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0A1374-A04A-41E7-A217-87663F22B7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P593" i="1"/>
  <c r="BO593" i="1"/>
  <c r="BN593" i="1"/>
  <c r="BM593" i="1"/>
  <c r="Z593" i="1"/>
  <c r="Z594" i="1" s="1"/>
  <c r="Y593" i="1"/>
  <c r="Y595" i="1" s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BP573" i="1" s="1"/>
  <c r="P573" i="1"/>
  <c r="BO572" i="1"/>
  <c r="BM572" i="1"/>
  <c r="Y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Z459" i="1" s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Y436" i="1" s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O176" i="1"/>
  <c r="BM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Y33" i="1" s="1"/>
  <c r="P26" i="1"/>
  <c r="X24" i="1"/>
  <c r="X66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O675" i="1" l="1"/>
  <c r="Y286" i="1"/>
  <c r="BP301" i="1"/>
  <c r="BN301" i="1"/>
  <c r="Z301" i="1"/>
  <c r="BP362" i="1"/>
  <c r="BN362" i="1"/>
  <c r="Z362" i="1"/>
  <c r="BP396" i="1"/>
  <c r="BN396" i="1"/>
  <c r="Z396" i="1"/>
  <c r="BP423" i="1"/>
  <c r="BN423" i="1"/>
  <c r="Z423" i="1"/>
  <c r="BP461" i="1"/>
  <c r="BN461" i="1"/>
  <c r="Z461" i="1"/>
  <c r="BP490" i="1"/>
  <c r="BN490" i="1"/>
  <c r="Z490" i="1"/>
  <c r="BP544" i="1"/>
  <c r="BN544" i="1"/>
  <c r="Z544" i="1"/>
  <c r="BP574" i="1"/>
  <c r="BN574" i="1"/>
  <c r="Z574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47" i="1"/>
  <c r="BN47" i="1"/>
  <c r="Z62" i="1"/>
  <c r="BN62" i="1"/>
  <c r="Z76" i="1"/>
  <c r="BN76" i="1"/>
  <c r="Z88" i="1"/>
  <c r="BN88" i="1"/>
  <c r="Z101" i="1"/>
  <c r="BN101" i="1"/>
  <c r="Z117" i="1"/>
  <c r="BN117" i="1"/>
  <c r="Z129" i="1"/>
  <c r="BN129" i="1"/>
  <c r="Z139" i="1"/>
  <c r="BN139" i="1"/>
  <c r="Y142" i="1"/>
  <c r="Z170" i="1"/>
  <c r="BN170" i="1"/>
  <c r="Z190" i="1"/>
  <c r="BN190" i="1"/>
  <c r="Z209" i="1"/>
  <c r="BN209" i="1"/>
  <c r="Z220" i="1"/>
  <c r="BN220" i="1"/>
  <c r="Z228" i="1"/>
  <c r="BN228" i="1"/>
  <c r="Y240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BP290" i="1"/>
  <c r="BN290" i="1"/>
  <c r="Z290" i="1"/>
  <c r="BP340" i="1"/>
  <c r="BN340" i="1"/>
  <c r="Z340" i="1"/>
  <c r="BP376" i="1"/>
  <c r="BN376" i="1"/>
  <c r="Z376" i="1"/>
  <c r="BP415" i="1"/>
  <c r="BN415" i="1"/>
  <c r="Z415" i="1"/>
  <c r="BP445" i="1"/>
  <c r="BN445" i="1"/>
  <c r="Z445" i="1"/>
  <c r="Y496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57" i="1"/>
  <c r="BN557" i="1"/>
  <c r="Z557" i="1"/>
  <c r="BP575" i="1"/>
  <c r="BN575" i="1"/>
  <c r="Z575" i="1"/>
  <c r="BP621" i="1"/>
  <c r="BN621" i="1"/>
  <c r="Z621" i="1"/>
  <c r="BP623" i="1"/>
  <c r="BN623" i="1"/>
  <c r="Z623" i="1"/>
  <c r="BP625" i="1"/>
  <c r="BN625" i="1"/>
  <c r="Z625" i="1"/>
  <c r="Y293" i="1"/>
  <c r="Y343" i="1"/>
  <c r="Y399" i="1"/>
  <c r="BP168" i="1"/>
  <c r="BN168" i="1"/>
  <c r="Z168" i="1"/>
  <c r="BP188" i="1"/>
  <c r="BN188" i="1"/>
  <c r="Z188" i="1"/>
  <c r="BP215" i="1"/>
  <c r="BN215" i="1"/>
  <c r="Z215" i="1"/>
  <c r="BP226" i="1"/>
  <c r="BN226" i="1"/>
  <c r="Z226" i="1"/>
  <c r="BP246" i="1"/>
  <c r="BN246" i="1"/>
  <c r="Z246" i="1"/>
  <c r="Y269" i="1"/>
  <c r="Y268" i="1"/>
  <c r="BP267" i="1"/>
  <c r="BN267" i="1"/>
  <c r="Z267" i="1"/>
  <c r="Z268" i="1" s="1"/>
  <c r="BP280" i="1"/>
  <c r="BN280" i="1"/>
  <c r="Z280" i="1"/>
  <c r="BP299" i="1"/>
  <c r="BN299" i="1"/>
  <c r="Z299" i="1"/>
  <c r="BP336" i="1"/>
  <c r="BN336" i="1"/>
  <c r="Z336" i="1"/>
  <c r="BP360" i="1"/>
  <c r="BN360" i="1"/>
  <c r="Z360" i="1"/>
  <c r="BP374" i="1"/>
  <c r="BN374" i="1"/>
  <c r="Z374" i="1"/>
  <c r="BP392" i="1"/>
  <c r="BN392" i="1"/>
  <c r="Z392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99" i="1"/>
  <c r="BN499" i="1"/>
  <c r="Z499" i="1"/>
  <c r="BP514" i="1"/>
  <c r="BN514" i="1"/>
  <c r="Z514" i="1"/>
  <c r="BP542" i="1"/>
  <c r="BN542" i="1"/>
  <c r="Z542" i="1"/>
  <c r="BP549" i="1"/>
  <c r="BN549" i="1"/>
  <c r="Z549" i="1"/>
  <c r="BP566" i="1"/>
  <c r="BN566" i="1"/>
  <c r="Z566" i="1"/>
  <c r="BP568" i="1"/>
  <c r="BN568" i="1"/>
  <c r="Z568" i="1"/>
  <c r="BP572" i="1"/>
  <c r="BN572" i="1"/>
  <c r="Z572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BP99" i="1"/>
  <c r="BN99" i="1"/>
  <c r="Z99" i="1"/>
  <c r="BP115" i="1"/>
  <c r="BN115" i="1"/>
  <c r="Z115" i="1"/>
  <c r="BP125" i="1"/>
  <c r="BN125" i="1"/>
  <c r="Z125" i="1"/>
  <c r="BP135" i="1"/>
  <c r="BN135" i="1"/>
  <c r="Z135" i="1"/>
  <c r="Y205" i="1"/>
  <c r="BP203" i="1"/>
  <c r="BN203" i="1"/>
  <c r="Z203" i="1"/>
  <c r="BP257" i="1"/>
  <c r="BN257" i="1"/>
  <c r="Z257" i="1"/>
  <c r="BP272" i="1"/>
  <c r="BN272" i="1"/>
  <c r="Z272" i="1"/>
  <c r="Z22" i="1"/>
  <c r="Z23" i="1" s="1"/>
  <c r="BN22" i="1"/>
  <c r="BP22" i="1"/>
  <c r="Z26" i="1"/>
  <c r="BN26" i="1"/>
  <c r="BP26" i="1"/>
  <c r="Y34" i="1"/>
  <c r="Z31" i="1"/>
  <c r="BN31" i="1"/>
  <c r="C675" i="1"/>
  <c r="Z45" i="1"/>
  <c r="BN45" i="1"/>
  <c r="Z51" i="1"/>
  <c r="BN51" i="1"/>
  <c r="BP51" i="1"/>
  <c r="Y54" i="1"/>
  <c r="D675" i="1"/>
  <c r="Z60" i="1"/>
  <c r="BN60" i="1"/>
  <c r="Z68" i="1"/>
  <c r="BN68" i="1"/>
  <c r="Z74" i="1"/>
  <c r="BN74" i="1"/>
  <c r="BP74" i="1"/>
  <c r="Y81" i="1"/>
  <c r="Z78" i="1"/>
  <c r="BN78" i="1"/>
  <c r="Y89" i="1"/>
  <c r="Z86" i="1"/>
  <c r="BN86" i="1"/>
  <c r="Z92" i="1"/>
  <c r="BN92" i="1"/>
  <c r="BP92" i="1"/>
  <c r="Y112" i="1"/>
  <c r="BP105" i="1"/>
  <c r="BN105" i="1"/>
  <c r="Z105" i="1"/>
  <c r="BP119" i="1"/>
  <c r="BN119" i="1"/>
  <c r="Z119" i="1"/>
  <c r="Y136" i="1"/>
  <c r="BP131" i="1"/>
  <c r="BN131" i="1"/>
  <c r="Z131" i="1"/>
  <c r="G675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2" i="1"/>
  <c r="BN222" i="1"/>
  <c r="Z222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V675" i="1"/>
  <c r="BP356" i="1"/>
  <c r="BN356" i="1"/>
  <c r="Z356" i="1"/>
  <c r="Y370" i="1"/>
  <c r="BP366" i="1"/>
  <c r="BN366" i="1"/>
  <c r="Z366" i="1"/>
  <c r="BP378" i="1"/>
  <c r="BN378" i="1"/>
  <c r="Z378" i="1"/>
  <c r="BP398" i="1"/>
  <c r="BN398" i="1"/>
  <c r="Z398" i="1"/>
  <c r="BP417" i="1"/>
  <c r="BN417" i="1"/>
  <c r="Z417" i="1"/>
  <c r="BP429" i="1"/>
  <c r="BN429" i="1"/>
  <c r="Z429" i="1"/>
  <c r="BP447" i="1"/>
  <c r="BN447" i="1"/>
  <c r="Z447" i="1"/>
  <c r="BP463" i="1"/>
  <c r="BN463" i="1"/>
  <c r="Z463" i="1"/>
  <c r="BP482" i="1"/>
  <c r="BN482" i="1"/>
  <c r="Z482" i="1"/>
  <c r="Y95" i="1"/>
  <c r="Y102" i="1"/>
  <c r="Y111" i="1"/>
  <c r="Y120" i="1"/>
  <c r="Y127" i="1"/>
  <c r="Y137" i="1"/>
  <c r="Y141" i="1"/>
  <c r="Y160" i="1"/>
  <c r="Y195" i="1"/>
  <c r="J675" i="1"/>
  <c r="Y206" i="1"/>
  <c r="Y216" i="1"/>
  <c r="K675" i="1"/>
  <c r="Y281" i="1"/>
  <c r="Y331" i="1"/>
  <c r="Y342" i="1"/>
  <c r="Y371" i="1"/>
  <c r="Y400" i="1"/>
  <c r="Y411" i="1"/>
  <c r="BP485" i="1"/>
  <c r="BN485" i="1"/>
  <c r="BP492" i="1"/>
  <c r="BN492" i="1"/>
  <c r="Z492" i="1"/>
  <c r="BP513" i="1"/>
  <c r="BN513" i="1"/>
  <c r="Z513" i="1"/>
  <c r="AB675" i="1"/>
  <c r="BP521" i="1"/>
  <c r="BN521" i="1"/>
  <c r="Z521" i="1"/>
  <c r="BP546" i="1"/>
  <c r="BN546" i="1"/>
  <c r="Z546" i="1"/>
  <c r="Y577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55" i="1"/>
  <c r="Y588" i="1"/>
  <c r="H9" i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Z109" i="1"/>
  <c r="BN109" i="1"/>
  <c r="F675" i="1"/>
  <c r="Z116" i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1" i="1"/>
  <c r="Y230" i="1"/>
  <c r="BP219" i="1"/>
  <c r="BN219" i="1"/>
  <c r="Z219" i="1"/>
  <c r="BP223" i="1"/>
  <c r="BN223" i="1"/>
  <c r="Z223" i="1"/>
  <c r="BP227" i="1"/>
  <c r="BN227" i="1"/>
  <c r="Z227" i="1"/>
  <c r="F9" i="1"/>
  <c r="J9" i="1"/>
  <c r="Y48" i="1"/>
  <c r="Y65" i="1"/>
  <c r="Y149" i="1"/>
  <c r="Y165" i="1"/>
  <c r="Y200" i="1"/>
  <c r="BP221" i="1"/>
  <c r="BN221" i="1"/>
  <c r="Z221" i="1"/>
  <c r="BP225" i="1"/>
  <c r="BN225" i="1"/>
  <c r="Z225" i="1"/>
  <c r="BP229" i="1"/>
  <c r="BN229" i="1"/>
  <c r="Z229" i="1"/>
  <c r="Z233" i="1"/>
  <c r="BN233" i="1"/>
  <c r="BP233" i="1"/>
  <c r="Z234" i="1"/>
  <c r="BN234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BP256" i="1"/>
  <c r="Z258" i="1"/>
  <c r="BN258" i="1"/>
  <c r="Z260" i="1"/>
  <c r="BN260" i="1"/>
  <c r="Z262" i="1"/>
  <c r="BN262" i="1"/>
  <c r="Y265" i="1"/>
  <c r="M675" i="1"/>
  <c r="Z273" i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BN291" i="1"/>
  <c r="BP291" i="1"/>
  <c r="Y294" i="1"/>
  <c r="Q675" i="1"/>
  <c r="Z298" i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Y386" i="1"/>
  <c r="BP382" i="1"/>
  <c r="Y394" i="1"/>
  <c r="Y251" i="1"/>
  <c r="Y309" i="1"/>
  <c r="Y337" i="1"/>
  <c r="Y352" i="1"/>
  <c r="Y363" i="1"/>
  <c r="BP385" i="1"/>
  <c r="BN385" i="1"/>
  <c r="Z385" i="1"/>
  <c r="Z386" i="1" s="1"/>
  <c r="Y387" i="1"/>
  <c r="Y393" i="1"/>
  <c r="BP391" i="1"/>
  <c r="BN391" i="1"/>
  <c r="Z391" i="1"/>
  <c r="Z393" i="1" s="1"/>
  <c r="Z397" i="1"/>
  <c r="BN397" i="1"/>
  <c r="BP397" i="1"/>
  <c r="W675" i="1"/>
  <c r="Y405" i="1"/>
  <c r="Z408" i="1"/>
  <c r="Z410" i="1" s="1"/>
  <c r="BN408" i="1"/>
  <c r="BP408" i="1"/>
  <c r="X675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BN428" i="1"/>
  <c r="BP428" i="1"/>
  <c r="Y431" i="1"/>
  <c r="Z433" i="1"/>
  <c r="BN433" i="1"/>
  <c r="BP433" i="1"/>
  <c r="Z434" i="1"/>
  <c r="BN434" i="1"/>
  <c r="Y435" i="1"/>
  <c r="Y675" i="1"/>
  <c r="Z444" i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Y457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BP558" i="1"/>
  <c r="BN558" i="1"/>
  <c r="Z558" i="1"/>
  <c r="Y561" i="1"/>
  <c r="Y426" i="1"/>
  <c r="Y452" i="1"/>
  <c r="Y465" i="1"/>
  <c r="BP459" i="1"/>
  <c r="BN459" i="1"/>
  <c r="BP460" i="1"/>
  <c r="BN460" i="1"/>
  <c r="Z460" i="1"/>
  <c r="Y464" i="1"/>
  <c r="Y468" i="1"/>
  <c r="BP467" i="1"/>
  <c r="BN467" i="1"/>
  <c r="Z467" i="1"/>
  <c r="Z468" i="1" s="1"/>
  <c r="Y469" i="1"/>
  <c r="Y474" i="1"/>
  <c r="BP473" i="1"/>
  <c r="BN473" i="1"/>
  <c r="Z473" i="1"/>
  <c r="Z474" i="1" s="1"/>
  <c r="Z675" i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Y500" i="1"/>
  <c r="Y518" i="1"/>
  <c r="BP512" i="1"/>
  <c r="BN512" i="1"/>
  <c r="Z512" i="1"/>
  <c r="Z517" i="1" s="1"/>
  <c r="Y517" i="1"/>
  <c r="BP522" i="1"/>
  <c r="BN522" i="1"/>
  <c r="Z522" i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AD675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Y560" i="1"/>
  <c r="BP559" i="1"/>
  <c r="BN559" i="1"/>
  <c r="Z559" i="1"/>
  <c r="Y578" i="1"/>
  <c r="Y584" i="1"/>
  <c r="Y589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AA675" i="1"/>
  <c r="Y510" i="1"/>
  <c r="Y525" i="1"/>
  <c r="Z564" i="1"/>
  <c r="BN564" i="1"/>
  <c r="Z565" i="1"/>
  <c r="BN565" i="1"/>
  <c r="Z569" i="1"/>
  <c r="BN569" i="1"/>
  <c r="Z570" i="1"/>
  <c r="BN570" i="1"/>
  <c r="Z573" i="1"/>
  <c r="BN573" i="1"/>
  <c r="Z576" i="1"/>
  <c r="BN576" i="1"/>
  <c r="Z580" i="1"/>
  <c r="BN580" i="1"/>
  <c r="BP580" i="1"/>
  <c r="Z582" i="1"/>
  <c r="BN582" i="1"/>
  <c r="Z586" i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Z425" i="1" l="1"/>
  <c r="Z583" i="1"/>
  <c r="Z464" i="1"/>
  <c r="Z435" i="1"/>
  <c r="Z430" i="1"/>
  <c r="Z399" i="1"/>
  <c r="Z293" i="1"/>
  <c r="Z205" i="1"/>
  <c r="Z645" i="1"/>
  <c r="Z627" i="1"/>
  <c r="Z577" i="1"/>
  <c r="Z194" i="1"/>
  <c r="Y666" i="1"/>
  <c r="Z525" i="1"/>
  <c r="Z495" i="1"/>
  <c r="Z560" i="1"/>
  <c r="Z451" i="1"/>
  <c r="Z379" i="1"/>
  <c r="Z303" i="1"/>
  <c r="Z281" i="1"/>
  <c r="Z264" i="1"/>
  <c r="Z251" i="1"/>
  <c r="Z239" i="1"/>
  <c r="Y667" i="1"/>
  <c r="Y668" i="1" s="1"/>
  <c r="Y669" i="1"/>
  <c r="Z120" i="1"/>
  <c r="Z111" i="1"/>
  <c r="Z610" i="1"/>
  <c r="Z638" i="1"/>
  <c r="Z588" i="1"/>
  <c r="Z617" i="1"/>
  <c r="Z554" i="1"/>
  <c r="Z363" i="1"/>
  <c r="Z89" i="1"/>
  <c r="Z48" i="1"/>
  <c r="Y665" i="1"/>
  <c r="Z651" i="1"/>
  <c r="Z230" i="1"/>
  <c r="X668" i="1"/>
  <c r="Z670" i="1" l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<sst xmlns="http://schemas.openxmlformats.org/spreadsheetml/2006/main" count="3137" uniqueCount="1087">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</sst>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Среда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60</v>
      </c>
      <c r="Y43" s="770">
        <f t="shared" si="6"/>
        <v>64.800000000000011</v>
      </c>
      <c r="Z43" s="36">
        <f>IFERROR(IF(Y43=0,"",ROUNDUP(Y43/H43,0)*0.01898),"")</f>
        <v>0.11388000000000001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62.416666666666657</v>
      </c>
      <c r="BN43" s="64">
        <f t="shared" si="8"/>
        <v>67.410000000000011</v>
      </c>
      <c r="BO43" s="64">
        <f t="shared" si="9"/>
        <v>8.6805555555555552E-2</v>
      </c>
      <c r="BP43" s="64">
        <f t="shared" si="10"/>
        <v>9.3750000000000014E-2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8</v>
      </c>
      <c r="Y46" s="770">
        <f t="shared" si="6"/>
        <v>8</v>
      </c>
      <c r="Z46" s="36">
        <f>IFERROR(IF(Y46=0,"",ROUNDUP(Y46/H46,0)*0.00902),"")</f>
        <v>1.804E-2</v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8.42</v>
      </c>
      <c r="BN46" s="64">
        <f t="shared" si="8"/>
        <v>8.42</v>
      </c>
      <c r="BO46" s="64">
        <f t="shared" si="9"/>
        <v>1.5151515151515152E-2</v>
      </c>
      <c r="BP46" s="64">
        <f t="shared" si="10"/>
        <v>1.5151515151515152E-2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7.5555555555555554</v>
      </c>
      <c r="Y48" s="771">
        <f>IFERROR(Y42/H42,"0")+IFERROR(Y43/H43,"0")+IFERROR(Y44/H44,"0")+IFERROR(Y45/H45,"0")+IFERROR(Y46/H46,"0")+IFERROR(Y47/H47,"0")</f>
        <v>8</v>
      </c>
      <c r="Z48" s="771">
        <f>IFERROR(IF(Z42="",0,Z42),"0")+IFERROR(IF(Z43="",0,Z43),"0")+IFERROR(IF(Z44="",0,Z44),"0")+IFERROR(IF(Z45="",0,Z45),"0")+IFERROR(IF(Z46="",0,Z46),"0")+IFERROR(IF(Z47="",0,Z47),"0")</f>
        <v>0.13192000000000001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68</v>
      </c>
      <c r="Y49" s="771">
        <f>IFERROR(SUM(Y42:Y47),"0")</f>
        <v>72.800000000000011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870</v>
      </c>
      <c r="Y58" s="770">
        <f t="shared" si="11"/>
        <v>874.80000000000007</v>
      </c>
      <c r="Z58" s="36">
        <f>IFERROR(IF(Y58=0,"",ROUNDUP(Y58/H58,0)*0.01898),"")</f>
        <v>1.53738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905.04166666666652</v>
      </c>
      <c r="BN58" s="64">
        <f t="shared" si="13"/>
        <v>910.03499999999997</v>
      </c>
      <c r="BO58" s="64">
        <f t="shared" si="14"/>
        <v>1.2586805555555556</v>
      </c>
      <c r="BP58" s="64">
        <f t="shared" si="15"/>
        <v>1.265625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315</v>
      </c>
      <c r="Y63" s="770">
        <f t="shared" si="11"/>
        <v>315</v>
      </c>
      <c r="Z63" s="36">
        <f>IFERROR(IF(Y63=0,"",ROUNDUP(Y63/H63,0)*0.00902),"")</f>
        <v>0.63139999999999996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329.70000000000005</v>
      </c>
      <c r="BN63" s="64">
        <f t="shared" si="13"/>
        <v>329.70000000000005</v>
      </c>
      <c r="BO63" s="64">
        <f t="shared" si="14"/>
        <v>0.53030303030303028</v>
      </c>
      <c r="BP63" s="64">
        <f t="shared" si="15"/>
        <v>0.53030303030303028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150.55555555555554</v>
      </c>
      <c r="Y64" s="771">
        <f>IFERROR(Y57/H57,"0")+IFERROR(Y58/H58,"0")+IFERROR(Y59/H59,"0")+IFERROR(Y60/H60,"0")+IFERROR(Y61/H61,"0")+IFERROR(Y62/H62,"0")+IFERROR(Y63/H63,"0")</f>
        <v>151</v>
      </c>
      <c r="Z64" s="771">
        <f>IFERROR(IF(Z57="",0,Z57),"0")+IFERROR(IF(Z58="",0,Z58),"0")+IFERROR(IF(Z59="",0,Z59),"0")+IFERROR(IF(Z60="",0,Z60),"0")+IFERROR(IF(Z61="",0,Z61),"0")+IFERROR(IF(Z62="",0,Z62),"0")+IFERROR(IF(Z63="",0,Z63),"0")</f>
        <v>2.1687799999999999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1185</v>
      </c>
      <c r="Y65" s="771">
        <f>IFERROR(SUM(Y57:Y63),"0")</f>
        <v>1189.8000000000002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570</v>
      </c>
      <c r="Y67" s="770">
        <f>IFERROR(IF(X67="",0,CEILING((X67/$H67),1)*$H67),"")</f>
        <v>572.40000000000009</v>
      </c>
      <c r="Z67" s="36">
        <f>IFERROR(IF(Y67=0,"",ROUNDUP(Y67/H67,0)*0.01898),"")</f>
        <v>1.0059400000000001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592.95833333333326</v>
      </c>
      <c r="BN67" s="64">
        <f>IFERROR(Y67*I67/H67,"0")</f>
        <v>595.45500000000004</v>
      </c>
      <c r="BO67" s="64">
        <f>IFERROR(1/J67*(X67/H67),"0")</f>
        <v>0.82465277777777768</v>
      </c>
      <c r="BP67" s="64">
        <f>IFERROR(1/J67*(Y67/H67),"0")</f>
        <v>0.82812500000000011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128.69999999999999</v>
      </c>
      <c r="Y70" s="770">
        <f>IFERROR(IF(X70="",0,CEILING((X70/$H70),1)*$H70),"")</f>
        <v>129.60000000000002</v>
      </c>
      <c r="Z70" s="36">
        <f>IFERROR(IF(Y70=0,"",ROUNDUP(Y70/H70,0)*0.00651),"")</f>
        <v>0.31247999999999998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137.27999999999997</v>
      </c>
      <c r="BN70" s="64">
        <f>IFERROR(Y70*I70/H70,"0")</f>
        <v>138.24</v>
      </c>
      <c r="BO70" s="64">
        <f>IFERROR(1/J70*(X70/H70),"0")</f>
        <v>0.26190476190476186</v>
      </c>
      <c r="BP70" s="64">
        <f>IFERROR(1/J70*(Y70/H70),"0")</f>
        <v>0.2637362637362638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100.44444444444443</v>
      </c>
      <c r="Y71" s="771">
        <f>IFERROR(Y67/H67,"0")+IFERROR(Y68/H68,"0")+IFERROR(Y69/H69,"0")+IFERROR(Y70/H70,"0")</f>
        <v>101.00000000000001</v>
      </c>
      <c r="Z71" s="771">
        <f>IFERROR(IF(Z67="",0,Z67),"0")+IFERROR(IF(Z68="",0,Z68),"0")+IFERROR(IF(Z69="",0,Z69),"0")+IFERROR(IF(Z70="",0,Z70),"0")</f>
        <v>1.3184200000000001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698.7</v>
      </c>
      <c r="Y72" s="771">
        <f>IFERROR(SUM(Y67:Y70),"0")</f>
        <v>702.00000000000011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76</v>
      </c>
      <c r="Y85" s="770">
        <f t="shared" si="21"/>
        <v>84</v>
      </c>
      <c r="Z85" s="36">
        <f>IFERROR(IF(Y85=0,"",ROUNDUP(Y85/H85,0)*0.01898),"")</f>
        <v>0.1898</v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80.587142857142851</v>
      </c>
      <c r="BN85" s="64">
        <f t="shared" si="23"/>
        <v>89.07</v>
      </c>
      <c r="BO85" s="64">
        <f t="shared" si="24"/>
        <v>0.14136904761904762</v>
      </c>
      <c r="BP85" s="64">
        <f t="shared" si="25"/>
        <v>0.15625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9.0476190476190474</v>
      </c>
      <c r="Y89" s="771">
        <f>IFERROR(Y83/H83,"0")+IFERROR(Y84/H84,"0")+IFERROR(Y85/H85,"0")+IFERROR(Y86/H86,"0")+IFERROR(Y87/H87,"0")+IFERROR(Y88/H88,"0")</f>
        <v>10</v>
      </c>
      <c r="Z89" s="771">
        <f>IFERROR(IF(Z83="",0,Z83),"0")+IFERROR(IF(Z84="",0,Z84),"0")+IFERROR(IF(Z85="",0,Z85),"0")+IFERROR(IF(Z86="",0,Z86),"0")+IFERROR(IF(Z87="",0,Z87),"0")+IFERROR(IF(Z88="",0,Z88),"0")</f>
        <v>0.1898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76</v>
      </c>
      <c r="Y90" s="771">
        <f>IFERROR(SUM(Y83:Y88),"0")</f>
        <v>84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160</v>
      </c>
      <c r="Y99" s="770">
        <f>IFERROR(IF(X99="",0,CEILING((X99/$H99),1)*$H99),"")</f>
        <v>162</v>
      </c>
      <c r="Z99" s="36">
        <f>IFERROR(IF(Y99=0,"",ROUNDUP(Y99/H99,0)*0.01898),"")</f>
        <v>0.28470000000000001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166.44444444444443</v>
      </c>
      <c r="BN99" s="64">
        <f>IFERROR(Y99*I99/H99,"0")</f>
        <v>168.52499999999998</v>
      </c>
      <c r="BO99" s="64">
        <f>IFERROR(1/J99*(X99/H99),"0")</f>
        <v>0.23148148148148145</v>
      </c>
      <c r="BP99" s="64">
        <f>IFERROR(1/J99*(Y99/H99),"0")</f>
        <v>0.23437499999999997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103.5</v>
      </c>
      <c r="Y101" s="770">
        <f>IFERROR(IF(X101="",0,CEILING((X101/$H101),1)*$H101),"")</f>
        <v>103.5</v>
      </c>
      <c r="Z101" s="36">
        <f>IFERROR(IF(Y101=0,"",ROUNDUP(Y101/H101,0)*0.00902),"")</f>
        <v>0.20746000000000001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108.33</v>
      </c>
      <c r="BN101" s="64">
        <f>IFERROR(Y101*I101/H101,"0")</f>
        <v>108.33</v>
      </c>
      <c r="BO101" s="64">
        <f>IFERROR(1/J101*(X101/H101),"0")</f>
        <v>0.17424242424242425</v>
      </c>
      <c r="BP101" s="64">
        <f>IFERROR(1/J101*(Y101/H101),"0")</f>
        <v>0.17424242424242425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37.81481481481481</v>
      </c>
      <c r="Y102" s="771">
        <f>IFERROR(Y99/H99,"0")+IFERROR(Y100/H100,"0")+IFERROR(Y101/H101,"0")</f>
        <v>38</v>
      </c>
      <c r="Z102" s="771">
        <f>IFERROR(IF(Z99="",0,Z99),"0")+IFERROR(IF(Z100="",0,Z100),"0")+IFERROR(IF(Z101="",0,Z101),"0")</f>
        <v>0.49216000000000004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263.5</v>
      </c>
      <c r="Y103" s="771">
        <f>IFERROR(SUM(Y99:Y101),"0")</f>
        <v>265.5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65</v>
      </c>
      <c r="Y105" s="770">
        <f t="shared" ref="Y105:Y110" si="26">IFERROR(IF(X105="",0,CEILING((X105/$H105),1)*$H105),"")</f>
        <v>67.2</v>
      </c>
      <c r="Z105" s="36">
        <f>IFERROR(IF(Y105=0,"",ROUNDUP(Y105/H105,0)*0.01898),"")</f>
        <v>0.15184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69.016071428571422</v>
      </c>
      <c r="BN105" s="64">
        <f t="shared" ref="BN105:BN110" si="28">IFERROR(Y105*I105/H105,"0")</f>
        <v>71.352000000000004</v>
      </c>
      <c r="BO105" s="64">
        <f t="shared" ref="BO105:BO110" si="29">IFERROR(1/J105*(X105/H105),"0")</f>
        <v>0.1209077380952381</v>
      </c>
      <c r="BP105" s="64">
        <f t="shared" ref="BP105:BP110" si="30">IFERROR(1/J105*(Y105/H105),"0")</f>
        <v>0.125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13.5</v>
      </c>
      <c r="Y107" s="770">
        <f t="shared" si="26"/>
        <v>13.5</v>
      </c>
      <c r="Z107" s="36">
        <f>IFERROR(IF(Y107=0,"",ROUNDUP(Y107/H107,0)*0.00651),"")</f>
        <v>3.2550000000000003E-2</v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14.759999999999998</v>
      </c>
      <c r="BN107" s="64">
        <f t="shared" si="28"/>
        <v>14.759999999999998</v>
      </c>
      <c r="BO107" s="64">
        <f t="shared" si="29"/>
        <v>2.7472527472527476E-2</v>
      </c>
      <c r="BP107" s="64">
        <f t="shared" si="30"/>
        <v>2.7472527472527476E-2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12.738095238095237</v>
      </c>
      <c r="Y111" s="771">
        <f>IFERROR(Y105/H105,"0")+IFERROR(Y106/H106,"0")+IFERROR(Y107/H107,"0")+IFERROR(Y108/H108,"0")+IFERROR(Y109/H109,"0")+IFERROR(Y110/H110,"0")</f>
        <v>13</v>
      </c>
      <c r="Z111" s="771">
        <f>IFERROR(IF(Z105="",0,Z105),"0")+IFERROR(IF(Z106="",0,Z106),"0")+IFERROR(IF(Z107="",0,Z107),"0")+IFERROR(IF(Z108="",0,Z108),"0")+IFERROR(IF(Z109="",0,Z109),"0")+IFERROR(IF(Z110="",0,Z110),"0")</f>
        <v>0.18439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78.5</v>
      </c>
      <c r="Y112" s="771">
        <f>IFERROR(SUM(Y105:Y110),"0")</f>
        <v>80.7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11.25</v>
      </c>
      <c r="Y117" s="770">
        <f>IFERROR(IF(X117="",0,CEILING((X117/$H117),1)*$H117),"")</f>
        <v>11.25</v>
      </c>
      <c r="Z117" s="36">
        <f>IFERROR(IF(Y117=0,"",ROUNDUP(Y117/H117,0)*0.00902),"")</f>
        <v>2.7060000000000001E-2</v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11.879999999999999</v>
      </c>
      <c r="BN117" s="64">
        <f>IFERROR(Y117*I117/H117,"0")</f>
        <v>11.879999999999999</v>
      </c>
      <c r="BO117" s="64">
        <f>IFERROR(1/J117*(X117/H117),"0")</f>
        <v>2.2727272727272728E-2</v>
      </c>
      <c r="BP117" s="64">
        <f>IFERROR(1/J117*(Y117/H117),"0")</f>
        <v>2.2727272727272728E-2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3</v>
      </c>
      <c r="Y120" s="771">
        <f>IFERROR(Y115/H115,"0")+IFERROR(Y116/H116,"0")+IFERROR(Y117/H117,"0")+IFERROR(Y118/H118,"0")+IFERROR(Y119/H119,"0")</f>
        <v>3</v>
      </c>
      <c r="Z120" s="771">
        <f>IFERROR(IF(Z115="",0,Z115),"0")+IFERROR(IF(Z116="",0,Z116),"0")+IFERROR(IF(Z117="",0,Z117),"0")+IFERROR(IF(Z118="",0,Z118),"0")+IFERROR(IF(Z119="",0,Z119),"0")</f>
        <v>2.7060000000000001E-2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11.25</v>
      </c>
      <c r="Y121" s="771">
        <f>IFERROR(SUM(Y115:Y119),"0")</f>
        <v>11.25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35</v>
      </c>
      <c r="Y129" s="770">
        <f t="shared" ref="Y129:Y135" si="31">IFERROR(IF(X129="",0,CEILING((X129/$H129),1)*$H129),"")</f>
        <v>42</v>
      </c>
      <c r="Z129" s="36">
        <f>IFERROR(IF(Y129=0,"",ROUNDUP(Y129/H129,0)*0.01898),"")</f>
        <v>9.4899999999999998E-2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37.137499999999996</v>
      </c>
      <c r="BN129" s="64">
        <f t="shared" ref="BN129:BN135" si="33">IFERROR(Y129*I129/H129,"0")</f>
        <v>44.564999999999998</v>
      </c>
      <c r="BO129" s="64">
        <f t="shared" ref="BO129:BO135" si="34">IFERROR(1/J129*(X129/H129),"0")</f>
        <v>6.5104166666666657E-2</v>
      </c>
      <c r="BP129" s="64">
        <f t="shared" ref="BP129:BP135" si="35">IFERROR(1/J129*(Y129/H129),"0")</f>
        <v>7.8125E-2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18.899999999999999</v>
      </c>
      <c r="Y133" s="770">
        <f t="shared" si="31"/>
        <v>18.900000000000002</v>
      </c>
      <c r="Z133" s="36">
        <f>IFERROR(IF(Y133=0,"",ROUNDUP(Y133/H133,0)*0.00651),"")</f>
        <v>4.5569999999999999E-2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20.663999999999994</v>
      </c>
      <c r="BN133" s="64">
        <f t="shared" si="33"/>
        <v>20.664000000000001</v>
      </c>
      <c r="BO133" s="64">
        <f t="shared" si="34"/>
        <v>3.8461538461538457E-2</v>
      </c>
      <c r="BP133" s="64">
        <f t="shared" si="35"/>
        <v>3.8461538461538464E-2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11.166666666666664</v>
      </c>
      <c r="Y136" s="771">
        <f>IFERROR(Y129/H129,"0")+IFERROR(Y130/H130,"0")+IFERROR(Y131/H131,"0")+IFERROR(Y132/H132,"0")+IFERROR(Y133/H133,"0")+IFERROR(Y134/H134,"0")+IFERROR(Y135/H135,"0")</f>
        <v>12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0.14046999999999998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53.9</v>
      </c>
      <c r="Y137" s="771">
        <f>IFERROR(SUM(Y129:Y135),"0")</f>
        <v>60.900000000000006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19.2</v>
      </c>
      <c r="Y147" s="770">
        <f>IFERROR(IF(X147="",0,CEILING((X147/$H147),1)*$H147),"")</f>
        <v>19.200000000000003</v>
      </c>
      <c r="Z147" s="36">
        <f>IFERROR(IF(Y147=0,"",ROUNDUP(Y147/H147,0)*0.00651),"")</f>
        <v>3.9059999999999997E-2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20.279999999999998</v>
      </c>
      <c r="BN147" s="64">
        <f>IFERROR(Y147*I147/H147,"0")</f>
        <v>20.279999999999998</v>
      </c>
      <c r="BO147" s="64">
        <f>IFERROR(1/J147*(X147/H147),"0")</f>
        <v>3.2967032967032968E-2</v>
      </c>
      <c r="BP147" s="64">
        <f>IFERROR(1/J147*(Y147/H147),"0")</f>
        <v>3.2967032967032975E-2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5.9999999999999991</v>
      </c>
      <c r="Y148" s="771">
        <f>IFERROR(Y145/H145,"0")+IFERROR(Y146/H146,"0")+IFERROR(Y147/H147,"0")</f>
        <v>6.0000000000000009</v>
      </c>
      <c r="Z148" s="771">
        <f>IFERROR(IF(Z145="",0,Z145),"0")+IFERROR(IF(Z146="",0,Z146),"0")+IFERROR(IF(Z147="",0,Z147),"0")</f>
        <v>3.9059999999999997E-2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19.2</v>
      </c>
      <c r="Y149" s="771">
        <f>IFERROR(SUM(Y145:Y147),"0")</f>
        <v>19.200000000000003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5.25</v>
      </c>
      <c r="Y151" s="770">
        <f>IFERROR(IF(X151="",0,CEILING((X151/$H151),1)*$H151),"")</f>
        <v>5.6</v>
      </c>
      <c r="Z151" s="36">
        <f>IFERROR(IF(Y151=0,"",ROUNDUP(Y151/H151,0)*0.00651),"")</f>
        <v>1.302E-2</v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5.7525000000000004</v>
      </c>
      <c r="BN151" s="64">
        <f>IFERROR(Y151*I151/H151,"0")</f>
        <v>6.1359999999999992</v>
      </c>
      <c r="BO151" s="64">
        <f>IFERROR(1/J151*(X151/H151),"0")</f>
        <v>1.0302197802197804E-2</v>
      </c>
      <c r="BP151" s="64">
        <f>IFERROR(1/J151*(Y151/H151),"0")</f>
        <v>1.098901098901099E-2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1.8750000000000002</v>
      </c>
      <c r="Y153" s="771">
        <f>IFERROR(Y151/H151,"0")+IFERROR(Y152/H152,"0")</f>
        <v>2</v>
      </c>
      <c r="Z153" s="771">
        <f>IFERROR(IF(Z151="",0,Z151),"0")+IFERROR(IF(Z152="",0,Z152),"0")</f>
        <v>1.302E-2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5.25</v>
      </c>
      <c r="Y154" s="771">
        <f>IFERROR(SUM(Y151:Y152),"0")</f>
        <v>5.6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65</v>
      </c>
      <c r="Y167" s="770">
        <f>IFERROR(IF(X167="",0,CEILING((X167/$H167),1)*$H167),"")</f>
        <v>72</v>
      </c>
      <c r="Z167" s="36">
        <f>IFERROR(IF(Y167=0,"",ROUNDUP(Y167/H167,0)*0.01898),"")</f>
        <v>0.15184</v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69.225000000000009</v>
      </c>
      <c r="BN167" s="64">
        <f>IFERROR(Y167*I167/H167,"0")</f>
        <v>76.680000000000007</v>
      </c>
      <c r="BO167" s="64">
        <f>IFERROR(1/J167*(X167/H167),"0")</f>
        <v>0.11284722222222222</v>
      </c>
      <c r="BP167" s="64">
        <f>IFERROR(1/J167*(Y167/H167),"0")</f>
        <v>0.125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8</v>
      </c>
      <c r="Y169" s="770">
        <f>IFERROR(IF(X169="",0,CEILING((X169/$H169),1)*$H169),"")</f>
        <v>9</v>
      </c>
      <c r="Z169" s="36">
        <f>IFERROR(IF(Y169=0,"",ROUNDUP(Y169/H169,0)*0.01898),"")</f>
        <v>1.898E-2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8.5200000000000014</v>
      </c>
      <c r="BN169" s="64">
        <f>IFERROR(Y169*I169/H169,"0")</f>
        <v>9.5850000000000009</v>
      </c>
      <c r="BO169" s="64">
        <f>IFERROR(1/J169*(X169/H169),"0")</f>
        <v>1.3888888888888888E-2</v>
      </c>
      <c r="BP169" s="64">
        <f>IFERROR(1/J169*(Y169/H169),"0")</f>
        <v>1.5625E-2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8.1111111111111107</v>
      </c>
      <c r="Y172" s="771">
        <f>IFERROR(Y167/H167,"0")+IFERROR(Y168/H168,"0")+IFERROR(Y169/H169,"0")+IFERROR(Y170/H170,"0")+IFERROR(Y171/H171,"0")</f>
        <v>9</v>
      </c>
      <c r="Z172" s="771">
        <f>IFERROR(IF(Z167="",0,Z167),"0")+IFERROR(IF(Z168="",0,Z168),"0")+IFERROR(IF(Z169="",0,Z169),"0")+IFERROR(IF(Z170="",0,Z170),"0")+IFERROR(IF(Z171="",0,Z171),"0")</f>
        <v>0.17082</v>
      </c>
      <c r="AA172" s="772"/>
      <c r="AB172" s="772"/>
      <c r="AC172" s="772"/>
    </row>
    <row r="173" spans="1:68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73</v>
      </c>
      <c r="Y173" s="771">
        <f>IFERROR(SUM(Y167:Y171),"0")</f>
        <v>81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16</v>
      </c>
      <c r="Y186" s="770">
        <f t="shared" ref="Y186:Y193" si="36">IFERROR(IF(X186="",0,CEILING((X186/$H186),1)*$H186),"")</f>
        <v>16.8</v>
      </c>
      <c r="Z186" s="36">
        <f>IFERROR(IF(Y186=0,"",ROUNDUP(Y186/H186,0)*0.00902),"")</f>
        <v>3.6080000000000001E-2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17.028571428571428</v>
      </c>
      <c r="BN186" s="64">
        <f t="shared" ref="BN186:BN193" si="38">IFERROR(Y186*I186/H186,"0")</f>
        <v>17.88</v>
      </c>
      <c r="BO186" s="64">
        <f t="shared" ref="BO186:BO193" si="39">IFERROR(1/J186*(X186/H186),"0")</f>
        <v>2.886002886002886E-2</v>
      </c>
      <c r="BP186" s="64">
        <f t="shared" ref="BP186:BP193" si="40">IFERROR(1/J186*(Y186/H186),"0")</f>
        <v>3.0303030303030304E-2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9.7999999999999989</v>
      </c>
      <c r="Y189" s="770">
        <f t="shared" si="36"/>
        <v>10.5</v>
      </c>
      <c r="Z189" s="36">
        <f>IFERROR(IF(Y189=0,"",ROUNDUP(Y189/H189,0)*0.00502),"")</f>
        <v>2.5100000000000001E-2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10.406666666666666</v>
      </c>
      <c r="BN189" s="64">
        <f t="shared" si="38"/>
        <v>11.149999999999999</v>
      </c>
      <c r="BO189" s="64">
        <f t="shared" si="39"/>
        <v>1.9943019943019943E-2</v>
      </c>
      <c r="BP189" s="64">
        <f t="shared" si="40"/>
        <v>2.1367521367521368E-2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8.4761904761904745</v>
      </c>
      <c r="Y194" s="771">
        <f>IFERROR(Y186/H186,"0")+IFERROR(Y187/H187,"0")+IFERROR(Y188/H188,"0")+IFERROR(Y189/H189,"0")+IFERROR(Y190/H190,"0")+IFERROR(Y191/H191,"0")+IFERROR(Y192/H192,"0")+IFERROR(Y193/H193,"0")</f>
        <v>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6.1179999999999998E-2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25.799999999999997</v>
      </c>
      <c r="Y195" s="771">
        <f>IFERROR(SUM(Y186:Y193),"0")</f>
        <v>27.3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55</v>
      </c>
      <c r="Y208" s="770">
        <f t="shared" ref="Y208:Y215" si="41">IFERROR(IF(X208="",0,CEILING((X208/$H208),1)*$H208),"")</f>
        <v>59.400000000000006</v>
      </c>
      <c r="Z208" s="36">
        <f>IFERROR(IF(Y208=0,"",ROUNDUP(Y208/H208,0)*0.00902),"")</f>
        <v>9.9220000000000003E-2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57.138888888888886</v>
      </c>
      <c r="BN208" s="64">
        <f t="shared" ref="BN208:BN215" si="43">IFERROR(Y208*I208/H208,"0")</f>
        <v>61.71</v>
      </c>
      <c r="BO208" s="64">
        <f t="shared" ref="BO208:BO215" si="44">IFERROR(1/J208*(X208/H208),"0")</f>
        <v>7.716049382716049E-2</v>
      </c>
      <c r="BP208" s="64">
        <f t="shared" ref="BP208:BP215" si="45">IFERROR(1/J208*(Y208/H208),"0")</f>
        <v>8.3333333333333343E-2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15</v>
      </c>
      <c r="Y209" s="770">
        <f t="shared" si="41"/>
        <v>16.200000000000003</v>
      </c>
      <c r="Z209" s="36">
        <f>IFERROR(IF(Y209=0,"",ROUNDUP(Y209/H209,0)*0.00902),"")</f>
        <v>2.7060000000000001E-2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15.583333333333334</v>
      </c>
      <c r="BN209" s="64">
        <f t="shared" si="43"/>
        <v>16.830000000000002</v>
      </c>
      <c r="BO209" s="64">
        <f t="shared" si="44"/>
        <v>2.1043771043771045E-2</v>
      </c>
      <c r="BP209" s="64">
        <f t="shared" si="45"/>
        <v>2.2727272727272731E-2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25</v>
      </c>
      <c r="Y210" s="770">
        <f t="shared" si="41"/>
        <v>27</v>
      </c>
      <c r="Z210" s="36">
        <f>IFERROR(IF(Y210=0,"",ROUNDUP(Y210/H210,0)*0.00902),"")</f>
        <v>4.5100000000000001E-2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25.972222222222221</v>
      </c>
      <c r="BN210" s="64">
        <f t="shared" si="43"/>
        <v>28.049999999999997</v>
      </c>
      <c r="BO210" s="64">
        <f t="shared" si="44"/>
        <v>3.5072951739618406E-2</v>
      </c>
      <c r="BP210" s="64">
        <f t="shared" si="45"/>
        <v>3.787878787878788E-2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15</v>
      </c>
      <c r="Y211" s="770">
        <f t="shared" si="41"/>
        <v>16.200000000000003</v>
      </c>
      <c r="Z211" s="36">
        <f>IFERROR(IF(Y211=0,"",ROUNDUP(Y211/H211,0)*0.00902),"")</f>
        <v>2.7060000000000001E-2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15.583333333333334</v>
      </c>
      <c r="BN211" s="64">
        <f t="shared" si="43"/>
        <v>16.830000000000002</v>
      </c>
      <c r="BO211" s="64">
        <f t="shared" si="44"/>
        <v>2.1043771043771045E-2</v>
      </c>
      <c r="BP211" s="64">
        <f t="shared" si="45"/>
        <v>2.2727272727272731E-2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20.37037037037037</v>
      </c>
      <c r="Y216" s="771">
        <f>IFERROR(Y208/H208,"0")+IFERROR(Y209/H209,"0")+IFERROR(Y210/H210,"0")+IFERROR(Y211/H211,"0")+IFERROR(Y212/H212,"0")+IFERROR(Y213/H213,"0")+IFERROR(Y214/H214,"0")+IFERROR(Y215/H215,"0")</f>
        <v>22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0.19844000000000001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110</v>
      </c>
      <c r="Y217" s="771">
        <f>IFERROR(SUM(Y208:Y215),"0")</f>
        <v>118.80000000000001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39</v>
      </c>
      <c r="Y220" s="770">
        <f t="shared" si="46"/>
        <v>39</v>
      </c>
      <c r="Z220" s="36">
        <f>IFERROR(IF(Y220=0,"",ROUNDUP(Y220/H220,0)*0.01898),"")</f>
        <v>9.4899999999999998E-2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41.595000000000006</v>
      </c>
      <c r="BN220" s="64">
        <f t="shared" si="48"/>
        <v>41.595000000000006</v>
      </c>
      <c r="BO220" s="64">
        <f t="shared" si="49"/>
        <v>7.8125E-2</v>
      </c>
      <c r="BP220" s="64">
        <f t="shared" si="50"/>
        <v>7.8125E-2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12</v>
      </c>
      <c r="Y223" s="770">
        <f t="shared" si="46"/>
        <v>12</v>
      </c>
      <c r="Z223" s="36">
        <f t="shared" ref="Z223:Z229" si="51">IFERROR(IF(Y223=0,"",ROUNDUP(Y223/H223,0)*0.00651),"")</f>
        <v>3.2550000000000003E-2</v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13.35</v>
      </c>
      <c r="BN223" s="64">
        <f t="shared" si="48"/>
        <v>13.35</v>
      </c>
      <c r="BO223" s="64">
        <f t="shared" si="49"/>
        <v>2.7472527472527476E-2</v>
      </c>
      <c r="BP223" s="64">
        <f t="shared" si="50"/>
        <v>2.7472527472527476E-2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9</v>
      </c>
      <c r="Y225" s="770">
        <f t="shared" si="46"/>
        <v>9.6</v>
      </c>
      <c r="Z225" s="36">
        <f t="shared" si="51"/>
        <v>2.6040000000000001E-2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9.9450000000000021</v>
      </c>
      <c r="BN225" s="64">
        <f t="shared" si="48"/>
        <v>10.608000000000001</v>
      </c>
      <c r="BO225" s="64">
        <f t="shared" si="49"/>
        <v>2.0604395604395608E-2</v>
      </c>
      <c r="BP225" s="64">
        <f t="shared" si="50"/>
        <v>2.197802197802198E-2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9</v>
      </c>
      <c r="Y226" s="770">
        <f t="shared" si="46"/>
        <v>9.6</v>
      </c>
      <c r="Z226" s="36">
        <f t="shared" si="51"/>
        <v>2.6040000000000001E-2</v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9.9450000000000021</v>
      </c>
      <c r="BN226" s="64">
        <f t="shared" si="48"/>
        <v>10.608000000000001</v>
      </c>
      <c r="BO226" s="64">
        <f t="shared" si="49"/>
        <v>2.0604395604395608E-2</v>
      </c>
      <c r="BP226" s="64">
        <f t="shared" si="50"/>
        <v>2.197802197802198E-2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12</v>
      </c>
      <c r="Y229" s="770">
        <f t="shared" si="46"/>
        <v>12</v>
      </c>
      <c r="Z229" s="36">
        <f t="shared" si="51"/>
        <v>3.2550000000000003E-2</v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13.290000000000001</v>
      </c>
      <c r="BN229" s="64">
        <f t="shared" si="48"/>
        <v>13.290000000000001</v>
      </c>
      <c r="BO229" s="64">
        <f t="shared" si="49"/>
        <v>2.7472527472527476E-2</v>
      </c>
      <c r="BP229" s="64">
        <f t="shared" si="50"/>
        <v>2.7472527472527476E-2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22.5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0.21208000000000002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81</v>
      </c>
      <c r="Y231" s="771">
        <f>IFERROR(SUM(Y219:Y229),"0")</f>
        <v>82.2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80</v>
      </c>
      <c r="Y272" s="770">
        <f t="shared" ref="Y272:Y280" si="67">IFERROR(IF(X272="",0,CEILING((X272/$H272),1)*$H272),"")</f>
        <v>86.4</v>
      </c>
      <c r="Z272" s="36">
        <f>IFERROR(IF(Y272=0,"",ROUNDUP(Y272/H272,0)*0.01898),"")</f>
        <v>0.15184</v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83.222222222222214</v>
      </c>
      <c r="BN272" s="64">
        <f t="shared" ref="BN272:BN280" si="69">IFERROR(Y272*I272/H272,"0")</f>
        <v>89.88</v>
      </c>
      <c r="BO272" s="64">
        <f t="shared" ref="BO272:BO280" si="70">IFERROR(1/J272*(X272/H272),"0")</f>
        <v>0.11574074074074073</v>
      </c>
      <c r="BP272" s="64">
        <f t="shared" ref="BP272:BP280" si="71">IFERROR(1/J272*(Y272/H272),"0")</f>
        <v>0.125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200</v>
      </c>
      <c r="Y273" s="770">
        <f t="shared" si="67"/>
        <v>205.20000000000002</v>
      </c>
      <c r="Z273" s="36">
        <f>IFERROR(IF(Y273=0,"",ROUNDUP(Y273/H273,0)*0.01898),"")</f>
        <v>0.36062</v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208.05555555555554</v>
      </c>
      <c r="BN273" s="64">
        <f t="shared" si="69"/>
        <v>213.46499999999997</v>
      </c>
      <c r="BO273" s="64">
        <f t="shared" si="70"/>
        <v>0.28935185185185186</v>
      </c>
      <c r="BP273" s="64">
        <f t="shared" si="71"/>
        <v>0.296875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30</v>
      </c>
      <c r="Y275" s="770">
        <f t="shared" si="67"/>
        <v>32.400000000000006</v>
      </c>
      <c r="Z275" s="36">
        <f>IFERROR(IF(Y275=0,"",ROUNDUP(Y275/H275,0)*0.01898),"")</f>
        <v>5.6940000000000004E-2</v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31.208333333333329</v>
      </c>
      <c r="BN275" s="64">
        <f t="shared" si="69"/>
        <v>33.705000000000005</v>
      </c>
      <c r="BO275" s="64">
        <f t="shared" si="70"/>
        <v>4.3402777777777776E-2</v>
      </c>
      <c r="BP275" s="64">
        <f t="shared" si="71"/>
        <v>4.6875000000000007E-2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5</v>
      </c>
      <c r="Y277" s="770">
        <f t="shared" si="67"/>
        <v>8</v>
      </c>
      <c r="Z277" s="36">
        <f>IFERROR(IF(Y277=0,"",ROUNDUP(Y277/H277,0)*0.00902),"")</f>
        <v>1.804E-2</v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5.2625000000000002</v>
      </c>
      <c r="BN277" s="64">
        <f t="shared" si="69"/>
        <v>8.42</v>
      </c>
      <c r="BO277" s="64">
        <f t="shared" si="70"/>
        <v>9.46969696969697E-3</v>
      </c>
      <c r="BP277" s="64">
        <f t="shared" si="71"/>
        <v>1.5151515151515152E-2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36</v>
      </c>
      <c r="Y280" s="770">
        <f t="shared" si="67"/>
        <v>40</v>
      </c>
      <c r="Z280" s="36">
        <f>IFERROR(IF(Y280=0,"",ROUNDUP(Y280/H280,0)*0.00902),"")</f>
        <v>7.2160000000000002E-2</v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37.512</v>
      </c>
      <c r="BN280" s="64">
        <f t="shared" si="69"/>
        <v>41.68</v>
      </c>
      <c r="BO280" s="64">
        <f t="shared" si="70"/>
        <v>5.454545454545455E-2</v>
      </c>
      <c r="BP280" s="64">
        <f t="shared" si="71"/>
        <v>6.0606060606060608E-2</v>
      </c>
    </row>
    <row r="281" spans="1:68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37.153703703703705</v>
      </c>
      <c r="Y281" s="771">
        <f>IFERROR(Y272/H272,"0")+IFERROR(Y273/H273,"0")+IFERROR(Y274/H274,"0")+IFERROR(Y275/H275,"0")+IFERROR(Y276/H276,"0")+IFERROR(Y277/H277,"0")+IFERROR(Y278/H278,"0")+IFERROR(Y279/H279,"0")+IFERROR(Y280/H280,"0")</f>
        <v>40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0.65959999999999996</v>
      </c>
      <c r="AA281" s="772"/>
      <c r="AB281" s="772"/>
      <c r="AC281" s="772"/>
    </row>
    <row r="282" spans="1:68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351</v>
      </c>
      <c r="Y282" s="771">
        <f>IFERROR(SUM(Y272:Y280),"0")</f>
        <v>372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6.3</v>
      </c>
      <c r="Y340" s="770">
        <f>IFERROR(IF(X340="",0,CEILING((X340/$H340),1)*$H340),"")</f>
        <v>6.3000000000000007</v>
      </c>
      <c r="Z340" s="36">
        <f>IFERROR(IF(Y340=0,"",ROUNDUP(Y340/H340,0)*0.00502),"")</f>
        <v>1.506E-2</v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6.6000000000000005</v>
      </c>
      <c r="BN340" s="64">
        <f>IFERROR(Y340*I340/H340,"0")</f>
        <v>6.6000000000000014</v>
      </c>
      <c r="BO340" s="64">
        <f>IFERROR(1/J340*(X340/H340),"0")</f>
        <v>1.2820512820512822E-2</v>
      </c>
      <c r="BP340" s="64">
        <f>IFERROR(1/J340*(Y340/H340),"0")</f>
        <v>1.2820512820512822E-2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3</v>
      </c>
      <c r="Y342" s="771">
        <f>IFERROR(Y340/H340,"0")+IFERROR(Y341/H341,"0")</f>
        <v>3</v>
      </c>
      <c r="Z342" s="771">
        <f>IFERROR(IF(Z340="",0,Z340),"0")+IFERROR(IF(Z341="",0,Z341),"0")</f>
        <v>1.506E-2</v>
      </c>
      <c r="AA342" s="772"/>
      <c r="AB342" s="772"/>
      <c r="AC342" s="772"/>
    </row>
    <row r="343" spans="1:68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6.3</v>
      </c>
      <c r="Y343" s="771">
        <f>IFERROR(SUM(Y340:Y341),"0")</f>
        <v>6.3000000000000007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250</v>
      </c>
      <c r="Y355" s="770">
        <f t="shared" ref="Y355:Y362" si="77">IFERROR(IF(X355="",0,CEILING((X355/$H355),1)*$H355),"")</f>
        <v>259.20000000000005</v>
      </c>
      <c r="Z355" s="36">
        <f>IFERROR(IF(Y355=0,"",ROUNDUP(Y355/H355,0)*0.01898),"")</f>
        <v>0.45552000000000004</v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260.0694444444444</v>
      </c>
      <c r="BN355" s="64">
        <f t="shared" ref="BN355:BN362" si="79">IFERROR(Y355*I355/H355,"0")</f>
        <v>269.64000000000004</v>
      </c>
      <c r="BO355" s="64">
        <f t="shared" ref="BO355:BO362" si="80">IFERROR(1/J355*(X355/H355),"0")</f>
        <v>0.36168981481481477</v>
      </c>
      <c r="BP355" s="64">
        <f t="shared" ref="BP355:BP362" si="81">IFERROR(1/J355*(Y355/H355),"0")</f>
        <v>0.37500000000000006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1030</v>
      </c>
      <c r="Y357" s="770">
        <f t="shared" si="77"/>
        <v>1036.8000000000002</v>
      </c>
      <c r="Z357" s="36">
        <f>IFERROR(IF(Y357=0,"",ROUNDUP(Y357/H357,0)*0.01898),"")</f>
        <v>1.8220800000000001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1071.4861111111111</v>
      </c>
      <c r="BN357" s="64">
        <f t="shared" si="79"/>
        <v>1078.5600000000002</v>
      </c>
      <c r="BO357" s="64">
        <f t="shared" si="80"/>
        <v>1.490162037037037</v>
      </c>
      <c r="BP357" s="64">
        <f t="shared" si="81"/>
        <v>1.5000000000000002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190</v>
      </c>
      <c r="Y358" s="770">
        <f t="shared" si="77"/>
        <v>194.4</v>
      </c>
      <c r="Z358" s="36">
        <f>IFERROR(IF(Y358=0,"",ROUNDUP(Y358/H358,0)*0.01898),"")</f>
        <v>0.34164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197.65277777777777</v>
      </c>
      <c r="BN358" s="64">
        <f t="shared" si="79"/>
        <v>202.22999999999996</v>
      </c>
      <c r="BO358" s="64">
        <f t="shared" si="80"/>
        <v>0.27488425925925924</v>
      </c>
      <c r="BP358" s="64">
        <f t="shared" si="81"/>
        <v>0.28125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64</v>
      </c>
      <c r="Y359" s="770">
        <f t="shared" si="77"/>
        <v>64</v>
      </c>
      <c r="Z359" s="36">
        <f>IFERROR(IF(Y359=0,"",ROUNDUP(Y359/H359,0)*0.00902),"")</f>
        <v>0.14432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67.36</v>
      </c>
      <c r="BN359" s="64">
        <f t="shared" si="79"/>
        <v>67.36</v>
      </c>
      <c r="BO359" s="64">
        <f t="shared" si="80"/>
        <v>0.12121212121212122</v>
      </c>
      <c r="BP359" s="64">
        <f t="shared" si="81"/>
        <v>0.12121212121212122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240</v>
      </c>
      <c r="Y362" s="770">
        <f t="shared" si="77"/>
        <v>240</v>
      </c>
      <c r="Z362" s="36">
        <f>IFERROR(IF(Y362=0,"",ROUNDUP(Y362/H362,0)*0.00902),"")</f>
        <v>0.43296000000000001</v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250.08</v>
      </c>
      <c r="BN362" s="64">
        <f t="shared" si="79"/>
        <v>250.08</v>
      </c>
      <c r="BO362" s="64">
        <f t="shared" si="80"/>
        <v>0.36363636363636365</v>
      </c>
      <c r="BP362" s="64">
        <f t="shared" si="81"/>
        <v>0.36363636363636365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200.11111111111109</v>
      </c>
      <c r="Y363" s="771">
        <f>IFERROR(Y355/H355,"0")+IFERROR(Y356/H356,"0")+IFERROR(Y357/H357,"0")+IFERROR(Y358/H358,"0")+IFERROR(Y359/H359,"0")+IFERROR(Y360/H360,"0")+IFERROR(Y361/H361,"0")+IFERROR(Y362/H362,"0")</f>
        <v>202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3.19652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1774</v>
      </c>
      <c r="Y364" s="771">
        <f>IFERROR(SUM(Y355:Y362),"0")</f>
        <v>1794.4000000000003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124</v>
      </c>
      <c r="Y366" s="770">
        <f>IFERROR(IF(X366="",0,CEILING((X366/$H366),1)*$H366),"")</f>
        <v>126</v>
      </c>
      <c r="Z366" s="36">
        <f>IFERROR(IF(Y366=0,"",ROUNDUP(Y366/H366,0)*0.00902),"")</f>
        <v>0.27060000000000001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131.97142857142856</v>
      </c>
      <c r="BN366" s="64">
        <f>IFERROR(Y366*I366/H366,"0")</f>
        <v>134.09999999999997</v>
      </c>
      <c r="BO366" s="64">
        <f>IFERROR(1/J366*(X366/H366),"0")</f>
        <v>0.22366522366522365</v>
      </c>
      <c r="BP366" s="64">
        <f>IFERROR(1/J366*(Y366/H366),"0")</f>
        <v>0.22727272727272729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132</v>
      </c>
      <c r="Y367" s="770">
        <f>IFERROR(IF(X367="",0,CEILING((X367/$H367),1)*$H367),"")</f>
        <v>134.4</v>
      </c>
      <c r="Z367" s="36">
        <f>IFERROR(IF(Y367=0,"",ROUNDUP(Y367/H367,0)*0.00902),"")</f>
        <v>0.28864000000000001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140.48571428571427</v>
      </c>
      <c r="BN367" s="64">
        <f>IFERROR(Y367*I367/H367,"0")</f>
        <v>143.04</v>
      </c>
      <c r="BO367" s="64">
        <f>IFERROR(1/J367*(X367/H367),"0")</f>
        <v>0.23809523809523808</v>
      </c>
      <c r="BP367" s="64">
        <f>IFERROR(1/J367*(Y367/H367),"0")</f>
        <v>0.24242424242424243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43.4</v>
      </c>
      <c r="Y369" s="770">
        <f>IFERROR(IF(X369="",0,CEILING((X369/$H369),1)*$H369),"")</f>
        <v>44.1</v>
      </c>
      <c r="Z369" s="36">
        <f>IFERROR(IF(Y369=0,"",ROUNDUP(Y369/H369,0)*0.00502),"")</f>
        <v>0.10542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46.086666666666666</v>
      </c>
      <c r="BN369" s="64">
        <f>IFERROR(Y369*I369/H369,"0")</f>
        <v>46.83</v>
      </c>
      <c r="BO369" s="64">
        <f>IFERROR(1/J369*(X369/H369),"0")</f>
        <v>8.8319088319088315E-2</v>
      </c>
      <c r="BP369" s="64">
        <f>IFERROR(1/J369*(Y369/H369),"0")</f>
        <v>8.9743589743589758E-2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81.61904761904762</v>
      </c>
      <c r="Y370" s="771">
        <f>IFERROR(Y366/H366,"0")+IFERROR(Y367/H367,"0")+IFERROR(Y368/H368,"0")+IFERROR(Y369/H369,"0")</f>
        <v>83</v>
      </c>
      <c r="Z370" s="771">
        <f>IFERROR(IF(Z366="",0,Z366),"0")+IFERROR(IF(Z367="",0,Z367),"0")+IFERROR(IF(Z368="",0,Z368),"0")+IFERROR(IF(Z369="",0,Z369),"0")</f>
        <v>0.66465999999999992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299.39999999999998</v>
      </c>
      <c r="Y371" s="771">
        <f>IFERROR(SUM(Y366:Y369),"0")</f>
        <v>304.5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4230</v>
      </c>
      <c r="Y373" s="770">
        <f t="shared" ref="Y373:Y378" si="82">IFERROR(IF(X373="",0,CEILING((X373/$H373),1)*$H373),"")</f>
        <v>4235.3999999999996</v>
      </c>
      <c r="Z373" s="36">
        <f>IFERROR(IF(Y373=0,"",ROUNDUP(Y373/H373,0)*0.01898),"")</f>
        <v>10.306140000000001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4508.2038461538468</v>
      </c>
      <c r="BN373" s="64">
        <f t="shared" ref="BN373:BN378" si="84">IFERROR(Y373*I373/H373,"0")</f>
        <v>4513.9589999999998</v>
      </c>
      <c r="BO373" s="64">
        <f t="shared" ref="BO373:BO378" si="85">IFERROR(1/J373*(X373/H373),"0")</f>
        <v>8.4735576923076916</v>
      </c>
      <c r="BP373" s="64">
        <f t="shared" ref="BP373:BP378" si="86">IFERROR(1/J373*(Y373/H373),"0")</f>
        <v>8.484375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7.1999999999999993</v>
      </c>
      <c r="Y376" s="770">
        <f t="shared" si="82"/>
        <v>9</v>
      </c>
      <c r="Z376" s="36">
        <f>IFERROR(IF(Y376=0,"",ROUNDUP(Y376/H376,0)*0.00651),"")</f>
        <v>1.9529999999999999E-2</v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7.7903999999999991</v>
      </c>
      <c r="BN376" s="64">
        <f t="shared" si="84"/>
        <v>9.7379999999999995</v>
      </c>
      <c r="BO376" s="64">
        <f t="shared" si="85"/>
        <v>1.3186813186813187E-2</v>
      </c>
      <c r="BP376" s="64">
        <f t="shared" si="86"/>
        <v>1.6483516483516484E-2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544.70769230769224</v>
      </c>
      <c r="Y379" s="771">
        <f>IFERROR(Y373/H373,"0")+IFERROR(Y374/H374,"0")+IFERROR(Y375/H375,"0")+IFERROR(Y376/H376,"0")+IFERROR(Y377/H377,"0")+IFERROR(Y378/H378,"0")</f>
        <v>546</v>
      </c>
      <c r="Z379" s="771">
        <f>IFERROR(IF(Z373="",0,Z373),"0")+IFERROR(IF(Z374="",0,Z374),"0")+IFERROR(IF(Z375="",0,Z375),"0")+IFERROR(IF(Z376="",0,Z376),"0")+IFERROR(IF(Z377="",0,Z377),"0")+IFERROR(IF(Z378="",0,Z378),"0")</f>
        <v>10.325670000000001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4237.2</v>
      </c>
      <c r="Y380" s="771">
        <f>IFERROR(SUM(Y373:Y378),"0")</f>
        <v>4244.3999999999996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226</v>
      </c>
      <c r="Y383" s="770">
        <f>IFERROR(IF(X383="",0,CEILING((X383/$H383),1)*$H383),"")</f>
        <v>226.2</v>
      </c>
      <c r="Z383" s="36">
        <f>IFERROR(IF(Y383=0,"",ROUNDUP(Y383/H383,0)*0.01898),"")</f>
        <v>0.55042000000000002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241.03769230769234</v>
      </c>
      <c r="BN383" s="64">
        <f>IFERROR(Y383*I383/H383,"0")</f>
        <v>241.251</v>
      </c>
      <c r="BO383" s="64">
        <f>IFERROR(1/J383*(X383/H383),"0")</f>
        <v>0.45272435897435898</v>
      </c>
      <c r="BP383" s="64">
        <f>IFERROR(1/J383*(Y383/H383),"0")</f>
        <v>0.453125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94</v>
      </c>
      <c r="Y385" s="770">
        <f>IFERROR(IF(X385="",0,CEILING((X385/$H385),1)*$H385),"")</f>
        <v>100.80000000000001</v>
      </c>
      <c r="Z385" s="36">
        <f>IFERROR(IF(Y385=0,"",ROUNDUP(Y385/H385,0)*0.01898),"")</f>
        <v>0.22776000000000002</v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99.807857142857145</v>
      </c>
      <c r="BN385" s="64">
        <f>IFERROR(Y385*I385/H385,"0")</f>
        <v>107.02800000000001</v>
      </c>
      <c r="BO385" s="64">
        <f>IFERROR(1/J385*(X385/H385),"0")</f>
        <v>0.17485119047619047</v>
      </c>
      <c r="BP385" s="64">
        <f>IFERROR(1/J385*(Y385/H385),"0")</f>
        <v>0.1875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40.164835164835168</v>
      </c>
      <c r="Y386" s="771">
        <f>IFERROR(Y382/H382,"0")+IFERROR(Y383/H383,"0")+IFERROR(Y384/H384,"0")+IFERROR(Y385/H385,"0")</f>
        <v>41</v>
      </c>
      <c r="Z386" s="771">
        <f>IFERROR(IF(Z382="",0,Z382),"0")+IFERROR(IF(Z383="",0,Z383),"0")+IFERROR(IF(Z384="",0,Z384),"0")+IFERROR(IF(Z385="",0,Z385),"0")</f>
        <v>0.77818000000000009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320</v>
      </c>
      <c r="Y387" s="771">
        <f>IFERROR(SUM(Y382:Y385),"0")</f>
        <v>327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5.1000000000000014</v>
      </c>
      <c r="Y392" s="770">
        <f>IFERROR(IF(X392="",0,CEILING((X392/$H392),1)*$H392),"")</f>
        <v>5.0999999999999996</v>
      </c>
      <c r="Z392" s="36">
        <f>IFERROR(IF(Y392=0,"",ROUNDUP(Y392/H392,0)*0.00651),"")</f>
        <v>1.302E-2</v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5.7600000000000025</v>
      </c>
      <c r="BN392" s="64">
        <f>IFERROR(Y392*I392/H392,"0")</f>
        <v>5.76</v>
      </c>
      <c r="BO392" s="64">
        <f>IFERROR(1/J392*(X392/H392),"0")</f>
        <v>1.0989010989010995E-2</v>
      </c>
      <c r="BP392" s="64">
        <f>IFERROR(1/J392*(Y392/H392),"0")</f>
        <v>1.098901098901099E-2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2.0000000000000009</v>
      </c>
      <c r="Y393" s="771">
        <f>IFERROR(Y389/H389,"0")+IFERROR(Y390/H390,"0")+IFERROR(Y391/H391,"0")+IFERROR(Y392/H392,"0")</f>
        <v>2</v>
      </c>
      <c r="Z393" s="771">
        <f>IFERROR(IF(Z389="",0,Z389),"0")+IFERROR(IF(Z390="",0,Z390),"0")+IFERROR(IF(Z391="",0,Z391),"0")+IFERROR(IF(Z392="",0,Z392),"0")</f>
        <v>1.302E-2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5.1000000000000014</v>
      </c>
      <c r="Y394" s="771">
        <f>IFERROR(SUM(Y389:Y392),"0")</f>
        <v>5.0999999999999996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90</v>
      </c>
      <c r="Y407" s="770">
        <f>IFERROR(IF(X407="",0,CEILING((X407/$H407),1)*$H407),"")</f>
        <v>97.199999999999989</v>
      </c>
      <c r="Z407" s="36">
        <f>IFERROR(IF(Y407=0,"",ROUNDUP(Y407/H407,0)*0.01898),"")</f>
        <v>0.22776000000000002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95.76666666666668</v>
      </c>
      <c r="BN407" s="64">
        <f>IFERROR(Y407*I407/H407,"0")</f>
        <v>103.42799999999998</v>
      </c>
      <c r="BO407" s="64">
        <f>IFERROR(1/J407*(X407/H407),"0")</f>
        <v>0.1736111111111111</v>
      </c>
      <c r="BP407" s="64">
        <f>IFERROR(1/J407*(Y407/H407),"0")</f>
        <v>0.1875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67.899999999999991</v>
      </c>
      <c r="Y408" s="770">
        <f>IFERROR(IF(X408="",0,CEILING((X408/$H408),1)*$H408),"")</f>
        <v>69.3</v>
      </c>
      <c r="Z408" s="36">
        <f>IFERROR(IF(Y408=0,"",ROUNDUP(Y408/H408,0)*0.00651),"")</f>
        <v>0.21482999999999999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76.047999999999973</v>
      </c>
      <c r="BN408" s="64">
        <f>IFERROR(Y408*I408/H408,"0")</f>
        <v>77.615999999999985</v>
      </c>
      <c r="BO408" s="64">
        <f>IFERROR(1/J408*(X408/H408),"0")</f>
        <v>0.17765567765567764</v>
      </c>
      <c r="BP408" s="64">
        <f>IFERROR(1/J408*(Y408/H408),"0")</f>
        <v>0.18131868131868134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58.099999999999987</v>
      </c>
      <c r="Y409" s="770">
        <f>IFERROR(IF(X409="",0,CEILING((X409/$H409),1)*$H409),"")</f>
        <v>58.800000000000004</v>
      </c>
      <c r="Z409" s="36">
        <f>IFERROR(IF(Y409=0,"",ROUNDUP(Y409/H409,0)*0.00651),"")</f>
        <v>0.18228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64.739999999999981</v>
      </c>
      <c r="BN409" s="64">
        <f>IFERROR(Y409*I409/H409,"0")</f>
        <v>65.52000000000001</v>
      </c>
      <c r="BO409" s="64">
        <f>IFERROR(1/J409*(X409/H409),"0")</f>
        <v>0.152014652014652</v>
      </c>
      <c r="BP409" s="64">
        <f>IFERROR(1/J409*(Y409/H409),"0")</f>
        <v>0.15384615384615385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71.1111111111111</v>
      </c>
      <c r="Y410" s="771">
        <f>IFERROR(Y407/H407,"0")+IFERROR(Y408/H408,"0")+IFERROR(Y409/H409,"0")</f>
        <v>73</v>
      </c>
      <c r="Z410" s="771">
        <f>IFERROR(IF(Z407="",0,Z407),"0")+IFERROR(IF(Z408="",0,Z408),"0")+IFERROR(IF(Z409="",0,Z409),"0")</f>
        <v>0.62487000000000004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215.99999999999997</v>
      </c>
      <c r="Y411" s="771">
        <f>IFERROR(SUM(Y407:Y409),"0")</f>
        <v>225.3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225</v>
      </c>
      <c r="Y415" s="770">
        <f t="shared" ref="Y415:Y424" si="87">IFERROR(IF(X415="",0,CEILING((X415/$H415),1)*$H415),"")</f>
        <v>225</v>
      </c>
      <c r="Z415" s="36">
        <f>IFERROR(IF(Y415=0,"",ROUNDUP(Y415/H415,0)*0.02175),"")</f>
        <v>0.32624999999999998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232.2</v>
      </c>
      <c r="BN415" s="64">
        <f t="shared" ref="BN415:BN424" si="89">IFERROR(Y415*I415/H415,"0")</f>
        <v>232.2</v>
      </c>
      <c r="BO415" s="64">
        <f t="shared" ref="BO415:BO424" si="90">IFERROR(1/J415*(X415/H415),"0")</f>
        <v>0.3125</v>
      </c>
      <c r="BP415" s="64">
        <f t="shared" ref="BP415:BP424" si="91">IFERROR(1/J415*(Y415/H415),"0")</f>
        <v>0.3125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630</v>
      </c>
      <c r="Y417" s="770">
        <f t="shared" si="87"/>
        <v>630</v>
      </c>
      <c r="Z417" s="36">
        <f>IFERROR(IF(Y417=0,"",ROUNDUP(Y417/H417,0)*0.02175),"")</f>
        <v>0.91349999999999998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650.16</v>
      </c>
      <c r="BN417" s="64">
        <f t="shared" si="89"/>
        <v>650.16</v>
      </c>
      <c r="BO417" s="64">
        <f t="shared" si="90"/>
        <v>0.875</v>
      </c>
      <c r="BP417" s="64">
        <f t="shared" si="91"/>
        <v>0.875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1390</v>
      </c>
      <c r="Y421" s="770">
        <f t="shared" si="87"/>
        <v>1395</v>
      </c>
      <c r="Z421" s="36">
        <f>IFERROR(IF(Y421=0,"",ROUNDUP(Y421/H421,0)*0.02175),"")</f>
        <v>2.0227499999999998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1434.48</v>
      </c>
      <c r="BN421" s="64">
        <f t="shared" si="89"/>
        <v>1439.64</v>
      </c>
      <c r="BO421" s="64">
        <f t="shared" si="90"/>
        <v>1.9305555555555556</v>
      </c>
      <c r="BP421" s="64">
        <f t="shared" si="91"/>
        <v>1.9375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149.66666666666669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150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3.2624999999999997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2245</v>
      </c>
      <c r="Y426" s="771">
        <f>IFERROR(SUM(Y415:Y424),"0")</f>
        <v>2250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1185</v>
      </c>
      <c r="Y428" s="770">
        <f>IFERROR(IF(X428="",0,CEILING((X428/$H428),1)*$H428),"")</f>
        <v>1185</v>
      </c>
      <c r="Z428" s="36">
        <f>IFERROR(IF(Y428=0,"",ROUNDUP(Y428/H428,0)*0.02175),"")</f>
        <v>1.7182499999999998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1222.9199999999998</v>
      </c>
      <c r="BN428" s="64">
        <f>IFERROR(Y428*I428/H428,"0")</f>
        <v>1222.9199999999998</v>
      </c>
      <c r="BO428" s="64">
        <f>IFERROR(1/J428*(X428/H428),"0")</f>
        <v>1.6458333333333333</v>
      </c>
      <c r="BP428" s="64">
        <f>IFERROR(1/J428*(Y428/H428),"0")</f>
        <v>1.6458333333333333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4</v>
      </c>
      <c r="Y429" s="770">
        <f>IFERROR(IF(X429="",0,CEILING((X429/$H429),1)*$H429),"")</f>
        <v>4</v>
      </c>
      <c r="Z429" s="36">
        <f>IFERROR(IF(Y429=0,"",ROUNDUP(Y429/H429,0)*0.00902),"")</f>
        <v>9.0200000000000002E-3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4.21</v>
      </c>
      <c r="BN429" s="64">
        <f>IFERROR(Y429*I429/H429,"0")</f>
        <v>4.21</v>
      </c>
      <c r="BO429" s="64">
        <f>IFERROR(1/J429*(X429/H429),"0")</f>
        <v>7.575757575757576E-3</v>
      </c>
      <c r="BP429" s="64">
        <f>IFERROR(1/J429*(Y429/H429),"0")</f>
        <v>7.575757575757576E-3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80</v>
      </c>
      <c r="Y430" s="771">
        <f>IFERROR(Y428/H428,"0")+IFERROR(Y429/H429,"0")</f>
        <v>80</v>
      </c>
      <c r="Z430" s="771">
        <f>IFERROR(IF(Z428="",0,Z428),"0")+IFERROR(IF(Z429="",0,Z429),"0")</f>
        <v>1.7272699999999999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1189</v>
      </c>
      <c r="Y431" s="771">
        <f>IFERROR(SUM(Y428:Y429),"0")</f>
        <v>1189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6.3</v>
      </c>
      <c r="Y483" s="770">
        <f t="shared" si="97"/>
        <v>6.3000000000000007</v>
      </c>
      <c r="Z483" s="36">
        <f t="shared" si="102"/>
        <v>1.506E-2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6.6899999999999995</v>
      </c>
      <c r="BN483" s="64">
        <f t="shared" si="99"/>
        <v>6.69</v>
      </c>
      <c r="BO483" s="64">
        <f t="shared" si="100"/>
        <v>1.2820512820512822E-2</v>
      </c>
      <c r="BP483" s="64">
        <f t="shared" si="101"/>
        <v>1.2820512820512822E-2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8.3999999999999986</v>
      </c>
      <c r="Y491" s="770">
        <f t="shared" si="97"/>
        <v>8.4</v>
      </c>
      <c r="Z491" s="36">
        <f t="shared" si="102"/>
        <v>2.0080000000000001E-2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8.9199999999999982</v>
      </c>
      <c r="BN491" s="64">
        <f t="shared" si="99"/>
        <v>8.92</v>
      </c>
      <c r="BO491" s="64">
        <f t="shared" si="100"/>
        <v>1.7094017094017092E-2</v>
      </c>
      <c r="BP491" s="64">
        <f t="shared" si="101"/>
        <v>1.7094017094017096E-2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4.1999999999999993</v>
      </c>
      <c r="Y492" s="770">
        <f t="shared" si="97"/>
        <v>4.2</v>
      </c>
      <c r="Z492" s="36">
        <f t="shared" si="102"/>
        <v>1.004E-2</v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4.4599999999999991</v>
      </c>
      <c r="BN492" s="64">
        <f t="shared" si="99"/>
        <v>4.46</v>
      </c>
      <c r="BO492" s="64">
        <f t="shared" si="100"/>
        <v>8.5470085470085461E-3</v>
      </c>
      <c r="BP492" s="64">
        <f t="shared" si="101"/>
        <v>8.5470085470085479E-3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10.851851851851851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11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6.3219999999999998E-2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28.9</v>
      </c>
      <c r="Y496" s="771">
        <f>IFERROR(SUM(Y477:Y494),"0")</f>
        <v>29.7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120</v>
      </c>
      <c r="Y539" s="770">
        <f t="shared" ref="Y539:Y553" si="103">IFERROR(IF(X539="",0,CEILING((X539/$H539),1)*$H539),"")</f>
        <v>121.44000000000001</v>
      </c>
      <c r="Z539" s="36">
        <f t="shared" ref="Z539:Z544" si="104">IFERROR(IF(Y539=0,"",ROUNDUP(Y539/H539,0)*0.01196),"")</f>
        <v>0.27507999999999999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128.18181818181816</v>
      </c>
      <c r="BN539" s="64">
        <f t="shared" ref="BN539:BN553" si="106">IFERROR(Y539*I539/H539,"0")</f>
        <v>129.72</v>
      </c>
      <c r="BO539" s="64">
        <f t="shared" ref="BO539:BO553" si="107">IFERROR(1/J539*(X539/H539),"0")</f>
        <v>0.21853146853146854</v>
      </c>
      <c r="BP539" s="64">
        <f t="shared" ref="BP539:BP553" si="108">IFERROR(1/J539*(Y539/H539),"0")</f>
        <v>0.22115384615384617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5</v>
      </c>
      <c r="Y540" s="770">
        <f t="shared" si="103"/>
        <v>5.28</v>
      </c>
      <c r="Z540" s="36">
        <f t="shared" si="104"/>
        <v>1.196E-2</v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5.3409090909090908</v>
      </c>
      <c r="BN540" s="64">
        <f t="shared" si="106"/>
        <v>5.64</v>
      </c>
      <c r="BO540" s="64">
        <f t="shared" si="107"/>
        <v>9.1054778554778559E-3</v>
      </c>
      <c r="BP540" s="64">
        <f t="shared" si="108"/>
        <v>9.6153846153846159E-3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15</v>
      </c>
      <c r="Y542" s="770">
        <f t="shared" si="103"/>
        <v>15.84</v>
      </c>
      <c r="Z542" s="36">
        <f t="shared" si="104"/>
        <v>3.5880000000000002E-2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16.02272727272727</v>
      </c>
      <c r="BN542" s="64">
        <f t="shared" si="106"/>
        <v>16.919999999999998</v>
      </c>
      <c r="BO542" s="64">
        <f t="shared" si="107"/>
        <v>2.7316433566433568E-2</v>
      </c>
      <c r="BP542" s="64">
        <f t="shared" si="108"/>
        <v>2.8846153846153848E-2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25</v>
      </c>
      <c r="Y544" s="770">
        <f t="shared" si="103"/>
        <v>26.400000000000002</v>
      </c>
      <c r="Z544" s="36">
        <f t="shared" si="104"/>
        <v>5.9799999999999999E-2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26.704545454545453</v>
      </c>
      <c r="BN544" s="64">
        <f t="shared" si="106"/>
        <v>28.200000000000003</v>
      </c>
      <c r="BO544" s="64">
        <f t="shared" si="107"/>
        <v>4.5527389277389273E-2</v>
      </c>
      <c r="BP544" s="64">
        <f t="shared" si="108"/>
        <v>4.807692307692308E-2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31.249999999999996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32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0.38272000000000006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165</v>
      </c>
      <c r="Y555" s="771">
        <f>IFERROR(SUM(Y539:Y553),"0")</f>
        <v>168.96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186</v>
      </c>
      <c r="Y558" s="770">
        <f>IFERROR(IF(X558="",0,CEILING((X558/$H558),1)*$H558),"")</f>
        <v>190.08</v>
      </c>
      <c r="Z558" s="36">
        <f>IFERROR(IF(Y558=0,"",ROUNDUP(Y558/H558,0)*0.01196),"")</f>
        <v>0.43056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198.68181818181816</v>
      </c>
      <c r="BN558" s="64">
        <f>IFERROR(Y558*I558/H558,"0")</f>
        <v>203.04000000000002</v>
      </c>
      <c r="BO558" s="64">
        <f>IFERROR(1/J558*(X558/H558),"0")</f>
        <v>0.33872377622377625</v>
      </c>
      <c r="BP558" s="64">
        <f>IFERROR(1/J558*(Y558/H558),"0")</f>
        <v>0.34615384615384615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35.227272727272727</v>
      </c>
      <c r="Y560" s="771">
        <f>IFERROR(Y557/H557,"0")+IFERROR(Y558/H558,"0")+IFERROR(Y559/H559,"0")</f>
        <v>36</v>
      </c>
      <c r="Z560" s="771">
        <f>IFERROR(IF(Z557="",0,Z557),"0")+IFERROR(IF(Z558="",0,Z558),"0")+IFERROR(IF(Z559="",0,Z559),"0")</f>
        <v>0.43056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186</v>
      </c>
      <c r="Y561" s="771">
        <f>IFERROR(SUM(Y557:Y559),"0")</f>
        <v>190.08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10</v>
      </c>
      <c r="Y563" s="770">
        <f t="shared" ref="Y563:Y576" si="109">IFERROR(IF(X563="",0,CEILING((X563/$H563),1)*$H563),"")</f>
        <v>10.56</v>
      </c>
      <c r="Z563" s="36">
        <f>IFERROR(IF(Y563=0,"",ROUNDUP(Y563/H563,0)*0.01196),"")</f>
        <v>2.392E-2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10.681818181818182</v>
      </c>
      <c r="BN563" s="64">
        <f t="shared" ref="BN563:BN576" si="111">IFERROR(Y563*I563/H563,"0")</f>
        <v>11.28</v>
      </c>
      <c r="BO563" s="64">
        <f t="shared" ref="BO563:BO576" si="112">IFERROR(1/J563*(X563/H563),"0")</f>
        <v>1.8210955710955712E-2</v>
      </c>
      <c r="BP563" s="64">
        <f t="shared" ref="BP563:BP576" si="113">IFERROR(1/J563*(Y563/H563),"0")</f>
        <v>1.9230769230769232E-2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5</v>
      </c>
      <c r="Y564" s="770">
        <f t="shared" si="109"/>
        <v>5.28</v>
      </c>
      <c r="Z564" s="36">
        <f>IFERROR(IF(Y564=0,"",ROUNDUP(Y564/H564,0)*0.01196),"")</f>
        <v>1.196E-2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5.3409090909090908</v>
      </c>
      <c r="BN564" s="64">
        <f t="shared" si="111"/>
        <v>5.64</v>
      </c>
      <c r="BO564" s="64">
        <f t="shared" si="112"/>
        <v>9.1054778554778559E-3</v>
      </c>
      <c r="BP564" s="64">
        <f t="shared" si="113"/>
        <v>9.6153846153846159E-3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20</v>
      </c>
      <c r="Y566" s="770">
        <f t="shared" si="109"/>
        <v>21.12</v>
      </c>
      <c r="Z566" s="36">
        <f>IFERROR(IF(Y566=0,"",ROUNDUP(Y566/H566,0)*0.01196),"")</f>
        <v>4.7840000000000001E-2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21.363636363636363</v>
      </c>
      <c r="BN566" s="64">
        <f t="shared" si="111"/>
        <v>22.56</v>
      </c>
      <c r="BO566" s="64">
        <f t="shared" si="112"/>
        <v>3.6421911421911424E-2</v>
      </c>
      <c r="BP566" s="64">
        <f t="shared" si="113"/>
        <v>3.8461538461538464E-2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6.6287878787878789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8.3720000000000003E-2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35</v>
      </c>
      <c r="Y578" s="771">
        <f>IFERROR(SUM(Y563:Y576),"0")</f>
        <v>36.96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110</v>
      </c>
      <c r="Y605" s="770">
        <f t="shared" si="114"/>
        <v>120</v>
      </c>
      <c r="Z605" s="36">
        <f>IFERROR(IF(Y605=0,"",ROUNDUP(Y605/H605,0)*0.01898),"")</f>
        <v>0.1898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113.98750000000001</v>
      </c>
      <c r="BN605" s="64">
        <f t="shared" si="116"/>
        <v>124.35000000000001</v>
      </c>
      <c r="BO605" s="64">
        <f t="shared" si="117"/>
        <v>0.14322916666666666</v>
      </c>
      <c r="BP605" s="64">
        <f t="shared" si="118"/>
        <v>0.15625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9.1666666666666661</v>
      </c>
      <c r="Y610" s="771">
        <f>IFERROR(Y603/H603,"0")+IFERROR(Y604/H604,"0")+IFERROR(Y605/H605,"0")+IFERROR(Y606/H606,"0")+IFERROR(Y607/H607,"0")+IFERROR(Y608/H608,"0")+IFERROR(Y609/H609,"0")</f>
        <v>10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0.1898</v>
      </c>
      <c r="AA610" s="772"/>
      <c r="AB610" s="772"/>
      <c r="AC610" s="772"/>
    </row>
    <row r="611" spans="1:68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110</v>
      </c>
      <c r="Y611" s="771">
        <f>IFERROR(SUM(Y603:Y609),"0")</f>
        <v>120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110</v>
      </c>
      <c r="Y620" s="770">
        <f t="shared" ref="Y620:Y626" si="119">IFERROR(IF(X620="",0,CEILING((X620/$H620),1)*$H620),"")</f>
        <v>113.4</v>
      </c>
      <c r="Z620" s="36">
        <f>IFERROR(IF(Y620=0,"",ROUNDUP(Y620/H620,0)*0.00902),"")</f>
        <v>0.24354000000000001</v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117.07142857142857</v>
      </c>
      <c r="BN620" s="64">
        <f t="shared" ref="BN620:BN626" si="121">IFERROR(Y620*I620/H620,"0")</f>
        <v>120.69</v>
      </c>
      <c r="BO620" s="64">
        <f t="shared" ref="BO620:BO626" si="122">IFERROR(1/J620*(X620/H620),"0")</f>
        <v>0.1984126984126984</v>
      </c>
      <c r="BP620" s="64">
        <f t="shared" ref="BP620:BP626" si="123">IFERROR(1/J620*(Y620/H620),"0")</f>
        <v>0.20454545454545456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210</v>
      </c>
      <c r="Y621" s="770">
        <f t="shared" si="119"/>
        <v>210</v>
      </c>
      <c r="Z621" s="36">
        <f>IFERROR(IF(Y621=0,"",ROUNDUP(Y621/H621,0)*0.00902),"")</f>
        <v>0.45100000000000001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223.49999999999997</v>
      </c>
      <c r="BN621" s="64">
        <f t="shared" si="121"/>
        <v>223.49999999999997</v>
      </c>
      <c r="BO621" s="64">
        <f t="shared" si="122"/>
        <v>0.37878787878787878</v>
      </c>
      <c r="BP621" s="64">
        <f t="shared" si="123"/>
        <v>0.37878787878787878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76.19047619047619</v>
      </c>
      <c r="Y627" s="771">
        <f>IFERROR(Y620/H620,"0")+IFERROR(Y621/H621,"0")+IFERROR(Y622/H622,"0")+IFERROR(Y623/H623,"0")+IFERROR(Y624/H624,"0")+IFERROR(Y625/H625,"0")+IFERROR(Y626/H626,"0")</f>
        <v>77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0.69454000000000005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320</v>
      </c>
      <c r="Y628" s="771">
        <f>IFERROR(SUM(Y620:Y626),"0")</f>
        <v>323.39999999999998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14237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14388.15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14955.764556787659</v>
      </c>
      <c r="Y666" s="771">
        <f>IFERROR(SUM(BN22:BN662),"0")</f>
        <v>15114.838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24</v>
      </c>
      <c r="Y667" s="38">
        <f>ROUNDUP(SUM(BP22:BP662),0)</f>
        <v>25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15555.764556787659</v>
      </c>
      <c r="Y668" s="771">
        <f>GrossWeightTotalR+PalletQtyTotalR*25</f>
        <v>15739.838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1778.5046462796465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1800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28.459510000000002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72.800000000000011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1975.8000000000002</v>
      </c>
      <c r="E675" s="46">
        <f>IFERROR(Y99*1,"0")+IFERROR(Y100*1,"0")+IFERROR(Y101*1,"0")+IFERROR(Y105*1,"0")+IFERROR(Y106*1,"0")+IFERROR(Y107*1,"0")+IFERROR(Y108*1,"0")+IFERROR(Y109*1,"0")+IFERROR(Y110*1,"0")</f>
        <v>346.2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72.150000000000006</v>
      </c>
      <c r="G675" s="46">
        <f>IFERROR(Y145*1,"0")+IFERROR(Y146*1,"0")+IFERROR(Y147*1,"0")+IFERROR(Y151*1,"0")+IFERROR(Y152*1,"0")+IFERROR(Y156*1,"0")+IFERROR(Y157*1,"0")+IFERROR(Y158*1,"0")</f>
        <v>24.800000000000004</v>
      </c>
      <c r="H675" s="46">
        <f>IFERROR(Y163*1,"0")+IFERROR(Y167*1,"0")+IFERROR(Y168*1,"0")+IFERROR(Y169*1,"0")+IFERROR(Y170*1,"0")+IFERROR(Y171*1,"0")+IFERROR(Y175*1,"0")+IFERROR(Y176*1,"0")</f>
        <v>81</v>
      </c>
      <c r="I675" s="46">
        <f>IFERROR(Y182*1,"0")+IFERROR(Y186*1,"0")+IFERROR(Y187*1,"0")+IFERROR(Y188*1,"0")+IFERROR(Y189*1,"0")+IFERROR(Y190*1,"0")+IFERROR(Y191*1,"0")+IFERROR(Y192*1,"0")+IFERROR(Y193*1,"0")</f>
        <v>27.3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372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6.3000000000000007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6675.4</v>
      </c>
      <c r="W675" s="46">
        <f>IFERROR(Y403*1,"0")+IFERROR(Y407*1,"0")+IFERROR(Y408*1,"0")+IFERROR(Y409*1,"0")</f>
        <v>225.3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3439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29.7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396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443.4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0,00"/>
        <filter val="1 185,00"/>
        <filter val="1 189,00"/>
        <filter val="1 390,00"/>
        <filter val="1 774,00"/>
        <filter val="1 778,50"/>
        <filter val="1,88"/>
        <filter val="10,00"/>
        <filter val="10,85"/>
        <filter val="100,44"/>
        <filter val="103,50"/>
        <filter val="11,17"/>
        <filter val="11,25"/>
        <filter val="110,00"/>
        <filter val="12,00"/>
        <filter val="12,74"/>
        <filter val="120,00"/>
        <filter val="124,00"/>
        <filter val="128,70"/>
        <filter val="13,50"/>
        <filter val="132,00"/>
        <filter val="14 237,00"/>
        <filter val="14 955,76"/>
        <filter val="149,67"/>
        <filter val="15 555,76"/>
        <filter val="15,00"/>
        <filter val="150,56"/>
        <filter val="16,00"/>
        <filter val="160,00"/>
        <filter val="165,00"/>
        <filter val="18,90"/>
        <filter val="186,00"/>
        <filter val="19,20"/>
        <filter val="190,00"/>
        <filter val="2 245,00"/>
        <filter val="2,00"/>
        <filter val="20,00"/>
        <filter val="20,37"/>
        <filter val="200,00"/>
        <filter val="200,11"/>
        <filter val="210,00"/>
        <filter val="216,00"/>
        <filter val="22,50"/>
        <filter val="225,00"/>
        <filter val="226,00"/>
        <filter val="24"/>
        <filter val="240,00"/>
        <filter val="25,00"/>
        <filter val="25,80"/>
        <filter val="250,00"/>
        <filter val="263,50"/>
        <filter val="28,90"/>
        <filter val="299,40"/>
        <filter val="3,00"/>
        <filter val="30,00"/>
        <filter val="31,25"/>
        <filter val="315,00"/>
        <filter val="320,00"/>
        <filter val="35,00"/>
        <filter val="35,23"/>
        <filter val="351,00"/>
        <filter val="36,00"/>
        <filter val="37,15"/>
        <filter val="37,81"/>
        <filter val="39,00"/>
        <filter val="4 230,00"/>
        <filter val="4 237,20"/>
        <filter val="4,00"/>
        <filter val="4,20"/>
        <filter val="40,16"/>
        <filter val="43,40"/>
        <filter val="5,00"/>
        <filter val="5,10"/>
        <filter val="5,25"/>
        <filter val="53,90"/>
        <filter val="544,71"/>
        <filter val="55,00"/>
        <filter val="570,00"/>
        <filter val="58,10"/>
        <filter val="6,00"/>
        <filter val="6,30"/>
        <filter val="6,63"/>
        <filter val="60,00"/>
        <filter val="630,00"/>
        <filter val="64,00"/>
        <filter val="65,00"/>
        <filter val="67,90"/>
        <filter val="68,00"/>
        <filter val="698,70"/>
        <filter val="7,20"/>
        <filter val="7,56"/>
        <filter val="71,11"/>
        <filter val="73,00"/>
        <filter val="76,00"/>
        <filter val="76,19"/>
        <filter val="78,50"/>
        <filter val="8,00"/>
        <filter val="8,11"/>
        <filter val="8,40"/>
        <filter val="8,48"/>
        <filter val="80,00"/>
        <filter val="81,00"/>
        <filter val="81,62"/>
        <filter val="870,00"/>
        <filter val="9,00"/>
        <filter val="9,05"/>
        <filter val="9,17"/>
        <filter val="9,80"/>
        <filter val="90,00"/>
        <filter val="94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2025-02-10T10:44:31Z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