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874C30-09F1-43C8-8CE7-075BA6D5C2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499" i="1" l="1"/>
  <c r="BN499" i="1"/>
  <c r="Z499" i="1"/>
  <c r="BP514" i="1"/>
  <c r="BN514" i="1"/>
  <c r="Z514" i="1"/>
  <c r="BP547" i="1"/>
  <c r="BN547" i="1"/>
  <c r="Z547" i="1"/>
  <c r="BP569" i="1"/>
  <c r="BN569" i="1"/>
  <c r="Z569" i="1"/>
  <c r="BP573" i="1"/>
  <c r="BN573" i="1"/>
  <c r="Z573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22" i="1"/>
  <c r="Z23" i="1" s="1"/>
  <c r="BN22" i="1"/>
  <c r="BP22" i="1"/>
  <c r="Z26" i="1"/>
  <c r="BN26" i="1"/>
  <c r="Z31" i="1"/>
  <c r="BN31" i="1"/>
  <c r="C675" i="1"/>
  <c r="Z51" i="1"/>
  <c r="BN51" i="1"/>
  <c r="D675" i="1"/>
  <c r="Z68" i="1"/>
  <c r="BN68" i="1"/>
  <c r="Z78" i="1"/>
  <c r="BN78" i="1"/>
  <c r="Y90" i="1"/>
  <c r="Z92" i="1"/>
  <c r="BN92" i="1"/>
  <c r="Z105" i="1"/>
  <c r="BN105" i="1"/>
  <c r="Z115" i="1"/>
  <c r="BN115" i="1"/>
  <c r="Z123" i="1"/>
  <c r="BN123" i="1"/>
  <c r="Z133" i="1"/>
  <c r="BN133" i="1"/>
  <c r="Z152" i="1"/>
  <c r="BN152" i="1"/>
  <c r="Z157" i="1"/>
  <c r="BN157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44" i="1"/>
  <c r="BN244" i="1"/>
  <c r="Z255" i="1"/>
  <c r="BN255" i="1"/>
  <c r="Z263" i="1"/>
  <c r="BN263" i="1"/>
  <c r="Z278" i="1"/>
  <c r="BN278" i="1"/>
  <c r="Z299" i="1"/>
  <c r="BN299" i="1"/>
  <c r="Z336" i="1"/>
  <c r="BN336" i="1"/>
  <c r="Z340" i="1"/>
  <c r="BN340" i="1"/>
  <c r="Z362" i="1"/>
  <c r="BN362" i="1"/>
  <c r="Z375" i="1"/>
  <c r="BN375" i="1"/>
  <c r="Z396" i="1"/>
  <c r="BN396" i="1"/>
  <c r="Z417" i="1"/>
  <c r="BN417" i="1"/>
  <c r="Z429" i="1"/>
  <c r="BN429" i="1"/>
  <c r="Z449" i="1"/>
  <c r="BN449" i="1"/>
  <c r="Z477" i="1"/>
  <c r="BN477" i="1"/>
  <c r="Z478" i="1"/>
  <c r="BN478" i="1"/>
  <c r="Z479" i="1"/>
  <c r="BN479" i="1"/>
  <c r="Z484" i="1"/>
  <c r="BN484" i="1"/>
  <c r="Z485" i="1"/>
  <c r="BN485" i="1"/>
  <c r="BP492" i="1"/>
  <c r="BN492" i="1"/>
  <c r="Z492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AB675" i="1"/>
  <c r="BP131" i="1"/>
  <c r="BN131" i="1"/>
  <c r="Z131" i="1"/>
  <c r="BP176" i="1"/>
  <c r="BN176" i="1"/>
  <c r="Z176" i="1"/>
  <c r="BP250" i="1"/>
  <c r="BN250" i="1"/>
  <c r="Z250" i="1"/>
  <c r="BP292" i="1"/>
  <c r="BN292" i="1"/>
  <c r="Z292" i="1"/>
  <c r="Y331" i="1"/>
  <c r="BP329" i="1"/>
  <c r="BN329" i="1"/>
  <c r="Z329" i="1"/>
  <c r="BP392" i="1"/>
  <c r="BN392" i="1"/>
  <c r="Z392" i="1"/>
  <c r="BP463" i="1"/>
  <c r="BN463" i="1"/>
  <c r="Z463" i="1"/>
  <c r="BP482" i="1"/>
  <c r="BN482" i="1"/>
  <c r="Z482" i="1"/>
  <c r="BP490" i="1"/>
  <c r="BN490" i="1"/>
  <c r="Z490" i="1"/>
  <c r="BP621" i="1"/>
  <c r="BN621" i="1"/>
  <c r="Z621" i="1"/>
  <c r="BP623" i="1"/>
  <c r="BN623" i="1"/>
  <c r="Z623" i="1"/>
  <c r="BP625" i="1"/>
  <c r="BN625" i="1"/>
  <c r="Z625" i="1"/>
  <c r="BP146" i="1"/>
  <c r="BN146" i="1"/>
  <c r="Z146" i="1"/>
  <c r="BP192" i="1"/>
  <c r="BN192" i="1"/>
  <c r="Z192" i="1"/>
  <c r="BP211" i="1"/>
  <c r="BN211" i="1"/>
  <c r="Z211" i="1"/>
  <c r="BP221" i="1"/>
  <c r="BN221" i="1"/>
  <c r="Z221" i="1"/>
  <c r="BP237" i="1"/>
  <c r="BN237" i="1"/>
  <c r="Z237" i="1"/>
  <c r="BP261" i="1"/>
  <c r="BN261" i="1"/>
  <c r="Z261" i="1"/>
  <c r="BP276" i="1"/>
  <c r="BN276" i="1"/>
  <c r="Z276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BP360" i="1"/>
  <c r="BN360" i="1"/>
  <c r="Z360" i="1"/>
  <c r="Y379" i="1"/>
  <c r="BP373" i="1"/>
  <c r="BN373" i="1"/>
  <c r="Z373" i="1"/>
  <c r="X675" i="1"/>
  <c r="BP415" i="1"/>
  <c r="BN415" i="1"/>
  <c r="Z415" i="1"/>
  <c r="BP423" i="1"/>
  <c r="BN423" i="1"/>
  <c r="Z423" i="1"/>
  <c r="BP447" i="1"/>
  <c r="BN447" i="1"/>
  <c r="Z447" i="1"/>
  <c r="J9" i="1"/>
  <c r="X667" i="1"/>
  <c r="X665" i="1"/>
  <c r="Y33" i="1"/>
  <c r="Z43" i="1"/>
  <c r="BN43" i="1"/>
  <c r="Z47" i="1"/>
  <c r="BN47" i="1"/>
  <c r="Y53" i="1"/>
  <c r="Z58" i="1"/>
  <c r="BN58" i="1"/>
  <c r="Z62" i="1"/>
  <c r="BN62" i="1"/>
  <c r="Y72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0" i="1"/>
  <c r="BN110" i="1"/>
  <c r="Z117" i="1"/>
  <c r="BN117" i="1"/>
  <c r="BP119" i="1"/>
  <c r="BN119" i="1"/>
  <c r="BP125" i="1"/>
  <c r="BN125" i="1"/>
  <c r="Z125" i="1"/>
  <c r="BP135" i="1"/>
  <c r="BN135" i="1"/>
  <c r="Z135" i="1"/>
  <c r="H675" i="1"/>
  <c r="Y172" i="1"/>
  <c r="BP168" i="1"/>
  <c r="BN168" i="1"/>
  <c r="Z168" i="1"/>
  <c r="BP188" i="1"/>
  <c r="BN188" i="1"/>
  <c r="Z188" i="1"/>
  <c r="Y205" i="1"/>
  <c r="BP203" i="1"/>
  <c r="BN203" i="1"/>
  <c r="Z203" i="1"/>
  <c r="BP215" i="1"/>
  <c r="BN215" i="1"/>
  <c r="Z215" i="1"/>
  <c r="BP225" i="1"/>
  <c r="BN225" i="1"/>
  <c r="Z225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Y293" i="1"/>
  <c r="BP301" i="1"/>
  <c r="BN301" i="1"/>
  <c r="Z301" i="1"/>
  <c r="BP356" i="1"/>
  <c r="BN356" i="1"/>
  <c r="Z356" i="1"/>
  <c r="BP366" i="1"/>
  <c r="BN366" i="1"/>
  <c r="Z366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Z410" i="1" s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Z583" i="1" s="1"/>
  <c r="Y583" i="1"/>
  <c r="Y127" i="1"/>
  <c r="Y137" i="1"/>
  <c r="Y141" i="1"/>
  <c r="Y159" i="1"/>
  <c r="Y194" i="1"/>
  <c r="J675" i="1"/>
  <c r="Y217" i="1"/>
  <c r="Y400" i="1"/>
  <c r="Y399" i="1"/>
  <c r="BP522" i="1"/>
  <c r="BN522" i="1"/>
  <c r="Z522" i="1"/>
  <c r="BP524" i="1"/>
  <c r="BN524" i="1"/>
  <c r="Z524" i="1"/>
  <c r="Z525" i="1" s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194" i="1" l="1"/>
  <c r="Z136" i="1"/>
  <c r="Z610" i="1"/>
  <c r="Z554" i="1"/>
  <c r="Z560" i="1"/>
  <c r="Z456" i="1"/>
  <c r="Z331" i="1"/>
  <c r="Z303" i="1"/>
  <c r="Z281" i="1"/>
  <c r="Z177" i="1"/>
  <c r="Z159" i="1"/>
  <c r="Z102" i="1"/>
  <c r="Z89" i="1"/>
  <c r="Z464" i="1"/>
  <c r="Z425" i="1"/>
  <c r="Z379" i="1"/>
  <c r="Z264" i="1"/>
  <c r="Z230" i="1"/>
  <c r="Z111" i="1"/>
  <c r="Z370" i="1"/>
  <c r="Z120" i="1"/>
  <c r="Z80" i="1"/>
  <c r="Y669" i="1"/>
  <c r="Y666" i="1"/>
  <c r="Y667" i="1"/>
  <c r="Z33" i="1"/>
  <c r="Z517" i="1"/>
  <c r="Z495" i="1"/>
  <c r="Z627" i="1"/>
  <c r="Z638" i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Y665" i="1"/>
  <c r="Z239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<sst xmlns="http://schemas.openxmlformats.org/spreadsheetml/2006/main" count="3137" uniqueCount="1087">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</sst>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45701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100</v>
      </c>
      <c r="Y43" s="770">
        <f t="shared" si="6"/>
        <v>108</v>
      </c>
      <c r="Z43" s="36">
        <f>IFERROR(IF(Y43=0,"",ROUNDUP(Y43/H43,0)*0.01898),"")</f>
        <v>0.1898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104.02777777777777</v>
      </c>
      <c r="BN43" s="64">
        <f t="shared" si="8"/>
        <v>112.34999999999998</v>
      </c>
      <c r="BO43" s="64">
        <f t="shared" si="9"/>
        <v>0.14467592592592593</v>
      </c>
      <c r="BP43" s="64">
        <f t="shared" si="10"/>
        <v>0.15625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16</v>
      </c>
      <c r="Y46" s="770">
        <f t="shared" si="6"/>
        <v>16</v>
      </c>
      <c r="Z46" s="36">
        <f>IFERROR(IF(Y46=0,"",ROUNDUP(Y46/H46,0)*0.00902),"")</f>
        <v>3.6080000000000001E-2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16.84</v>
      </c>
      <c r="BN46" s="64">
        <f t="shared" si="8"/>
        <v>16.84</v>
      </c>
      <c r="BO46" s="64">
        <f t="shared" si="9"/>
        <v>3.0303030303030304E-2</v>
      </c>
      <c r="BP46" s="64">
        <f t="shared" si="10"/>
        <v>3.0303030303030304E-2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13.25925925925926</v>
      </c>
      <c r="Y48" s="771">
        <f>IFERROR(Y42/H42,"0")+IFERROR(Y43/H43,"0")+IFERROR(Y44/H44,"0")+IFERROR(Y45/H45,"0")+IFERROR(Y46/H46,"0")+IFERROR(Y47/H47,"0")</f>
        <v>14</v>
      </c>
      <c r="Z48" s="771">
        <f>IFERROR(IF(Z42="",0,Z42),"0")+IFERROR(IF(Z43="",0,Z43),"0")+IFERROR(IF(Z44="",0,Z44),"0")+IFERROR(IF(Z45="",0,Z45),"0")+IFERROR(IF(Z46="",0,Z46),"0")+IFERROR(IF(Z47="",0,Z47),"0")</f>
        <v>0.22588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116</v>
      </c>
      <c r="Y49" s="771">
        <f>IFERROR(SUM(Y42:Y47),"0")</f>
        <v>124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210</v>
      </c>
      <c r="Y67" s="770">
        <f>IFERROR(IF(X67="",0,CEILING((X67/$H67),1)*$H67),"")</f>
        <v>216</v>
      </c>
      <c r="Z67" s="36">
        <f>IFERROR(IF(Y67=0,"",ROUNDUP(Y67/H67,0)*0.01898),"")</f>
        <v>0.37959999999999999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218.45833333333331</v>
      </c>
      <c r="BN67" s="64">
        <f>IFERROR(Y67*I67/H67,"0")</f>
        <v>224.69999999999996</v>
      </c>
      <c r="BO67" s="64">
        <f>IFERROR(1/J67*(X67/H67),"0")</f>
        <v>0.30381944444444442</v>
      </c>
      <c r="BP67" s="64">
        <f>IFERROR(1/J67*(Y67/H67),"0")</f>
        <v>0.3125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19.444444444444443</v>
      </c>
      <c r="Y71" s="771">
        <f>IFERROR(Y67/H67,"0")+IFERROR(Y68/H68,"0")+IFERROR(Y69/H69,"0")+IFERROR(Y70/H70,"0")</f>
        <v>20</v>
      </c>
      <c r="Z71" s="771">
        <f>IFERROR(IF(Z67="",0,Z67),"0")+IFERROR(IF(Z68="",0,Z68),"0")+IFERROR(IF(Z69="",0,Z69),"0")+IFERROR(IF(Z70="",0,Z70),"0")</f>
        <v>0.37959999999999999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210</v>
      </c>
      <c r="Y72" s="771">
        <f>IFERROR(SUM(Y67:Y70),"0")</f>
        <v>216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70</v>
      </c>
      <c r="Y105" s="770">
        <f t="shared" ref="Y105:Y110" si="26">IFERROR(IF(X105="",0,CEILING((X105/$H105),1)*$H105),"")</f>
        <v>75.600000000000009</v>
      </c>
      <c r="Z105" s="36">
        <f>IFERROR(IF(Y105=0,"",ROUNDUP(Y105/H105,0)*0.01898),"")</f>
        <v>0.17082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74.325000000000003</v>
      </c>
      <c r="BN105" s="64">
        <f t="shared" ref="BN105:BN110" si="28">IFERROR(Y105*I105/H105,"0")</f>
        <v>80.271000000000001</v>
      </c>
      <c r="BO105" s="64">
        <f t="shared" ref="BO105:BO110" si="29">IFERROR(1/J105*(X105/H105),"0")</f>
        <v>0.13020833333333331</v>
      </c>
      <c r="BP105" s="64">
        <f t="shared" ref="BP105:BP110" si="30">IFERROR(1/J105*(Y105/H105),"0")</f>
        <v>0.140625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8.3333333333333321</v>
      </c>
      <c r="Y111" s="771">
        <f>IFERROR(Y105/H105,"0")+IFERROR(Y106/H106,"0")+IFERROR(Y107/H107,"0")+IFERROR(Y108/H108,"0")+IFERROR(Y109/H109,"0")+IFERROR(Y110/H110,"0")</f>
        <v>9</v>
      </c>
      <c r="Z111" s="771">
        <f>IFERROR(IF(Z105="",0,Z105),"0")+IFERROR(IF(Z106="",0,Z106),"0")+IFERROR(IF(Z107="",0,Z107),"0")+IFERROR(IF(Z108="",0,Z108),"0")+IFERROR(IF(Z109="",0,Z109),"0")+IFERROR(IF(Z110="",0,Z110),"0")</f>
        <v>0.17082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70</v>
      </c>
      <c r="Y112" s="771">
        <f>IFERROR(SUM(Y105:Y110),"0")</f>
        <v>75.600000000000009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120</v>
      </c>
      <c r="Y129" s="770">
        <f t="shared" ref="Y129:Y135" si="31">IFERROR(IF(X129="",0,CEILING((X129/$H129),1)*$H129),"")</f>
        <v>126</v>
      </c>
      <c r="Z129" s="36">
        <f>IFERROR(IF(Y129=0,"",ROUNDUP(Y129/H129,0)*0.01898),"")</f>
        <v>0.28470000000000001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127.32857142857142</v>
      </c>
      <c r="BN129" s="64">
        <f t="shared" ref="BN129:BN135" si="33">IFERROR(Y129*I129/H129,"0")</f>
        <v>133.69499999999999</v>
      </c>
      <c r="BO129" s="64">
        <f t="shared" ref="BO129:BO135" si="34">IFERROR(1/J129*(X129/H129),"0")</f>
        <v>0.2232142857142857</v>
      </c>
      <c r="BP129" s="64">
        <f t="shared" ref="BP129:BP135" si="35">IFERROR(1/J129*(Y129/H129),"0")</f>
        <v>0.234375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14.285714285714285</v>
      </c>
      <c r="Y136" s="771">
        <f>IFERROR(Y129/H129,"0")+IFERROR(Y130/H130,"0")+IFERROR(Y131/H131,"0")+IFERROR(Y132/H132,"0")+IFERROR(Y133/H133,"0")+IFERROR(Y134/H134,"0")+IFERROR(Y135/H135,"0")</f>
        <v>15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0.28470000000000001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120</v>
      </c>
      <c r="Y137" s="771">
        <f>IFERROR(SUM(Y129:Y135),"0")</f>
        <v>126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20</v>
      </c>
      <c r="Y357" s="770">
        <f t="shared" si="77"/>
        <v>21.6</v>
      </c>
      <c r="Z357" s="36">
        <f>IFERROR(IF(Y357=0,"",ROUNDUP(Y357/H357,0)*0.01898),"")</f>
        <v>3.7960000000000001E-2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20.805555555555554</v>
      </c>
      <c r="BN357" s="64">
        <f t="shared" si="79"/>
        <v>22.47</v>
      </c>
      <c r="BO357" s="64">
        <f t="shared" si="80"/>
        <v>2.8935185185185182E-2</v>
      </c>
      <c r="BP357" s="64">
        <f t="shared" si="81"/>
        <v>3.125E-2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1.8518518518518516</v>
      </c>
      <c r="Y363" s="771">
        <f>IFERROR(Y355/H355,"0")+IFERROR(Y356/H356,"0")+IFERROR(Y357/H357,"0")+IFERROR(Y358/H358,"0")+IFERROR(Y359/H359,"0")+IFERROR(Y360/H360,"0")+IFERROR(Y361/H361,"0")+IFERROR(Y362/H362,"0")</f>
        <v>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3.7960000000000001E-2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20</v>
      </c>
      <c r="Y364" s="771">
        <f>IFERROR(SUM(Y355:Y362),"0")</f>
        <v>21.6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100</v>
      </c>
      <c r="Y366" s="770">
        <f>IFERROR(IF(X366="",0,CEILING((X366/$H366),1)*$H366),"")</f>
        <v>100.80000000000001</v>
      </c>
      <c r="Z366" s="36">
        <f>IFERROR(IF(Y366=0,"",ROUNDUP(Y366/H366,0)*0.00902),"")</f>
        <v>0.21648000000000001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106.42857142857143</v>
      </c>
      <c r="BN366" s="64">
        <f>IFERROR(Y366*I366/H366,"0")</f>
        <v>107.28</v>
      </c>
      <c r="BO366" s="64">
        <f>IFERROR(1/J366*(X366/H366),"0")</f>
        <v>0.18037518037518038</v>
      </c>
      <c r="BP366" s="64">
        <f>IFERROR(1/J366*(Y366/H366),"0")</f>
        <v>0.18181818181818182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90</v>
      </c>
      <c r="Y367" s="770">
        <f>IFERROR(IF(X367="",0,CEILING((X367/$H367),1)*$H367),"")</f>
        <v>92.4</v>
      </c>
      <c r="Z367" s="36">
        <f>IFERROR(IF(Y367=0,"",ROUNDUP(Y367/H367,0)*0.00902),"")</f>
        <v>0.19844000000000001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95.785714285714278</v>
      </c>
      <c r="BN367" s="64">
        <f>IFERROR(Y367*I367/H367,"0")</f>
        <v>98.34</v>
      </c>
      <c r="BO367" s="64">
        <f>IFERROR(1/J367*(X367/H367),"0")</f>
        <v>0.16233766233766234</v>
      </c>
      <c r="BP367" s="64">
        <f>IFERROR(1/J367*(Y367/H367),"0")</f>
        <v>0.16666666666666669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45.238095238095241</v>
      </c>
      <c r="Y370" s="771">
        <f>IFERROR(Y366/H366,"0")+IFERROR(Y367/H367,"0")+IFERROR(Y368/H368,"0")+IFERROR(Y369/H369,"0")</f>
        <v>46</v>
      </c>
      <c r="Z370" s="771">
        <f>IFERROR(IF(Z366="",0,Z366),"0")+IFERROR(IF(Z367="",0,Z367),"0")+IFERROR(IF(Z368="",0,Z368),"0")+IFERROR(IF(Z369="",0,Z369),"0")</f>
        <v>0.41492000000000001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190</v>
      </c>
      <c r="Y371" s="771">
        <f>IFERROR(SUM(Y366:Y369),"0")</f>
        <v>193.20000000000002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800</v>
      </c>
      <c r="Y373" s="770">
        <f t="shared" ref="Y373:Y378" si="82">IFERROR(IF(X373="",0,CEILING((X373/$H373),1)*$H373),"")</f>
        <v>803.4</v>
      </c>
      <c r="Z373" s="36">
        <f>IFERROR(IF(Y373=0,"",ROUNDUP(Y373/H373,0)*0.01898),"")</f>
        <v>1.9549400000000001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852.61538461538476</v>
      </c>
      <c r="BN373" s="64">
        <f t="shared" ref="BN373:BN378" si="84">IFERROR(Y373*I373/H373,"0")</f>
        <v>856.23900000000003</v>
      </c>
      <c r="BO373" s="64">
        <f t="shared" ref="BO373:BO378" si="85">IFERROR(1/J373*(X373/H373),"0")</f>
        <v>1.6025641025641026</v>
      </c>
      <c r="BP373" s="64">
        <f t="shared" ref="BP373:BP378" si="86">IFERROR(1/J373*(Y373/H373),"0")</f>
        <v>1.609375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102.56410256410257</v>
      </c>
      <c r="Y379" s="771">
        <f>IFERROR(Y373/H373,"0")+IFERROR(Y374/H374,"0")+IFERROR(Y375/H375,"0")+IFERROR(Y376/H376,"0")+IFERROR(Y377/H377,"0")+IFERROR(Y378/H378,"0")</f>
        <v>103</v>
      </c>
      <c r="Z379" s="771">
        <f>IFERROR(IF(Z373="",0,Z373),"0")+IFERROR(IF(Z374="",0,Z374),"0")+IFERROR(IF(Z375="",0,Z375),"0")+IFERROR(IF(Z376="",0,Z376),"0")+IFERROR(IF(Z377="",0,Z377),"0")+IFERROR(IF(Z378="",0,Z378),"0")</f>
        <v>1.9549400000000001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800</v>
      </c>
      <c r="Y380" s="771">
        <f>IFERROR(SUM(Y373:Y378),"0")</f>
        <v>803.4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100</v>
      </c>
      <c r="Y415" s="770">
        <f t="shared" ref="Y415:Y424" si="87">IFERROR(IF(X415="",0,CEILING((X415/$H415),1)*$H415),"")</f>
        <v>105</v>
      </c>
      <c r="Z415" s="36">
        <f>IFERROR(IF(Y415=0,"",ROUNDUP(Y415/H415,0)*0.02175),"")</f>
        <v>0.15225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103.2</v>
      </c>
      <c r="BN415" s="64">
        <f t="shared" ref="BN415:BN424" si="89">IFERROR(Y415*I415/H415,"0")</f>
        <v>108.36</v>
      </c>
      <c r="BO415" s="64">
        <f t="shared" ref="BO415:BO424" si="90">IFERROR(1/J415*(X415/H415),"0")</f>
        <v>0.1388888888888889</v>
      </c>
      <c r="BP415" s="64">
        <f t="shared" ref="BP415:BP424" si="91">IFERROR(1/J415*(Y415/H415),"0")</f>
        <v>0.14583333333333331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180</v>
      </c>
      <c r="Y417" s="770">
        <f t="shared" si="87"/>
        <v>180</v>
      </c>
      <c r="Z417" s="36">
        <f>IFERROR(IF(Y417=0,"",ROUNDUP(Y417/H417,0)*0.02175),"")</f>
        <v>0.26100000000000001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185.76000000000002</v>
      </c>
      <c r="BN417" s="64">
        <f t="shared" si="89"/>
        <v>185.76000000000002</v>
      </c>
      <c r="BO417" s="64">
        <f t="shared" si="90"/>
        <v>0.25</v>
      </c>
      <c r="BP417" s="64">
        <f t="shared" si="91"/>
        <v>0.25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800</v>
      </c>
      <c r="Y421" s="770">
        <f t="shared" si="87"/>
        <v>810</v>
      </c>
      <c r="Z421" s="36">
        <f>IFERROR(IF(Y421=0,"",ROUNDUP(Y421/H421,0)*0.02175),"")</f>
        <v>1.1744999999999999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825.6</v>
      </c>
      <c r="BN421" s="64">
        <f t="shared" si="89"/>
        <v>835.92000000000007</v>
      </c>
      <c r="BO421" s="64">
        <f t="shared" si="90"/>
        <v>1.1111111111111112</v>
      </c>
      <c r="BP421" s="64">
        <f t="shared" si="91"/>
        <v>1.125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72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73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1.5877499999999998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1080</v>
      </c>
      <c r="Y426" s="771">
        <f>IFERROR(SUM(Y415:Y424),"0")</f>
        <v>1095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200</v>
      </c>
      <c r="Y428" s="770">
        <f>IFERROR(IF(X428="",0,CEILING((X428/$H428),1)*$H428),"")</f>
        <v>210</v>
      </c>
      <c r="Z428" s="36">
        <f>IFERROR(IF(Y428=0,"",ROUNDUP(Y428/H428,0)*0.02175),"")</f>
        <v>0.30449999999999999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206.4</v>
      </c>
      <c r="BN428" s="64">
        <f>IFERROR(Y428*I428/H428,"0")</f>
        <v>216.72</v>
      </c>
      <c r="BO428" s="64">
        <f>IFERROR(1/J428*(X428/H428),"0")</f>
        <v>0.27777777777777779</v>
      </c>
      <c r="BP428" s="64">
        <f>IFERROR(1/J428*(Y428/H428),"0")</f>
        <v>0.29166666666666663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13.333333333333334</v>
      </c>
      <c r="Y430" s="771">
        <f>IFERROR(Y428/H428,"0")+IFERROR(Y429/H429,"0")</f>
        <v>14</v>
      </c>
      <c r="Z430" s="771">
        <f>IFERROR(IF(Z428="",0,Z428),"0")+IFERROR(IF(Z429="",0,Z429),"0")</f>
        <v>0.30449999999999999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200</v>
      </c>
      <c r="Y431" s="771">
        <f>IFERROR(SUM(Y428:Y429),"0")</f>
        <v>210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70</v>
      </c>
      <c r="Y477" s="770">
        <f t="shared" ref="Y477:Y494" si="97">IFERROR(IF(X477="",0,CEILING((X477/$H477),1)*$H477),"")</f>
        <v>70.2</v>
      </c>
      <c r="Z477" s="36">
        <f>IFERROR(IF(Y477=0,"",ROUNDUP(Y477/H477,0)*0.00902),"")</f>
        <v>0.11726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72.722222222222229</v>
      </c>
      <c r="BN477" s="64">
        <f t="shared" ref="BN477:BN494" si="99">IFERROR(Y477*I477/H477,"0")</f>
        <v>72.930000000000007</v>
      </c>
      <c r="BO477" s="64">
        <f t="shared" ref="BO477:BO494" si="100">IFERROR(1/J477*(X477/H477),"0")</f>
        <v>9.8204264870931535E-2</v>
      </c>
      <c r="BP477" s="64">
        <f t="shared" ref="BP477:BP494" si="101">IFERROR(1/J477*(Y477/H477),"0")</f>
        <v>9.8484848484848481E-2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60</v>
      </c>
      <c r="Y480" s="770">
        <f t="shared" si="97"/>
        <v>63</v>
      </c>
      <c r="Z480" s="36">
        <f>IFERROR(IF(Y480=0,"",ROUNDUP(Y480/H480,0)*0.00902),"")</f>
        <v>0.1353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63.428571428571431</v>
      </c>
      <c r="BN480" s="64">
        <f t="shared" si="99"/>
        <v>66.600000000000009</v>
      </c>
      <c r="BO480" s="64">
        <f t="shared" si="100"/>
        <v>0.10822510822510822</v>
      </c>
      <c r="BP480" s="64">
        <f t="shared" si="101"/>
        <v>0.11363636363636365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27.248677248677247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0.25256000000000001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130</v>
      </c>
      <c r="Y496" s="771">
        <f>IFERROR(SUM(Y477:Y494),"0")</f>
        <v>133.19999999999999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50</v>
      </c>
      <c r="Y512" s="770">
        <f>IFERROR(IF(X512="",0,CEILING((X512/$H512),1)*$H512),"")</f>
        <v>54</v>
      </c>
      <c r="Z512" s="36">
        <f>IFERROR(IF(Y512=0,"",ROUNDUP(Y512/H512,0)*0.00902),"")</f>
        <v>9.0200000000000002E-2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51.944444444444443</v>
      </c>
      <c r="BN512" s="64">
        <f>IFERROR(Y512*I512/H512,"0")</f>
        <v>56.099999999999994</v>
      </c>
      <c r="BO512" s="64">
        <f>IFERROR(1/J512*(X512/H512),"0")</f>
        <v>7.0145903479236812E-2</v>
      </c>
      <c r="BP512" s="64">
        <f>IFERROR(1/J512*(Y512/H512),"0")</f>
        <v>7.575757575757576E-2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9.2592592592592595</v>
      </c>
      <c r="Y517" s="771">
        <f>IFERROR(Y512/H512,"0")+IFERROR(Y513/H513,"0")+IFERROR(Y514/H514,"0")+IFERROR(Y515/H515,"0")+IFERROR(Y516/H516,"0")</f>
        <v>10</v>
      </c>
      <c r="Z517" s="771">
        <f>IFERROR(IF(Z512="",0,Z512),"0")+IFERROR(IF(Z513="",0,Z513),"0")+IFERROR(IF(Z514="",0,Z514),"0")+IFERROR(IF(Z515="",0,Z515),"0")+IFERROR(IF(Z516="",0,Z516),"0")</f>
        <v>9.0200000000000002E-2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50</v>
      </c>
      <c r="Y518" s="771">
        <f>IFERROR(SUM(Y512:Y516),"0")</f>
        <v>54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28.409090909090907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0.34683999999999998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150</v>
      </c>
      <c r="Y555" s="771">
        <f>IFERROR(SUM(Y539:Y553),"0")</f>
        <v>153.12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120</v>
      </c>
      <c r="Y563" s="770">
        <f t="shared" ref="Y563:Y576" si="109">IFERROR(IF(X563="",0,CEILING((X563/$H563),1)*$H563),"")</f>
        <v>121.44000000000001</v>
      </c>
      <c r="Z563" s="36">
        <f>IFERROR(IF(Y563=0,"",ROUNDUP(Y563/H563,0)*0.01196),"")</f>
        <v>0.27507999999999999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128.18181818181816</v>
      </c>
      <c r="BN563" s="64">
        <f t="shared" ref="BN563:BN576" si="111">IFERROR(Y563*I563/H563,"0")</f>
        <v>129.72</v>
      </c>
      <c r="BO563" s="64">
        <f t="shared" ref="BO563:BO576" si="112">IFERROR(1/J563*(X563/H563),"0")</f>
        <v>0.21853146853146854</v>
      </c>
      <c r="BP563" s="64">
        <f t="shared" ref="BP563:BP576" si="113">IFERROR(1/J563*(Y563/H563),"0")</f>
        <v>0.22115384615384617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120</v>
      </c>
      <c r="Y566" s="770">
        <f t="shared" si="109"/>
        <v>121.44000000000001</v>
      </c>
      <c r="Z566" s="36">
        <f>IFERROR(IF(Y566=0,"",ROUNDUP(Y566/H566,0)*0.01196),"")</f>
        <v>0.27507999999999999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128.18181818181816</v>
      </c>
      <c r="BN566" s="64">
        <f t="shared" si="111"/>
        <v>129.72</v>
      </c>
      <c r="BO566" s="64">
        <f t="shared" si="112"/>
        <v>0.21853146853146854</v>
      </c>
      <c r="BP566" s="64">
        <f t="shared" si="113"/>
        <v>0.22115384615384617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45.454545454545453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46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0.55015999999999998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240</v>
      </c>
      <c r="Y578" s="771">
        <f>IFERROR(SUM(Y563:Y576),"0")</f>
        <v>242.88000000000002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80</v>
      </c>
      <c r="Y605" s="770">
        <f t="shared" si="114"/>
        <v>84</v>
      </c>
      <c r="Z605" s="36">
        <f>IFERROR(IF(Y605=0,"",ROUNDUP(Y605/H605,0)*0.01898),"")</f>
        <v>0.13286000000000001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82.9</v>
      </c>
      <c r="BN605" s="64">
        <f t="shared" si="116"/>
        <v>87.045000000000002</v>
      </c>
      <c r="BO605" s="64">
        <f t="shared" si="117"/>
        <v>0.10416666666666667</v>
      </c>
      <c r="BP605" s="64">
        <f t="shared" si="118"/>
        <v>0.109375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6.666666666666667</v>
      </c>
      <c r="Y610" s="771">
        <f>IFERROR(Y603/H603,"0")+IFERROR(Y604/H604,"0")+IFERROR(Y605/H605,"0")+IFERROR(Y606/H606,"0")+IFERROR(Y607/H607,"0")+IFERROR(Y608/H608,"0")+IFERROR(Y609/H609,"0")</f>
        <v>7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0.13286000000000001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80</v>
      </c>
      <c r="Y611" s="771">
        <f>IFERROR(SUM(Y603:Y609),"0")</f>
        <v>84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30</v>
      </c>
      <c r="Y621" s="770">
        <f t="shared" si="119"/>
        <v>33.6</v>
      </c>
      <c r="Z621" s="36">
        <f>IFERROR(IF(Y621=0,"",ROUNDUP(Y621/H621,0)*0.00902),"")</f>
        <v>7.2160000000000002E-2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31.928571428571427</v>
      </c>
      <c r="BN621" s="64">
        <f t="shared" si="121"/>
        <v>35.76</v>
      </c>
      <c r="BO621" s="64">
        <f t="shared" si="122"/>
        <v>5.4112554112554112E-2</v>
      </c>
      <c r="BP621" s="64">
        <f t="shared" si="123"/>
        <v>6.0606060606060608E-2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7.1428571428571423</v>
      </c>
      <c r="Y627" s="771">
        <f>IFERROR(Y620/H620,"0")+IFERROR(Y621/H621,"0")+IFERROR(Y622/H622,"0")+IFERROR(Y623/H623,"0")+IFERROR(Y624/H624,"0")+IFERROR(Y625/H625,"0")+IFERROR(Y626/H626,"0")</f>
        <v>8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7.2160000000000002E-2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30</v>
      </c>
      <c r="Y628" s="771">
        <f>IFERROR(SUM(Y620:Y626),"0")</f>
        <v>33.6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3786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3871.72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3975.9668997669</v>
      </c>
      <c r="Y666" s="771">
        <f>IFERROR(SUM(BN22:BN662),"0")</f>
        <v>4065.762999999999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4150.9668997668996</v>
      </c>
      <c r="Y668" s="771">
        <f>GrossWeightTotalR+PalletQtyTotalR*25</f>
        <v>4240.762999999999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459.56698856698853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470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7.4753500000000006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124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216</v>
      </c>
      <c r="E675" s="46">
        <f>IFERROR(Y99*1,"0")+IFERROR(Y100*1,"0")+IFERROR(Y101*1,"0")+IFERROR(Y105*1,"0")+IFERROR(Y106*1,"0")+IFERROR(Y107*1,"0")+IFERROR(Y108*1,"0")+IFERROR(Y109*1,"0")+IFERROR(Y110*1,"0")</f>
        <v>75.600000000000009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1018.2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1305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133.19999999999999</v>
      </c>
      <c r="AA675" s="46">
        <f>IFERROR(Y508*1,"0")+IFERROR(Y512*1,"0")+IFERROR(Y513*1,"0")+IFERROR(Y514*1,"0")+IFERROR(Y515*1,"0")+IFERROR(Y516*1,"0")</f>
        <v>54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549.12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117.6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,85"/>
        <filter val="100,00"/>
        <filter val="102,56"/>
        <filter val="116,00"/>
        <filter val="120,00"/>
        <filter val="13,26"/>
        <filter val="13,33"/>
        <filter val="130,00"/>
        <filter val="14,29"/>
        <filter val="150,00"/>
        <filter val="16,00"/>
        <filter val="16,67"/>
        <filter val="180,00"/>
        <filter val="19,44"/>
        <filter val="190,00"/>
        <filter val="20,00"/>
        <filter val="200,00"/>
        <filter val="210,00"/>
        <filter val="240,00"/>
        <filter val="27,25"/>
        <filter val="28,41"/>
        <filter val="3 786,00"/>
        <filter val="3 975,97"/>
        <filter val="30,00"/>
        <filter val="4 150,97"/>
        <filter val="45,24"/>
        <filter val="45,45"/>
        <filter val="459,57"/>
        <filter val="50,00"/>
        <filter val="6,67"/>
        <filter val="60,00"/>
        <filter val="7"/>
        <filter val="7,14"/>
        <filter val="70,00"/>
        <filter val="72,00"/>
        <filter val="8,33"/>
        <filter val="80,00"/>
        <filter val="800,00"/>
        <filter val="9,26"/>
        <filter val="9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