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AF023B-2DFB-463B-B5A4-EB03FEAB5E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BP443" i="1" s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BP407" i="1" s="1"/>
  <c r="P407" i="1"/>
  <c r="X405" i="1"/>
  <c r="X404" i="1"/>
  <c r="BO403" i="1"/>
  <c r="BM403" i="1"/>
  <c r="Y403" i="1"/>
  <c r="Y404" i="1" s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Z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9" i="1" l="1"/>
  <c r="BN499" i="1"/>
  <c r="Z499" i="1"/>
  <c r="BP514" i="1"/>
  <c r="BN514" i="1"/>
  <c r="Z514" i="1"/>
  <c r="BP547" i="1"/>
  <c r="BN547" i="1"/>
  <c r="Z547" i="1"/>
  <c r="BP569" i="1"/>
  <c r="BN569" i="1"/>
  <c r="Z569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0" i="1"/>
  <c r="BN110" i="1"/>
  <c r="Z123" i="1"/>
  <c r="BN123" i="1"/>
  <c r="Z133" i="1"/>
  <c r="BN133" i="1"/>
  <c r="Z152" i="1"/>
  <c r="BN152" i="1"/>
  <c r="Z157" i="1"/>
  <c r="BN157" i="1"/>
  <c r="H675" i="1"/>
  <c r="Y172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44" i="1"/>
  <c r="BN244" i="1"/>
  <c r="Z255" i="1"/>
  <c r="BN255" i="1"/>
  <c r="Z263" i="1"/>
  <c r="BN263" i="1"/>
  <c r="Z278" i="1"/>
  <c r="BN278" i="1"/>
  <c r="Y293" i="1"/>
  <c r="Z299" i="1"/>
  <c r="BN299" i="1"/>
  <c r="Z336" i="1"/>
  <c r="BN336" i="1"/>
  <c r="Z340" i="1"/>
  <c r="BN340" i="1"/>
  <c r="Z362" i="1"/>
  <c r="BN362" i="1"/>
  <c r="Z375" i="1"/>
  <c r="BN375" i="1"/>
  <c r="Z396" i="1"/>
  <c r="BN396" i="1"/>
  <c r="Z417" i="1"/>
  <c r="BN417" i="1"/>
  <c r="Z429" i="1"/>
  <c r="BN429" i="1"/>
  <c r="Z449" i="1"/>
  <c r="BN449" i="1"/>
  <c r="Z477" i="1"/>
  <c r="BN477" i="1"/>
  <c r="Z478" i="1"/>
  <c r="BN478" i="1"/>
  <c r="Z479" i="1"/>
  <c r="BN479" i="1"/>
  <c r="Z484" i="1"/>
  <c r="BN484" i="1"/>
  <c r="Z485" i="1"/>
  <c r="BN485" i="1"/>
  <c r="BP492" i="1"/>
  <c r="BN492" i="1"/>
  <c r="Z492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AB675" i="1"/>
  <c r="J9" i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15" i="1"/>
  <c r="BN115" i="1"/>
  <c r="BP131" i="1"/>
  <c r="BN131" i="1"/>
  <c r="Z131" i="1"/>
  <c r="G675" i="1"/>
  <c r="BP146" i="1"/>
  <c r="BN146" i="1"/>
  <c r="Z146" i="1"/>
  <c r="BP176" i="1"/>
  <c r="BN176" i="1"/>
  <c r="Z176" i="1"/>
  <c r="BP119" i="1"/>
  <c r="BN119" i="1"/>
  <c r="BP125" i="1"/>
  <c r="BN125" i="1"/>
  <c r="Z125" i="1"/>
  <c r="BP135" i="1"/>
  <c r="BN135" i="1"/>
  <c r="Z135" i="1"/>
  <c r="BP168" i="1"/>
  <c r="BN168" i="1"/>
  <c r="Z168" i="1"/>
  <c r="BP188" i="1"/>
  <c r="BN188" i="1"/>
  <c r="Z188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127" i="1"/>
  <c r="Y137" i="1"/>
  <c r="Y141" i="1"/>
  <c r="Y159" i="1"/>
  <c r="Y194" i="1"/>
  <c r="Z192" i="1"/>
  <c r="BN192" i="1"/>
  <c r="J675" i="1"/>
  <c r="Z203" i="1"/>
  <c r="BN203" i="1"/>
  <c r="BP203" i="1"/>
  <c r="Y217" i="1"/>
  <c r="Z211" i="1"/>
  <c r="BN211" i="1"/>
  <c r="Z215" i="1"/>
  <c r="BN215" i="1"/>
  <c r="Z221" i="1"/>
  <c r="BN221" i="1"/>
  <c r="Z225" i="1"/>
  <c r="BN225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Z280" i="1"/>
  <c r="BN280" i="1"/>
  <c r="Z292" i="1"/>
  <c r="BN292" i="1"/>
  <c r="Z297" i="1"/>
  <c r="BN297" i="1"/>
  <c r="Z301" i="1"/>
  <c r="BN301" i="1"/>
  <c r="Z321" i="1"/>
  <c r="Z322" i="1" s="1"/>
  <c r="BN321" i="1"/>
  <c r="BP321" i="1"/>
  <c r="Z325" i="1"/>
  <c r="Z326" i="1" s="1"/>
  <c r="BN325" i="1"/>
  <c r="BP325" i="1"/>
  <c r="Y326" i="1"/>
  <c r="Z329" i="1"/>
  <c r="BN329" i="1"/>
  <c r="BP329" i="1"/>
  <c r="Z356" i="1"/>
  <c r="BN356" i="1"/>
  <c r="Z360" i="1"/>
  <c r="BN360" i="1"/>
  <c r="Z366" i="1"/>
  <c r="BN366" i="1"/>
  <c r="Z373" i="1"/>
  <c r="BN373" i="1"/>
  <c r="BP373" i="1"/>
  <c r="Z377" i="1"/>
  <c r="BN377" i="1"/>
  <c r="Z392" i="1"/>
  <c r="BN392" i="1"/>
  <c r="Y400" i="1"/>
  <c r="Z398" i="1"/>
  <c r="BN398" i="1"/>
  <c r="Y399" i="1"/>
  <c r="Z403" i="1"/>
  <c r="Z404" i="1" s="1"/>
  <c r="BN403" i="1"/>
  <c r="BP403" i="1"/>
  <c r="Z407" i="1"/>
  <c r="BN407" i="1"/>
  <c r="Z415" i="1"/>
  <c r="BN415" i="1"/>
  <c r="BP415" i="1"/>
  <c r="Z419" i="1"/>
  <c r="BN419" i="1"/>
  <c r="Z423" i="1"/>
  <c r="BN423" i="1"/>
  <c r="Z438" i="1"/>
  <c r="Z439" i="1" s="1"/>
  <c r="BN438" i="1"/>
  <c r="BP438" i="1"/>
  <c r="Y439" i="1"/>
  <c r="Z443" i="1"/>
  <c r="BN443" i="1"/>
  <c r="Z447" i="1"/>
  <c r="BN447" i="1"/>
  <c r="Z455" i="1"/>
  <c r="BN455" i="1"/>
  <c r="Z463" i="1"/>
  <c r="BN463" i="1"/>
  <c r="Z481" i="1"/>
  <c r="BN481" i="1"/>
  <c r="Z482" i="1"/>
  <c r="BN482" i="1"/>
  <c r="Z487" i="1"/>
  <c r="BN487" i="1"/>
  <c r="Z490" i="1"/>
  <c r="BN490" i="1"/>
  <c r="BP522" i="1"/>
  <c r="BN522" i="1"/>
  <c r="Z522" i="1"/>
  <c r="Z525" i="1" s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58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8" i="1"/>
  <c r="Y48" i="1"/>
  <c r="Y54" i="1"/>
  <c r="Y65" i="1"/>
  <c r="Y95" i="1"/>
  <c r="Y102" i="1"/>
  <c r="Y111" i="1"/>
  <c r="Y120" i="1"/>
  <c r="Y149" i="1"/>
  <c r="Y160" i="1"/>
  <c r="Y165" i="1"/>
  <c r="Y195" i="1"/>
  <c r="Y200" i="1"/>
  <c r="Y206" i="1"/>
  <c r="Y216" i="1"/>
  <c r="Y231" i="1"/>
  <c r="BP245" i="1"/>
  <c r="BN245" i="1"/>
  <c r="Z245" i="1"/>
  <c r="BP258" i="1"/>
  <c r="BN258" i="1"/>
  <c r="Z258" i="1"/>
  <c r="BP279" i="1"/>
  <c r="BN279" i="1"/>
  <c r="Z279" i="1"/>
  <c r="BP298" i="1"/>
  <c r="BN298" i="1"/>
  <c r="Z298" i="1"/>
  <c r="BP302" i="1"/>
  <c r="BN302" i="1"/>
  <c r="Z302" i="1"/>
  <c r="R675" i="1"/>
  <c r="Y308" i="1"/>
  <c r="BP307" i="1"/>
  <c r="BN307" i="1"/>
  <c r="Z307" i="1"/>
  <c r="Z308" i="1" s="1"/>
  <c r="Y312" i="1"/>
  <c r="BP311" i="1"/>
  <c r="BN311" i="1"/>
  <c r="Z311" i="1"/>
  <c r="Z312" i="1" s="1"/>
  <c r="Y313" i="1"/>
  <c r="BP341" i="1"/>
  <c r="BN341" i="1"/>
  <c r="Z341" i="1"/>
  <c r="Y346" i="1"/>
  <c r="BP345" i="1"/>
  <c r="BN345" i="1"/>
  <c r="Z345" i="1"/>
  <c r="Z346" i="1" s="1"/>
  <c r="U675" i="1"/>
  <c r="Y351" i="1"/>
  <c r="BP350" i="1"/>
  <c r="BN350" i="1"/>
  <c r="Z350" i="1"/>
  <c r="Z351" i="1" s="1"/>
  <c r="Y352" i="1"/>
  <c r="BP359" i="1"/>
  <c r="BN359" i="1"/>
  <c r="Z359" i="1"/>
  <c r="BP367" i="1"/>
  <c r="BN367" i="1"/>
  <c r="Z367" i="1"/>
  <c r="Y34" i="1"/>
  <c r="Y71" i="1"/>
  <c r="Y81" i="1"/>
  <c r="Y89" i="1"/>
  <c r="Y126" i="1"/>
  <c r="Y136" i="1"/>
  <c r="Y142" i="1"/>
  <c r="Y153" i="1"/>
  <c r="Y173" i="1"/>
  <c r="Y177" i="1"/>
  <c r="BP229" i="1"/>
  <c r="BN229" i="1"/>
  <c r="Z229" i="1"/>
  <c r="Y239" i="1"/>
  <c r="BP233" i="1"/>
  <c r="BN233" i="1"/>
  <c r="Z233" i="1"/>
  <c r="BP236" i="1"/>
  <c r="BN236" i="1"/>
  <c r="Z236" i="1"/>
  <c r="BP249" i="1"/>
  <c r="BN249" i="1"/>
  <c r="Z249" i="1"/>
  <c r="BP262" i="1"/>
  <c r="BN262" i="1"/>
  <c r="Z262" i="1"/>
  <c r="BP275" i="1"/>
  <c r="BN275" i="1"/>
  <c r="Z275" i="1"/>
  <c r="Y304" i="1"/>
  <c r="Y309" i="1"/>
  <c r="Y318" i="1"/>
  <c r="BP315" i="1"/>
  <c r="BN315" i="1"/>
  <c r="Z315" i="1"/>
  <c r="Z317" i="1" s="1"/>
  <c r="Y343" i="1"/>
  <c r="Y347" i="1"/>
  <c r="V675" i="1"/>
  <c r="Y364" i="1"/>
  <c r="BP355" i="1"/>
  <c r="BN355" i="1"/>
  <c r="Z355" i="1"/>
  <c r="Y363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Z370" i="1" s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456" i="1"/>
  <c r="Z342" i="1"/>
  <c r="Z645" i="1"/>
  <c r="Z610" i="1"/>
  <c r="Z495" i="1"/>
  <c r="Z230" i="1"/>
  <c r="Z194" i="1"/>
  <c r="Z172" i="1"/>
  <c r="Z148" i="1"/>
  <c r="Z136" i="1"/>
  <c r="Z111" i="1"/>
  <c r="Z71" i="1"/>
  <c r="Z64" i="1"/>
  <c r="Z48" i="1"/>
  <c r="Y666" i="1"/>
  <c r="Z627" i="1"/>
  <c r="Z554" i="1"/>
  <c r="Z425" i="1"/>
  <c r="Z264" i="1"/>
  <c r="Z120" i="1"/>
  <c r="Z80" i="1"/>
  <c r="Y669" i="1"/>
  <c r="Y667" i="1"/>
  <c r="Y668" i="1" s="1"/>
  <c r="Z33" i="1"/>
  <c r="Z303" i="1"/>
  <c r="Z638" i="1"/>
  <c r="Z464" i="1"/>
  <c r="Z435" i="1"/>
  <c r="Z159" i="1"/>
  <c r="Z89" i="1"/>
  <c r="Z517" i="1"/>
  <c r="Z363" i="1"/>
  <c r="Z577" i="1"/>
  <c r="Y665" i="1"/>
  <c r="Z239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<sst xmlns="http://schemas.openxmlformats.org/spreadsheetml/2006/main" count="3137" uniqueCount="1087">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</sst>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8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216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1111" t="s">
        <v>0</v>
      </c>
      <c r="E1" s="809"/>
      <c r="F1" s="809"/>
      <c r="G1" s="12" t="s">
        <v>1</v>
      </c>
      <c r="H1" s="111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1190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1078" t="s">
        <v>8</v>
      </c>
      <c r="B5" s="794"/>
      <c r="C5" s="795"/>
      <c r="D5" s="942"/>
      <c r="E5" s="944"/>
      <c r="F5" s="844" t="s">
        <v>9</v>
      </c>
      <c r="G5" s="795"/>
      <c r="H5" s="942" t="s">
        <v>1086</v>
      </c>
      <c r="I5" s="943"/>
      <c r="J5" s="943"/>
      <c r="K5" s="943"/>
      <c r="L5" s="943"/>
      <c r="M5" s="944"/>
      <c r="N5" s="58"/>
      <c r="P5" s="24" t="s">
        <v>10</v>
      </c>
      <c r="Q5" s="817">
        <v>45701</v>
      </c>
      <c r="R5" s="818"/>
      <c r="T5" s="1026" t="s">
        <v>11</v>
      </c>
      <c r="U5" s="1027"/>
      <c r="V5" s="1029" t="s">
        <v>12</v>
      </c>
      <c r="W5" s="818"/>
      <c r="AB5" s="51"/>
      <c r="AC5" s="51"/>
      <c r="AD5" s="51"/>
      <c r="AE5" s="51"/>
    </row>
    <row r="6" spans="1:32" s="763" customFormat="1" ht="24" customHeight="1" x14ac:dyDescent="0.2">
      <c r="A6" s="1078" t="s">
        <v>13</v>
      </c>
      <c r="B6" s="794"/>
      <c r="C6" s="795"/>
      <c r="D6" s="949" t="s">
        <v>14</v>
      </c>
      <c r="E6" s="950"/>
      <c r="F6" s="950"/>
      <c r="G6" s="950"/>
      <c r="H6" s="950"/>
      <c r="I6" s="950"/>
      <c r="J6" s="950"/>
      <c r="K6" s="950"/>
      <c r="L6" s="950"/>
      <c r="M6" s="818"/>
      <c r="N6" s="59"/>
      <c r="P6" s="24" t="s">
        <v>15</v>
      </c>
      <c r="Q6" s="830" t="str">
        <f>IF(Q5=0," ",CHOOSE(WEEKDAY(Q5,2),"Понедельник","Вторник","Среда","Четверг","Пятница","Суббота","Воскресенье"))</f>
        <v>Четверг</v>
      </c>
      <c r="R6" s="780"/>
      <c r="T6" s="1040" t="s">
        <v>16</v>
      </c>
      <c r="U6" s="1027"/>
      <c r="V6" s="914" t="s">
        <v>17</v>
      </c>
      <c r="W6" s="915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1171" t="str">
        <f>IFERROR(VLOOKUP(DeliveryAddress,Table,3,0),1)</f>
        <v>1</v>
      </c>
      <c r="E7" s="1172"/>
      <c r="F7" s="1172"/>
      <c r="G7" s="1172"/>
      <c r="H7" s="1172"/>
      <c r="I7" s="1172"/>
      <c r="J7" s="1172"/>
      <c r="K7" s="1172"/>
      <c r="L7" s="1172"/>
      <c r="M7" s="1034"/>
      <c r="N7" s="60"/>
      <c r="P7" s="24"/>
      <c r="Q7" s="42"/>
      <c r="R7" s="42"/>
      <c r="T7" s="785"/>
      <c r="U7" s="1027"/>
      <c r="V7" s="916"/>
      <c r="W7" s="917"/>
      <c r="AB7" s="51"/>
      <c r="AC7" s="51"/>
      <c r="AD7" s="51"/>
      <c r="AE7" s="51"/>
    </row>
    <row r="8" spans="1:32" s="763" customFormat="1" ht="25.5" customHeight="1" x14ac:dyDescent="0.2">
      <c r="A8" s="773" t="s">
        <v>18</v>
      </c>
      <c r="B8" s="774"/>
      <c r="C8" s="775"/>
      <c r="D8" s="1149" t="s">
        <v>19</v>
      </c>
      <c r="E8" s="1150"/>
      <c r="F8" s="1150"/>
      <c r="G8" s="1150"/>
      <c r="H8" s="1150"/>
      <c r="I8" s="1150"/>
      <c r="J8" s="1150"/>
      <c r="K8" s="1150"/>
      <c r="L8" s="1150"/>
      <c r="M8" s="1151"/>
      <c r="N8" s="61"/>
      <c r="P8" s="24" t="s">
        <v>20</v>
      </c>
      <c r="Q8" s="1033">
        <v>0.54166666666666663</v>
      </c>
      <c r="R8" s="1034"/>
      <c r="T8" s="785"/>
      <c r="U8" s="1027"/>
      <c r="V8" s="916"/>
      <c r="W8" s="917"/>
      <c r="AB8" s="51"/>
      <c r="AC8" s="51"/>
      <c r="AD8" s="51"/>
      <c r="AE8" s="51"/>
    </row>
    <row r="9" spans="1:32" s="763" customFormat="1" ht="39.950000000000003" customHeight="1" x14ac:dyDescent="0.2">
      <c r="A9" s="7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790"/>
      <c r="E9" s="791"/>
      <c r="F9" s="7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994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9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61"/>
      <c r="P9" s="26" t="s">
        <v>21</v>
      </c>
      <c r="Q9" s="1084"/>
      <c r="R9" s="850"/>
      <c r="T9" s="785"/>
      <c r="U9" s="1027"/>
      <c r="V9" s="918"/>
      <c r="W9" s="919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7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790"/>
      <c r="E10" s="791"/>
      <c r="F10" s="7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971" t="str">
        <f>IFERROR(VLOOKUP($D$10,Proxy,2,FALSE),"")</f>
        <v/>
      </c>
      <c r="I10" s="785"/>
      <c r="J10" s="785"/>
      <c r="K10" s="785"/>
      <c r="L10" s="785"/>
      <c r="M10" s="785"/>
      <c r="N10" s="762"/>
      <c r="P10" s="26" t="s">
        <v>22</v>
      </c>
      <c r="Q10" s="1017"/>
      <c r="R10" s="1018"/>
      <c r="U10" s="24" t="s">
        <v>23</v>
      </c>
      <c r="V10" s="1201" t="s">
        <v>24</v>
      </c>
      <c r="W10" s="915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18"/>
      <c r="U11" s="24" t="s">
        <v>27</v>
      </c>
      <c r="V11" s="849" t="s">
        <v>28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793" t="s">
        <v>29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5"/>
      <c r="N12" s="62"/>
      <c r="P12" s="24" t="s">
        <v>30</v>
      </c>
      <c r="Q12" s="1033"/>
      <c r="R12" s="1034"/>
      <c r="S12" s="23"/>
      <c r="U12" s="24"/>
      <c r="V12" s="809"/>
      <c r="W12" s="785"/>
      <c r="AB12" s="51"/>
      <c r="AC12" s="51"/>
      <c r="AD12" s="51"/>
      <c r="AE12" s="51"/>
    </row>
    <row r="13" spans="1:32" s="763" customFormat="1" ht="23.25" customHeight="1" x14ac:dyDescent="0.2">
      <c r="A13" s="793" t="s">
        <v>31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5"/>
      <c r="N13" s="62"/>
      <c r="O13" s="26"/>
      <c r="P13" s="26" t="s">
        <v>32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793" t="s">
        <v>33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1" t="s">
        <v>34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94"/>
      <c r="L15" s="794"/>
      <c r="M15" s="795"/>
      <c r="N15" s="63"/>
      <c r="P15" s="1079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0"/>
      <c r="Q16" s="1080"/>
      <c r="R16" s="1080"/>
      <c r="S16" s="1080"/>
      <c r="T16" s="10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6" t="s">
        <v>36</v>
      </c>
      <c r="B17" s="796" t="s">
        <v>37</v>
      </c>
      <c r="C17" s="1068" t="s">
        <v>38</v>
      </c>
      <c r="D17" s="796" t="s">
        <v>39</v>
      </c>
      <c r="E17" s="797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1115"/>
      <c r="R17" s="1115"/>
      <c r="S17" s="1115"/>
      <c r="T17" s="797"/>
      <c r="U17" s="841" t="s">
        <v>51</v>
      </c>
      <c r="V17" s="795"/>
      <c r="W17" s="796" t="s">
        <v>52</v>
      </c>
      <c r="X17" s="796" t="s">
        <v>53</v>
      </c>
      <c r="Y17" s="838" t="s">
        <v>54</v>
      </c>
      <c r="Z17" s="979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798"/>
      <c r="E18" s="799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798"/>
      <c r="Q18" s="1116"/>
      <c r="R18" s="1116"/>
      <c r="S18" s="1116"/>
      <c r="T18" s="799"/>
      <c r="U18" s="67" t="s">
        <v>61</v>
      </c>
      <c r="V18" s="67" t="s">
        <v>62</v>
      </c>
      <c r="W18" s="805"/>
      <c r="X18" s="805"/>
      <c r="Y18" s="839"/>
      <c r="Z18" s="980"/>
      <c r="AA18" s="970"/>
      <c r="AB18" s="970"/>
      <c r="AC18" s="970"/>
      <c r="AD18" s="858"/>
      <c r="AE18" s="859"/>
      <c r="AF18" s="860"/>
      <c r="AG18" s="66"/>
      <c r="BD18" s="65"/>
    </row>
    <row r="19" spans="1:68" ht="27.75" hidden="1" customHeight="1" x14ac:dyDescent="0.2">
      <c r="A19" s="811" t="s">
        <v>63</v>
      </c>
      <c r="B19" s="812"/>
      <c r="C19" s="812"/>
      <c r="D19" s="812"/>
      <c r="E19" s="812"/>
      <c r="F19" s="812"/>
      <c r="G19" s="812"/>
      <c r="H19" s="812"/>
      <c r="I19" s="812"/>
      <c r="J19" s="812"/>
      <c r="K19" s="812"/>
      <c r="L19" s="812"/>
      <c r="M19" s="812"/>
      <c r="N19" s="812"/>
      <c r="O19" s="812"/>
      <c r="P19" s="812"/>
      <c r="Q19" s="812"/>
      <c r="R19" s="812"/>
      <c r="S19" s="812"/>
      <c r="T19" s="812"/>
      <c r="U19" s="812"/>
      <c r="V19" s="812"/>
      <c r="W19" s="812"/>
      <c r="X19" s="812"/>
      <c r="Y19" s="812"/>
      <c r="Z19" s="812"/>
      <c r="AA19" s="48"/>
      <c r="AB19" s="48"/>
      <c r="AC19" s="48"/>
    </row>
    <row r="20" spans="1:68" ht="16.5" hidden="1" customHeight="1" x14ac:dyDescent="0.25">
      <c r="A20" s="789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64"/>
      <c r="AB20" s="764"/>
      <c r="AC20" s="764"/>
    </row>
    <row r="21" spans="1:68" ht="14.25" hidden="1" customHeight="1" x14ac:dyDescent="0.25">
      <c r="A21" s="787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7"/>
      <c r="R22" s="777"/>
      <c r="S22" s="777"/>
      <c r="T22" s="778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81" t="s">
        <v>71</v>
      </c>
      <c r="Q23" s="774"/>
      <c r="R23" s="774"/>
      <c r="S23" s="774"/>
      <c r="T23" s="774"/>
      <c r="U23" s="774"/>
      <c r="V23" s="775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81" t="s">
        <v>71</v>
      </c>
      <c r="Q24" s="774"/>
      <c r="R24" s="774"/>
      <c r="S24" s="774"/>
      <c r="T24" s="774"/>
      <c r="U24" s="774"/>
      <c r="V24" s="775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7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9">
        <v>4680115885912</v>
      </c>
      <c r="E26" s="780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9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7"/>
      <c r="R26" s="777"/>
      <c r="S26" s="777"/>
      <c r="T26" s="778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9">
        <v>4607091388237</v>
      </c>
      <c r="E27" s="780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7"/>
      <c r="R27" s="777"/>
      <c r="S27" s="777"/>
      <c r="T27" s="778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9">
        <v>4680115886230</v>
      </c>
      <c r="E28" s="780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1" t="s">
        <v>83</v>
      </c>
      <c r="Q28" s="777"/>
      <c r="R28" s="777"/>
      <c r="S28" s="777"/>
      <c r="T28" s="778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9">
        <v>4680115886278</v>
      </c>
      <c r="E29" s="780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7" t="s">
        <v>87</v>
      </c>
      <c r="Q29" s="777"/>
      <c r="R29" s="777"/>
      <c r="S29" s="777"/>
      <c r="T29" s="778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9">
        <v>4680115886247</v>
      </c>
      <c r="E30" s="780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197" t="s">
        <v>91</v>
      </c>
      <c r="Q30" s="777"/>
      <c r="R30" s="777"/>
      <c r="S30" s="777"/>
      <c r="T30" s="778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9">
        <v>4680115885905</v>
      </c>
      <c r="E31" s="780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7"/>
      <c r="R31" s="777"/>
      <c r="S31" s="777"/>
      <c r="T31" s="778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9">
        <v>4607091388244</v>
      </c>
      <c r="E32" s="780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7"/>
      <c r="R32" s="777"/>
      <c r="S32" s="777"/>
      <c r="T32" s="778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4"/>
      <c r="B33" s="785"/>
      <c r="C33" s="785"/>
      <c r="D33" s="785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6"/>
      <c r="P33" s="781" t="s">
        <v>71</v>
      </c>
      <c r="Q33" s="774"/>
      <c r="R33" s="774"/>
      <c r="S33" s="774"/>
      <c r="T33" s="774"/>
      <c r="U33" s="774"/>
      <c r="V33" s="775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5"/>
      <c r="B34" s="785"/>
      <c r="C34" s="785"/>
      <c r="D34" s="785"/>
      <c r="E34" s="785"/>
      <c r="F34" s="785"/>
      <c r="G34" s="785"/>
      <c r="H34" s="785"/>
      <c r="I34" s="785"/>
      <c r="J34" s="785"/>
      <c r="K34" s="785"/>
      <c r="L34" s="785"/>
      <c r="M34" s="785"/>
      <c r="N34" s="785"/>
      <c r="O34" s="786"/>
      <c r="P34" s="781" t="s">
        <v>71</v>
      </c>
      <c r="Q34" s="774"/>
      <c r="R34" s="774"/>
      <c r="S34" s="774"/>
      <c r="T34" s="774"/>
      <c r="U34" s="774"/>
      <c r="V34" s="775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7" t="s">
        <v>99</v>
      </c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5"/>
      <c r="P35" s="785"/>
      <c r="Q35" s="785"/>
      <c r="R35" s="785"/>
      <c r="S35" s="785"/>
      <c r="T35" s="785"/>
      <c r="U35" s="785"/>
      <c r="V35" s="785"/>
      <c r="W35" s="785"/>
      <c r="X35" s="785"/>
      <c r="Y35" s="785"/>
      <c r="Z35" s="785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9">
        <v>4607091388503</v>
      </c>
      <c r="E36" s="780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7"/>
      <c r="R36" s="777"/>
      <c r="S36" s="777"/>
      <c r="T36" s="778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4"/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6"/>
      <c r="P37" s="781" t="s">
        <v>71</v>
      </c>
      <c r="Q37" s="774"/>
      <c r="R37" s="774"/>
      <c r="S37" s="774"/>
      <c r="T37" s="774"/>
      <c r="U37" s="774"/>
      <c r="V37" s="775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5"/>
      <c r="B38" s="785"/>
      <c r="C38" s="785"/>
      <c r="D38" s="785"/>
      <c r="E38" s="785"/>
      <c r="F38" s="785"/>
      <c r="G38" s="785"/>
      <c r="H38" s="785"/>
      <c r="I38" s="785"/>
      <c r="J38" s="785"/>
      <c r="K38" s="785"/>
      <c r="L38" s="785"/>
      <c r="M38" s="785"/>
      <c r="N38" s="785"/>
      <c r="O38" s="786"/>
      <c r="P38" s="781" t="s">
        <v>71</v>
      </c>
      <c r="Q38" s="774"/>
      <c r="R38" s="774"/>
      <c r="S38" s="774"/>
      <c r="T38" s="774"/>
      <c r="U38" s="774"/>
      <c r="V38" s="775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11" t="s">
        <v>105</v>
      </c>
      <c r="B39" s="812"/>
      <c r="C39" s="812"/>
      <c r="D39" s="812"/>
      <c r="E39" s="812"/>
      <c r="F39" s="812"/>
      <c r="G39" s="812"/>
      <c r="H39" s="812"/>
      <c r="I39" s="812"/>
      <c r="J39" s="812"/>
      <c r="K39" s="812"/>
      <c r="L39" s="812"/>
      <c r="M39" s="812"/>
      <c r="N39" s="812"/>
      <c r="O39" s="812"/>
      <c r="P39" s="812"/>
      <c r="Q39" s="812"/>
      <c r="R39" s="812"/>
      <c r="S39" s="812"/>
      <c r="T39" s="812"/>
      <c r="U39" s="812"/>
      <c r="V39" s="812"/>
      <c r="W39" s="812"/>
      <c r="X39" s="812"/>
      <c r="Y39" s="812"/>
      <c r="Z39" s="812"/>
      <c r="AA39" s="48"/>
      <c r="AB39" s="48"/>
      <c r="AC39" s="48"/>
    </row>
    <row r="40" spans="1:68" ht="16.5" hidden="1" customHeight="1" x14ac:dyDescent="0.25">
      <c r="A40" s="789" t="s">
        <v>106</v>
      </c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5"/>
      <c r="P40" s="785"/>
      <c r="Q40" s="785"/>
      <c r="R40" s="785"/>
      <c r="S40" s="785"/>
      <c r="T40" s="785"/>
      <c r="U40" s="785"/>
      <c r="V40" s="785"/>
      <c r="W40" s="785"/>
      <c r="X40" s="785"/>
      <c r="Y40" s="785"/>
      <c r="Z40" s="785"/>
      <c r="AA40" s="764"/>
      <c r="AB40" s="764"/>
      <c r="AC40" s="764"/>
    </row>
    <row r="41" spans="1:68" ht="14.25" hidden="1" customHeight="1" x14ac:dyDescent="0.25">
      <c r="A41" s="787" t="s">
        <v>107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9">
        <v>4607091385670</v>
      </c>
      <c r="E42" s="780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7"/>
      <c r="R42" s="777"/>
      <c r="S42" s="777"/>
      <c r="T42" s="778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9">
        <v>4607091385670</v>
      </c>
      <c r="E43" s="780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10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7"/>
      <c r="R43" s="777"/>
      <c r="S43" s="777"/>
      <c r="T43" s="778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9">
        <v>4680115883956</v>
      </c>
      <c r="E44" s="780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7"/>
      <c r="R44" s="777"/>
      <c r="S44" s="777"/>
      <c r="T44" s="778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9">
        <v>4680115882539</v>
      </c>
      <c r="E45" s="780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7"/>
      <c r="R45" s="777"/>
      <c r="S45" s="777"/>
      <c r="T45" s="778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9">
        <v>4607091385687</v>
      </c>
      <c r="E46" s="780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7"/>
      <c r="R46" s="777"/>
      <c r="S46" s="777"/>
      <c r="T46" s="778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9">
        <v>4680115883949</v>
      </c>
      <c r="E47" s="780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7"/>
      <c r="R47" s="777"/>
      <c r="S47" s="777"/>
      <c r="T47" s="778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84"/>
      <c r="B48" s="785"/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6"/>
      <c r="P48" s="781" t="s">
        <v>71</v>
      </c>
      <c r="Q48" s="774"/>
      <c r="R48" s="774"/>
      <c r="S48" s="774"/>
      <c r="T48" s="774"/>
      <c r="U48" s="774"/>
      <c r="V48" s="775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5"/>
      <c r="B49" s="785"/>
      <c r="C49" s="785"/>
      <c r="D49" s="785"/>
      <c r="E49" s="785"/>
      <c r="F49" s="785"/>
      <c r="G49" s="785"/>
      <c r="H49" s="785"/>
      <c r="I49" s="785"/>
      <c r="J49" s="785"/>
      <c r="K49" s="785"/>
      <c r="L49" s="785"/>
      <c r="M49" s="785"/>
      <c r="N49" s="785"/>
      <c r="O49" s="786"/>
      <c r="P49" s="781" t="s">
        <v>71</v>
      </c>
      <c r="Q49" s="774"/>
      <c r="R49" s="774"/>
      <c r="S49" s="774"/>
      <c r="T49" s="774"/>
      <c r="U49" s="774"/>
      <c r="V49" s="775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7" t="s">
        <v>73</v>
      </c>
      <c r="B50" s="785"/>
      <c r="C50" s="785"/>
      <c r="D50" s="785"/>
      <c r="E50" s="785"/>
      <c r="F50" s="785"/>
      <c r="G50" s="785"/>
      <c r="H50" s="785"/>
      <c r="I50" s="785"/>
      <c r="J50" s="785"/>
      <c r="K50" s="785"/>
      <c r="L50" s="785"/>
      <c r="M50" s="785"/>
      <c r="N50" s="785"/>
      <c r="O50" s="785"/>
      <c r="P50" s="785"/>
      <c r="Q50" s="785"/>
      <c r="R50" s="785"/>
      <c r="S50" s="785"/>
      <c r="T50" s="785"/>
      <c r="U50" s="785"/>
      <c r="V50" s="785"/>
      <c r="W50" s="785"/>
      <c r="X50" s="785"/>
      <c r="Y50" s="785"/>
      <c r="Z50" s="785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9">
        <v>4680115885233</v>
      </c>
      <c r="E51" s="780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7"/>
      <c r="R51" s="777"/>
      <c r="S51" s="777"/>
      <c r="T51" s="778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9">
        <v>4680115884915</v>
      </c>
      <c r="E52" s="780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7"/>
      <c r="R52" s="777"/>
      <c r="S52" s="777"/>
      <c r="T52" s="778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84"/>
      <c r="B53" s="785"/>
      <c r="C53" s="785"/>
      <c r="D53" s="785"/>
      <c r="E53" s="785"/>
      <c r="F53" s="785"/>
      <c r="G53" s="785"/>
      <c r="H53" s="785"/>
      <c r="I53" s="785"/>
      <c r="J53" s="785"/>
      <c r="K53" s="785"/>
      <c r="L53" s="785"/>
      <c r="M53" s="785"/>
      <c r="N53" s="785"/>
      <c r="O53" s="786"/>
      <c r="P53" s="781" t="s">
        <v>71</v>
      </c>
      <c r="Q53" s="774"/>
      <c r="R53" s="774"/>
      <c r="S53" s="774"/>
      <c r="T53" s="774"/>
      <c r="U53" s="774"/>
      <c r="V53" s="775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5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81" t="s">
        <v>71</v>
      </c>
      <c r="Q54" s="774"/>
      <c r="R54" s="774"/>
      <c r="S54" s="774"/>
      <c r="T54" s="774"/>
      <c r="U54" s="774"/>
      <c r="V54" s="775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9" t="s">
        <v>134</v>
      </c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5"/>
      <c r="P55" s="785"/>
      <c r="Q55" s="785"/>
      <c r="R55" s="785"/>
      <c r="S55" s="785"/>
      <c r="T55" s="785"/>
      <c r="U55" s="785"/>
      <c r="V55" s="785"/>
      <c r="W55" s="785"/>
      <c r="X55" s="785"/>
      <c r="Y55" s="785"/>
      <c r="Z55" s="785"/>
      <c r="AA55" s="764"/>
      <c r="AB55" s="764"/>
      <c r="AC55" s="764"/>
    </row>
    <row r="56" spans="1:68" ht="14.25" hidden="1" customHeight="1" x14ac:dyDescent="0.25">
      <c r="A56" s="787" t="s">
        <v>107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9">
        <v>4680115885882</v>
      </c>
      <c r="E57" s="780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7"/>
      <c r="R57" s="777"/>
      <c r="S57" s="777"/>
      <c r="T57" s="778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9">
        <v>4680115881426</v>
      </c>
      <c r="E58" s="780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7"/>
      <c r="R58" s="777"/>
      <c r="S58" s="777"/>
      <c r="T58" s="778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9">
        <v>4680115880283</v>
      </c>
      <c r="E59" s="780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9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7"/>
      <c r="R59" s="777"/>
      <c r="S59" s="777"/>
      <c r="T59" s="778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9">
        <v>4680115882720</v>
      </c>
      <c r="E60" s="780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83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7"/>
      <c r="R60" s="777"/>
      <c r="S60" s="777"/>
      <c r="T60" s="778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9">
        <v>4680115881525</v>
      </c>
      <c r="E61" s="780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8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7"/>
      <c r="R61" s="777"/>
      <c r="S61" s="777"/>
      <c r="T61" s="778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9">
        <v>4680115885899</v>
      </c>
      <c r="E62" s="780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7"/>
      <c r="R62" s="777"/>
      <c r="S62" s="777"/>
      <c r="T62" s="778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9">
        <v>4680115881419</v>
      </c>
      <c r="E63" s="780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11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7"/>
      <c r="R63" s="777"/>
      <c r="S63" s="777"/>
      <c r="T63" s="778"/>
      <c r="U63" s="34"/>
      <c r="V63" s="34"/>
      <c r="W63" s="35" t="s">
        <v>69</v>
      </c>
      <c r="X63" s="769">
        <v>4.05</v>
      </c>
      <c r="Y63" s="770">
        <f t="shared" si="11"/>
        <v>4.5</v>
      </c>
      <c r="Z63" s="36">
        <f>IFERROR(IF(Y63=0,"",ROUNDUP(Y63/H63,0)*0.00902),"")</f>
        <v>9.0200000000000002E-3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4.2389999999999999</v>
      </c>
      <c r="BN63" s="64">
        <f t="shared" si="13"/>
        <v>4.71</v>
      </c>
      <c r="BO63" s="64">
        <f t="shared" si="14"/>
        <v>6.8181818181818179E-3</v>
      </c>
      <c r="BP63" s="64">
        <f t="shared" si="15"/>
        <v>7.575757575757576E-3</v>
      </c>
    </row>
    <row r="64" spans="1:68" x14ac:dyDescent="0.2">
      <c r="A64" s="784"/>
      <c r="B64" s="785"/>
      <c r="C64" s="785"/>
      <c r="D64" s="785"/>
      <c r="E64" s="785"/>
      <c r="F64" s="785"/>
      <c r="G64" s="785"/>
      <c r="H64" s="785"/>
      <c r="I64" s="785"/>
      <c r="J64" s="785"/>
      <c r="K64" s="785"/>
      <c r="L64" s="785"/>
      <c r="M64" s="785"/>
      <c r="N64" s="785"/>
      <c r="O64" s="786"/>
      <c r="P64" s="781" t="s">
        <v>71</v>
      </c>
      <c r="Q64" s="774"/>
      <c r="R64" s="774"/>
      <c r="S64" s="774"/>
      <c r="T64" s="774"/>
      <c r="U64" s="774"/>
      <c r="V64" s="775"/>
      <c r="W64" s="37" t="s">
        <v>72</v>
      </c>
      <c r="X64" s="771">
        <f>IFERROR(X57/H57,"0")+IFERROR(X58/H58,"0")+IFERROR(X59/H59,"0")+IFERROR(X60/H60,"0")+IFERROR(X61/H61,"0")+IFERROR(X62/H62,"0")+IFERROR(X63/H63,"0")</f>
        <v>0.89999999999999991</v>
      </c>
      <c r="Y64" s="771">
        <f>IFERROR(Y57/H57,"0")+IFERROR(Y58/H58,"0")+IFERROR(Y59/H59,"0")+IFERROR(Y60/H60,"0")+IFERROR(Y61/H61,"0")+IFERROR(Y62/H62,"0")+IFERROR(Y63/H63,"0")</f>
        <v>1</v>
      </c>
      <c r="Z64" s="771">
        <f>IFERROR(IF(Z57="",0,Z57),"0")+IFERROR(IF(Z58="",0,Z58),"0")+IFERROR(IF(Z59="",0,Z59),"0")+IFERROR(IF(Z60="",0,Z60),"0")+IFERROR(IF(Z61="",0,Z61),"0")+IFERROR(IF(Z62="",0,Z62),"0")+IFERROR(IF(Z63="",0,Z63),"0")</f>
        <v>9.0200000000000002E-3</v>
      </c>
      <c r="AA64" s="772"/>
      <c r="AB64" s="772"/>
      <c r="AC64" s="772"/>
    </row>
    <row r="65" spans="1:68" x14ac:dyDescent="0.2">
      <c r="A65" s="785"/>
      <c r="B65" s="785"/>
      <c r="C65" s="785"/>
      <c r="D65" s="785"/>
      <c r="E65" s="785"/>
      <c r="F65" s="785"/>
      <c r="G65" s="785"/>
      <c r="H65" s="785"/>
      <c r="I65" s="785"/>
      <c r="J65" s="785"/>
      <c r="K65" s="785"/>
      <c r="L65" s="785"/>
      <c r="M65" s="785"/>
      <c r="N65" s="785"/>
      <c r="O65" s="786"/>
      <c r="P65" s="781" t="s">
        <v>71</v>
      </c>
      <c r="Q65" s="774"/>
      <c r="R65" s="774"/>
      <c r="S65" s="774"/>
      <c r="T65" s="774"/>
      <c r="U65" s="774"/>
      <c r="V65" s="775"/>
      <c r="W65" s="37" t="s">
        <v>69</v>
      </c>
      <c r="X65" s="771">
        <f>IFERROR(SUM(X57:X63),"0")</f>
        <v>4.05</v>
      </c>
      <c r="Y65" s="771">
        <f>IFERROR(SUM(Y57:Y63),"0")</f>
        <v>4.5</v>
      </c>
      <c r="Z65" s="37"/>
      <c r="AA65" s="772"/>
      <c r="AB65" s="772"/>
      <c r="AC65" s="772"/>
    </row>
    <row r="66" spans="1:68" ht="14.25" hidden="1" customHeight="1" x14ac:dyDescent="0.25">
      <c r="A66" s="787" t="s">
        <v>157</v>
      </c>
      <c r="B66" s="785"/>
      <c r="C66" s="785"/>
      <c r="D66" s="785"/>
      <c r="E66" s="785"/>
      <c r="F66" s="785"/>
      <c r="G66" s="785"/>
      <c r="H66" s="785"/>
      <c r="I66" s="785"/>
      <c r="J66" s="785"/>
      <c r="K66" s="785"/>
      <c r="L66" s="785"/>
      <c r="M66" s="785"/>
      <c r="N66" s="785"/>
      <c r="O66" s="785"/>
      <c r="P66" s="785"/>
      <c r="Q66" s="785"/>
      <c r="R66" s="785"/>
      <c r="S66" s="785"/>
      <c r="T66" s="785"/>
      <c r="U66" s="785"/>
      <c r="V66" s="785"/>
      <c r="W66" s="785"/>
      <c r="X66" s="785"/>
      <c r="Y66" s="785"/>
      <c r="Z66" s="785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9">
        <v>4680115881440</v>
      </c>
      <c r="E67" s="780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7"/>
      <c r="R67" s="777"/>
      <c r="S67" s="777"/>
      <c r="T67" s="778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9">
        <v>4680115882751</v>
      </c>
      <c r="E68" s="780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10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7"/>
      <c r="R68" s="777"/>
      <c r="S68" s="777"/>
      <c r="T68" s="778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9">
        <v>4680115885950</v>
      </c>
      <c r="E69" s="780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10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7"/>
      <c r="R69" s="777"/>
      <c r="S69" s="777"/>
      <c r="T69" s="778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9">
        <v>4680115881433</v>
      </c>
      <c r="E70" s="780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7"/>
      <c r="R70" s="777"/>
      <c r="S70" s="777"/>
      <c r="T70" s="778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84"/>
      <c r="B71" s="785"/>
      <c r="C71" s="785"/>
      <c r="D71" s="785"/>
      <c r="E71" s="785"/>
      <c r="F71" s="785"/>
      <c r="G71" s="785"/>
      <c r="H71" s="785"/>
      <c r="I71" s="785"/>
      <c r="J71" s="785"/>
      <c r="K71" s="785"/>
      <c r="L71" s="785"/>
      <c r="M71" s="785"/>
      <c r="N71" s="785"/>
      <c r="O71" s="786"/>
      <c r="P71" s="781" t="s">
        <v>71</v>
      </c>
      <c r="Q71" s="774"/>
      <c r="R71" s="774"/>
      <c r="S71" s="774"/>
      <c r="T71" s="774"/>
      <c r="U71" s="774"/>
      <c r="V71" s="775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5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81" t="s">
        <v>71</v>
      </c>
      <c r="Q72" s="774"/>
      <c r="R72" s="774"/>
      <c r="S72" s="774"/>
      <c r="T72" s="774"/>
      <c r="U72" s="774"/>
      <c r="V72" s="775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7" t="s">
        <v>64</v>
      </c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5"/>
      <c r="P73" s="785"/>
      <c r="Q73" s="785"/>
      <c r="R73" s="785"/>
      <c r="S73" s="785"/>
      <c r="T73" s="785"/>
      <c r="U73" s="785"/>
      <c r="V73" s="785"/>
      <c r="W73" s="785"/>
      <c r="X73" s="785"/>
      <c r="Y73" s="785"/>
      <c r="Z73" s="785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9">
        <v>4680115885066</v>
      </c>
      <c r="E74" s="780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10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7"/>
      <c r="R74" s="777"/>
      <c r="S74" s="777"/>
      <c r="T74" s="778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9">
        <v>4680115885042</v>
      </c>
      <c r="E75" s="780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8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7"/>
      <c r="R75" s="777"/>
      <c r="S75" s="777"/>
      <c r="T75" s="778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9">
        <v>4680115885080</v>
      </c>
      <c r="E76" s="780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7"/>
      <c r="R76" s="777"/>
      <c r="S76" s="777"/>
      <c r="T76" s="778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9">
        <v>4680115885073</v>
      </c>
      <c r="E77" s="780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7"/>
      <c r="R77" s="777"/>
      <c r="S77" s="777"/>
      <c r="T77" s="778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9">
        <v>4680115885059</v>
      </c>
      <c r="E78" s="780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7"/>
      <c r="R78" s="777"/>
      <c r="S78" s="777"/>
      <c r="T78" s="778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9">
        <v>4680115885097</v>
      </c>
      <c r="E79" s="780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7"/>
      <c r="R79" s="777"/>
      <c r="S79" s="777"/>
      <c r="T79" s="778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84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81" t="s">
        <v>71</v>
      </c>
      <c r="Q80" s="774"/>
      <c r="R80" s="774"/>
      <c r="S80" s="774"/>
      <c r="T80" s="774"/>
      <c r="U80" s="774"/>
      <c r="V80" s="775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5"/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6"/>
      <c r="P81" s="781" t="s">
        <v>71</v>
      </c>
      <c r="Q81" s="774"/>
      <c r="R81" s="774"/>
      <c r="S81" s="774"/>
      <c r="T81" s="774"/>
      <c r="U81" s="774"/>
      <c r="V81" s="775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7" t="s">
        <v>73</v>
      </c>
      <c r="B82" s="785"/>
      <c r="C82" s="785"/>
      <c r="D82" s="785"/>
      <c r="E82" s="785"/>
      <c r="F82" s="785"/>
      <c r="G82" s="785"/>
      <c r="H82" s="785"/>
      <c r="I82" s="785"/>
      <c r="J82" s="785"/>
      <c r="K82" s="785"/>
      <c r="L82" s="785"/>
      <c r="M82" s="785"/>
      <c r="N82" s="785"/>
      <c r="O82" s="785"/>
      <c r="P82" s="785"/>
      <c r="Q82" s="785"/>
      <c r="R82" s="785"/>
      <c r="S82" s="785"/>
      <c r="T82" s="785"/>
      <c r="U82" s="785"/>
      <c r="V82" s="785"/>
      <c r="W82" s="785"/>
      <c r="X82" s="785"/>
      <c r="Y82" s="785"/>
      <c r="Z82" s="785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9">
        <v>4680115881891</v>
      </c>
      <c r="E83" s="780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8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7"/>
      <c r="R83" s="777"/>
      <c r="S83" s="777"/>
      <c r="T83" s="778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9">
        <v>4680115885769</v>
      </c>
      <c r="E84" s="780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9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7"/>
      <c r="R84" s="777"/>
      <c r="S84" s="777"/>
      <c r="T84" s="778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9">
        <v>4680115884410</v>
      </c>
      <c r="E85" s="780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7"/>
      <c r="R85" s="777"/>
      <c r="S85" s="777"/>
      <c r="T85" s="778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9">
        <v>4680115884311</v>
      </c>
      <c r="E86" s="780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11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7"/>
      <c r="R86" s="777"/>
      <c r="S86" s="777"/>
      <c r="T86" s="778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9">
        <v>4680115885929</v>
      </c>
      <c r="E87" s="780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10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7"/>
      <c r="R87" s="777"/>
      <c r="S87" s="777"/>
      <c r="T87" s="778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9">
        <v>4680115884403</v>
      </c>
      <c r="E88" s="780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9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7"/>
      <c r="R88" s="777"/>
      <c r="S88" s="777"/>
      <c r="T88" s="778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84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81" t="s">
        <v>71</v>
      </c>
      <c r="Q89" s="774"/>
      <c r="R89" s="774"/>
      <c r="S89" s="774"/>
      <c r="T89" s="774"/>
      <c r="U89" s="774"/>
      <c r="V89" s="775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5"/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6"/>
      <c r="P90" s="781" t="s">
        <v>71</v>
      </c>
      <c r="Q90" s="774"/>
      <c r="R90" s="774"/>
      <c r="S90" s="774"/>
      <c r="T90" s="774"/>
      <c r="U90" s="774"/>
      <c r="V90" s="775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7" t="s">
        <v>198</v>
      </c>
      <c r="B91" s="785"/>
      <c r="C91" s="785"/>
      <c r="D91" s="785"/>
      <c r="E91" s="785"/>
      <c r="F91" s="785"/>
      <c r="G91" s="785"/>
      <c r="H91" s="785"/>
      <c r="I91" s="785"/>
      <c r="J91" s="785"/>
      <c r="K91" s="785"/>
      <c r="L91" s="785"/>
      <c r="M91" s="785"/>
      <c r="N91" s="785"/>
      <c r="O91" s="785"/>
      <c r="P91" s="785"/>
      <c r="Q91" s="785"/>
      <c r="R91" s="785"/>
      <c r="S91" s="785"/>
      <c r="T91" s="785"/>
      <c r="U91" s="785"/>
      <c r="V91" s="785"/>
      <c r="W91" s="785"/>
      <c r="X91" s="785"/>
      <c r="Y91" s="785"/>
      <c r="Z91" s="785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9">
        <v>4680115881532</v>
      </c>
      <c r="E92" s="780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11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7"/>
      <c r="R92" s="777"/>
      <c r="S92" s="777"/>
      <c r="T92" s="778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9">
        <v>4680115881532</v>
      </c>
      <c r="E93" s="780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8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7"/>
      <c r="R93" s="777"/>
      <c r="S93" s="777"/>
      <c r="T93" s="778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9">
        <v>4680115881464</v>
      </c>
      <c r="E94" s="780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11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7"/>
      <c r="R94" s="777"/>
      <c r="S94" s="777"/>
      <c r="T94" s="778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84"/>
      <c r="B95" s="785"/>
      <c r="C95" s="785"/>
      <c r="D95" s="785"/>
      <c r="E95" s="785"/>
      <c r="F95" s="785"/>
      <c r="G95" s="785"/>
      <c r="H95" s="785"/>
      <c r="I95" s="785"/>
      <c r="J95" s="785"/>
      <c r="K95" s="785"/>
      <c r="L95" s="785"/>
      <c r="M95" s="785"/>
      <c r="N95" s="785"/>
      <c r="O95" s="786"/>
      <c r="P95" s="781" t="s">
        <v>71</v>
      </c>
      <c r="Q95" s="774"/>
      <c r="R95" s="774"/>
      <c r="S95" s="774"/>
      <c r="T95" s="774"/>
      <c r="U95" s="774"/>
      <c r="V95" s="775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5"/>
      <c r="B96" s="785"/>
      <c r="C96" s="785"/>
      <c r="D96" s="785"/>
      <c r="E96" s="785"/>
      <c r="F96" s="785"/>
      <c r="G96" s="785"/>
      <c r="H96" s="785"/>
      <c r="I96" s="785"/>
      <c r="J96" s="785"/>
      <c r="K96" s="785"/>
      <c r="L96" s="785"/>
      <c r="M96" s="785"/>
      <c r="N96" s="785"/>
      <c r="O96" s="786"/>
      <c r="P96" s="781" t="s">
        <v>71</v>
      </c>
      <c r="Q96" s="774"/>
      <c r="R96" s="774"/>
      <c r="S96" s="774"/>
      <c r="T96" s="774"/>
      <c r="U96" s="774"/>
      <c r="V96" s="775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9" t="s">
        <v>206</v>
      </c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5"/>
      <c r="P97" s="785"/>
      <c r="Q97" s="785"/>
      <c r="R97" s="785"/>
      <c r="S97" s="785"/>
      <c r="T97" s="785"/>
      <c r="U97" s="785"/>
      <c r="V97" s="785"/>
      <c r="W97" s="785"/>
      <c r="X97" s="785"/>
      <c r="Y97" s="785"/>
      <c r="Z97" s="785"/>
      <c r="AA97" s="764"/>
      <c r="AB97" s="764"/>
      <c r="AC97" s="764"/>
    </row>
    <row r="98" spans="1:68" ht="14.25" hidden="1" customHeight="1" x14ac:dyDescent="0.25">
      <c r="A98" s="787" t="s">
        <v>107</v>
      </c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5"/>
      <c r="P98" s="785"/>
      <c r="Q98" s="785"/>
      <c r="R98" s="785"/>
      <c r="S98" s="785"/>
      <c r="T98" s="785"/>
      <c r="U98" s="785"/>
      <c r="V98" s="785"/>
      <c r="W98" s="785"/>
      <c r="X98" s="785"/>
      <c r="Y98" s="785"/>
      <c r="Z98" s="785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9">
        <v>4680115881327</v>
      </c>
      <c r="E99" s="780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12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7"/>
      <c r="R99" s="777"/>
      <c r="S99" s="777"/>
      <c r="T99" s="778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9">
        <v>4680115881518</v>
      </c>
      <c r="E100" s="780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11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7"/>
      <c r="R100" s="777"/>
      <c r="S100" s="777"/>
      <c r="T100" s="778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9">
        <v>4680115881303</v>
      </c>
      <c r="E101" s="780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8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7"/>
      <c r="R101" s="777"/>
      <c r="S101" s="777"/>
      <c r="T101" s="778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84"/>
      <c r="B102" s="785"/>
      <c r="C102" s="785"/>
      <c r="D102" s="785"/>
      <c r="E102" s="785"/>
      <c r="F102" s="785"/>
      <c r="G102" s="785"/>
      <c r="H102" s="785"/>
      <c r="I102" s="785"/>
      <c r="J102" s="785"/>
      <c r="K102" s="785"/>
      <c r="L102" s="785"/>
      <c r="M102" s="785"/>
      <c r="N102" s="785"/>
      <c r="O102" s="786"/>
      <c r="P102" s="781" t="s">
        <v>71</v>
      </c>
      <c r="Q102" s="774"/>
      <c r="R102" s="774"/>
      <c r="S102" s="774"/>
      <c r="T102" s="774"/>
      <c r="U102" s="774"/>
      <c r="V102" s="775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5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81" t="s">
        <v>71</v>
      </c>
      <c r="Q103" s="774"/>
      <c r="R103" s="774"/>
      <c r="S103" s="774"/>
      <c r="T103" s="774"/>
      <c r="U103" s="774"/>
      <c r="V103" s="775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7" t="s">
        <v>73</v>
      </c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5"/>
      <c r="P104" s="785"/>
      <c r="Q104" s="785"/>
      <c r="R104" s="785"/>
      <c r="S104" s="785"/>
      <c r="T104" s="785"/>
      <c r="U104" s="785"/>
      <c r="V104" s="785"/>
      <c r="W104" s="785"/>
      <c r="X104" s="785"/>
      <c r="Y104" s="785"/>
      <c r="Z104" s="785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4301051546</v>
      </c>
      <c r="D105" s="779">
        <v>4607091386967</v>
      </c>
      <c r="E105" s="780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8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7"/>
      <c r="R105" s="777"/>
      <c r="S105" s="777"/>
      <c r="T105" s="778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9">
        <v>4607091386967</v>
      </c>
      <c r="E106" s="780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9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7"/>
      <c r="R106" s="777"/>
      <c r="S106" s="777"/>
      <c r="T106" s="778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9">
        <v>4607091385731</v>
      </c>
      <c r="E107" s="780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87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7"/>
      <c r="R107" s="777"/>
      <c r="S107" s="777"/>
      <c r="T107" s="778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9">
        <v>4680115880894</v>
      </c>
      <c r="E108" s="780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9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7"/>
      <c r="R108" s="777"/>
      <c r="S108" s="777"/>
      <c r="T108" s="778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9">
        <v>4680115880214</v>
      </c>
      <c r="E109" s="780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922" t="s">
        <v>226</v>
      </c>
      <c r="Q109" s="777"/>
      <c r="R109" s="777"/>
      <c r="S109" s="777"/>
      <c r="T109" s="778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9">
        <v>4680115880214</v>
      </c>
      <c r="E110" s="780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8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7"/>
      <c r="R110" s="777"/>
      <c r="S110" s="777"/>
      <c r="T110" s="778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84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81" t="s">
        <v>71</v>
      </c>
      <c r="Q111" s="774"/>
      <c r="R111" s="774"/>
      <c r="S111" s="774"/>
      <c r="T111" s="774"/>
      <c r="U111" s="774"/>
      <c r="V111" s="775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5"/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6"/>
      <c r="P112" s="781" t="s">
        <v>71</v>
      </c>
      <c r="Q112" s="774"/>
      <c r="R112" s="774"/>
      <c r="S112" s="774"/>
      <c r="T112" s="774"/>
      <c r="U112" s="774"/>
      <c r="V112" s="775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9" t="s">
        <v>228</v>
      </c>
      <c r="B113" s="785"/>
      <c r="C113" s="785"/>
      <c r="D113" s="785"/>
      <c r="E113" s="785"/>
      <c r="F113" s="785"/>
      <c r="G113" s="785"/>
      <c r="H113" s="785"/>
      <c r="I113" s="785"/>
      <c r="J113" s="785"/>
      <c r="K113" s="785"/>
      <c r="L113" s="785"/>
      <c r="M113" s="785"/>
      <c r="N113" s="785"/>
      <c r="O113" s="785"/>
      <c r="P113" s="785"/>
      <c r="Q113" s="785"/>
      <c r="R113" s="785"/>
      <c r="S113" s="785"/>
      <c r="T113" s="785"/>
      <c r="U113" s="785"/>
      <c r="V113" s="785"/>
      <c r="W113" s="785"/>
      <c r="X113" s="785"/>
      <c r="Y113" s="785"/>
      <c r="Z113" s="785"/>
      <c r="AA113" s="764"/>
      <c r="AB113" s="764"/>
      <c r="AC113" s="764"/>
    </row>
    <row r="114" spans="1:68" ht="14.25" hidden="1" customHeight="1" x14ac:dyDescent="0.25">
      <c r="A114" s="787" t="s">
        <v>107</v>
      </c>
      <c r="B114" s="785"/>
      <c r="C114" s="785"/>
      <c r="D114" s="785"/>
      <c r="E114" s="785"/>
      <c r="F114" s="785"/>
      <c r="G114" s="785"/>
      <c r="H114" s="785"/>
      <c r="I114" s="785"/>
      <c r="J114" s="785"/>
      <c r="K114" s="785"/>
      <c r="L114" s="785"/>
      <c r="M114" s="785"/>
      <c r="N114" s="785"/>
      <c r="O114" s="785"/>
      <c r="P114" s="785"/>
      <c r="Q114" s="785"/>
      <c r="R114" s="785"/>
      <c r="S114" s="785"/>
      <c r="T114" s="785"/>
      <c r="U114" s="785"/>
      <c r="V114" s="785"/>
      <c r="W114" s="785"/>
      <c r="X114" s="785"/>
      <c r="Y114" s="785"/>
      <c r="Z114" s="785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9">
        <v>4680115882133</v>
      </c>
      <c r="E115" s="780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7"/>
      <c r="R115" s="777"/>
      <c r="S115" s="777"/>
      <c r="T115" s="778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9">
        <v>4680115882133</v>
      </c>
      <c r="E116" s="780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10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7"/>
      <c r="R116" s="777"/>
      <c r="S116" s="777"/>
      <c r="T116" s="778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9">
        <v>4680115880269</v>
      </c>
      <c r="E117" s="780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10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7"/>
      <c r="R117" s="777"/>
      <c r="S117" s="777"/>
      <c r="T117" s="778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9">
        <v>4680115880429</v>
      </c>
      <c r="E118" s="780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7"/>
      <c r="R118" s="777"/>
      <c r="S118" s="777"/>
      <c r="T118" s="778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9">
        <v>4680115881457</v>
      </c>
      <c r="E119" s="780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10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7"/>
      <c r="R119" s="777"/>
      <c r="S119" s="777"/>
      <c r="T119" s="778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84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81" t="s">
        <v>71</v>
      </c>
      <c r="Q120" s="774"/>
      <c r="R120" s="774"/>
      <c r="S120" s="774"/>
      <c r="T120" s="774"/>
      <c r="U120" s="774"/>
      <c r="V120" s="775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5"/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6"/>
      <c r="P121" s="781" t="s">
        <v>71</v>
      </c>
      <c r="Q121" s="774"/>
      <c r="R121" s="774"/>
      <c r="S121" s="774"/>
      <c r="T121" s="774"/>
      <c r="U121" s="774"/>
      <c r="V121" s="775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7" t="s">
        <v>157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9">
        <v>4680115881488</v>
      </c>
      <c r="E123" s="780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8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7"/>
      <c r="R123" s="777"/>
      <c r="S123" s="777"/>
      <c r="T123" s="778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9">
        <v>4680115882775</v>
      </c>
      <c r="E124" s="780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7"/>
      <c r="R124" s="777"/>
      <c r="S124" s="777"/>
      <c r="T124" s="778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9">
        <v>4680115880658</v>
      </c>
      <c r="E125" s="780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7"/>
      <c r="R125" s="777"/>
      <c r="S125" s="777"/>
      <c r="T125" s="778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4"/>
      <c r="B126" s="785"/>
      <c r="C126" s="785"/>
      <c r="D126" s="785"/>
      <c r="E126" s="785"/>
      <c r="F126" s="785"/>
      <c r="G126" s="785"/>
      <c r="H126" s="785"/>
      <c r="I126" s="785"/>
      <c r="J126" s="785"/>
      <c r="K126" s="785"/>
      <c r="L126" s="785"/>
      <c r="M126" s="785"/>
      <c r="N126" s="785"/>
      <c r="O126" s="786"/>
      <c r="P126" s="781" t="s">
        <v>71</v>
      </c>
      <c r="Q126" s="774"/>
      <c r="R126" s="774"/>
      <c r="S126" s="774"/>
      <c r="T126" s="774"/>
      <c r="U126" s="774"/>
      <c r="V126" s="775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5"/>
      <c r="B127" s="785"/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6"/>
      <c r="P127" s="781" t="s">
        <v>71</v>
      </c>
      <c r="Q127" s="774"/>
      <c r="R127" s="774"/>
      <c r="S127" s="774"/>
      <c r="T127" s="774"/>
      <c r="U127" s="774"/>
      <c r="V127" s="775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7" t="s">
        <v>73</v>
      </c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5"/>
      <c r="P128" s="785"/>
      <c r="Q128" s="785"/>
      <c r="R128" s="785"/>
      <c r="S128" s="785"/>
      <c r="T128" s="785"/>
      <c r="U128" s="785"/>
      <c r="V128" s="785"/>
      <c r="W128" s="785"/>
      <c r="X128" s="785"/>
      <c r="Y128" s="785"/>
      <c r="Z128" s="785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9">
        <v>4607091385168</v>
      </c>
      <c r="E129" s="780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7"/>
      <c r="R129" s="777"/>
      <c r="S129" s="777"/>
      <c r="T129" s="778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9">
        <v>4607091385168</v>
      </c>
      <c r="E130" s="780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9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7"/>
      <c r="R130" s="777"/>
      <c r="S130" s="777"/>
      <c r="T130" s="778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9">
        <v>4680115884540</v>
      </c>
      <c r="E131" s="780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109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7"/>
      <c r="R131" s="777"/>
      <c r="S131" s="777"/>
      <c r="T131" s="778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9">
        <v>4607091383256</v>
      </c>
      <c r="E132" s="780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10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7"/>
      <c r="R132" s="777"/>
      <c r="S132" s="777"/>
      <c r="T132" s="778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9">
        <v>4607091385748</v>
      </c>
      <c r="E133" s="780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8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7"/>
      <c r="R133" s="777"/>
      <c r="S133" s="777"/>
      <c r="T133" s="778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9">
        <v>4680115884533</v>
      </c>
      <c r="E134" s="780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7"/>
      <c r="R134" s="777"/>
      <c r="S134" s="777"/>
      <c r="T134" s="778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9">
        <v>4680115882645</v>
      </c>
      <c r="E135" s="780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87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7"/>
      <c r="R135" s="777"/>
      <c r="S135" s="777"/>
      <c r="T135" s="778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84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81" t="s">
        <v>71</v>
      </c>
      <c r="Q136" s="774"/>
      <c r="R136" s="774"/>
      <c r="S136" s="774"/>
      <c r="T136" s="774"/>
      <c r="U136" s="774"/>
      <c r="V136" s="775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5"/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6"/>
      <c r="P137" s="781" t="s">
        <v>71</v>
      </c>
      <c r="Q137" s="774"/>
      <c r="R137" s="774"/>
      <c r="S137" s="774"/>
      <c r="T137" s="774"/>
      <c r="U137" s="774"/>
      <c r="V137" s="775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7" t="s">
        <v>198</v>
      </c>
      <c r="B138" s="785"/>
      <c r="C138" s="785"/>
      <c r="D138" s="785"/>
      <c r="E138" s="785"/>
      <c r="F138" s="785"/>
      <c r="G138" s="785"/>
      <c r="H138" s="785"/>
      <c r="I138" s="785"/>
      <c r="J138" s="785"/>
      <c r="K138" s="785"/>
      <c r="L138" s="785"/>
      <c r="M138" s="785"/>
      <c r="N138" s="785"/>
      <c r="O138" s="785"/>
      <c r="P138" s="785"/>
      <c r="Q138" s="785"/>
      <c r="R138" s="785"/>
      <c r="S138" s="785"/>
      <c r="T138" s="785"/>
      <c r="U138" s="785"/>
      <c r="V138" s="785"/>
      <c r="W138" s="785"/>
      <c r="X138" s="785"/>
      <c r="Y138" s="785"/>
      <c r="Z138" s="785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9">
        <v>4680115882652</v>
      </c>
      <c r="E139" s="780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7"/>
      <c r="R139" s="777"/>
      <c r="S139" s="777"/>
      <c r="T139" s="778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9">
        <v>4680115880238</v>
      </c>
      <c r="E140" s="780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10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7"/>
      <c r="R140" s="777"/>
      <c r="S140" s="777"/>
      <c r="T140" s="778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84"/>
      <c r="B141" s="785"/>
      <c r="C141" s="785"/>
      <c r="D141" s="785"/>
      <c r="E141" s="785"/>
      <c r="F141" s="785"/>
      <c r="G141" s="785"/>
      <c r="H141" s="785"/>
      <c r="I141" s="785"/>
      <c r="J141" s="785"/>
      <c r="K141" s="785"/>
      <c r="L141" s="785"/>
      <c r="M141" s="785"/>
      <c r="N141" s="785"/>
      <c r="O141" s="786"/>
      <c r="P141" s="781" t="s">
        <v>71</v>
      </c>
      <c r="Q141" s="774"/>
      <c r="R141" s="774"/>
      <c r="S141" s="774"/>
      <c r="T141" s="774"/>
      <c r="U141" s="774"/>
      <c r="V141" s="775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5"/>
      <c r="B142" s="785"/>
      <c r="C142" s="785"/>
      <c r="D142" s="785"/>
      <c r="E142" s="785"/>
      <c r="F142" s="785"/>
      <c r="G142" s="785"/>
      <c r="H142" s="785"/>
      <c r="I142" s="785"/>
      <c r="J142" s="785"/>
      <c r="K142" s="785"/>
      <c r="L142" s="785"/>
      <c r="M142" s="785"/>
      <c r="N142" s="785"/>
      <c r="O142" s="786"/>
      <c r="P142" s="781" t="s">
        <v>71</v>
      </c>
      <c r="Q142" s="774"/>
      <c r="R142" s="774"/>
      <c r="S142" s="774"/>
      <c r="T142" s="774"/>
      <c r="U142" s="774"/>
      <c r="V142" s="775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9" t="s">
        <v>269</v>
      </c>
      <c r="B143" s="785"/>
      <c r="C143" s="785"/>
      <c r="D143" s="785"/>
      <c r="E143" s="785"/>
      <c r="F143" s="785"/>
      <c r="G143" s="785"/>
      <c r="H143" s="785"/>
      <c r="I143" s="785"/>
      <c r="J143" s="785"/>
      <c r="K143" s="785"/>
      <c r="L143" s="785"/>
      <c r="M143" s="785"/>
      <c r="N143" s="785"/>
      <c r="O143" s="785"/>
      <c r="P143" s="785"/>
      <c r="Q143" s="785"/>
      <c r="R143" s="785"/>
      <c r="S143" s="785"/>
      <c r="T143" s="785"/>
      <c r="U143" s="785"/>
      <c r="V143" s="785"/>
      <c r="W143" s="785"/>
      <c r="X143" s="785"/>
      <c r="Y143" s="785"/>
      <c r="Z143" s="785"/>
      <c r="AA143" s="764"/>
      <c r="AB143" s="764"/>
      <c r="AC143" s="764"/>
    </row>
    <row r="144" spans="1:68" ht="14.25" hidden="1" customHeight="1" x14ac:dyDescent="0.25">
      <c r="A144" s="787" t="s">
        <v>107</v>
      </c>
      <c r="B144" s="785"/>
      <c r="C144" s="785"/>
      <c r="D144" s="785"/>
      <c r="E144" s="785"/>
      <c r="F144" s="785"/>
      <c r="G144" s="785"/>
      <c r="H144" s="785"/>
      <c r="I144" s="785"/>
      <c r="J144" s="785"/>
      <c r="K144" s="785"/>
      <c r="L144" s="785"/>
      <c r="M144" s="785"/>
      <c r="N144" s="785"/>
      <c r="O144" s="785"/>
      <c r="P144" s="785"/>
      <c r="Q144" s="785"/>
      <c r="R144" s="785"/>
      <c r="S144" s="785"/>
      <c r="T144" s="785"/>
      <c r="U144" s="785"/>
      <c r="V144" s="785"/>
      <c r="W144" s="785"/>
      <c r="X144" s="785"/>
      <c r="Y144" s="785"/>
      <c r="Z144" s="785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9">
        <v>4680115885561</v>
      </c>
      <c r="E145" s="780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120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7"/>
      <c r="R145" s="777"/>
      <c r="S145" s="777"/>
      <c r="T145" s="778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9">
        <v>4680115882577</v>
      </c>
      <c r="E146" s="780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8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7"/>
      <c r="R146" s="777"/>
      <c r="S146" s="777"/>
      <c r="T146" s="778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9">
        <v>4680115882577</v>
      </c>
      <c r="E147" s="780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11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7"/>
      <c r="R147" s="777"/>
      <c r="S147" s="777"/>
      <c r="T147" s="778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4"/>
      <c r="B148" s="785"/>
      <c r="C148" s="785"/>
      <c r="D148" s="785"/>
      <c r="E148" s="785"/>
      <c r="F148" s="785"/>
      <c r="G148" s="785"/>
      <c r="H148" s="785"/>
      <c r="I148" s="785"/>
      <c r="J148" s="785"/>
      <c r="K148" s="785"/>
      <c r="L148" s="785"/>
      <c r="M148" s="785"/>
      <c r="N148" s="785"/>
      <c r="O148" s="786"/>
      <c r="P148" s="781" t="s">
        <v>71</v>
      </c>
      <c r="Q148" s="774"/>
      <c r="R148" s="774"/>
      <c r="S148" s="774"/>
      <c r="T148" s="774"/>
      <c r="U148" s="774"/>
      <c r="V148" s="775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5"/>
      <c r="B149" s="785"/>
      <c r="C149" s="785"/>
      <c r="D149" s="785"/>
      <c r="E149" s="785"/>
      <c r="F149" s="785"/>
      <c r="G149" s="785"/>
      <c r="H149" s="785"/>
      <c r="I149" s="785"/>
      <c r="J149" s="785"/>
      <c r="K149" s="785"/>
      <c r="L149" s="785"/>
      <c r="M149" s="785"/>
      <c r="N149" s="785"/>
      <c r="O149" s="786"/>
      <c r="P149" s="781" t="s">
        <v>71</v>
      </c>
      <c r="Q149" s="774"/>
      <c r="R149" s="774"/>
      <c r="S149" s="774"/>
      <c r="T149" s="774"/>
      <c r="U149" s="774"/>
      <c r="V149" s="775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7" t="s">
        <v>64</v>
      </c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5"/>
      <c r="P150" s="785"/>
      <c r="Q150" s="785"/>
      <c r="R150" s="785"/>
      <c r="S150" s="785"/>
      <c r="T150" s="785"/>
      <c r="U150" s="785"/>
      <c r="V150" s="785"/>
      <c r="W150" s="785"/>
      <c r="X150" s="785"/>
      <c r="Y150" s="785"/>
      <c r="Z150" s="785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9">
        <v>4680115883444</v>
      </c>
      <c r="E151" s="780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7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7"/>
      <c r="R151" s="777"/>
      <c r="S151" s="777"/>
      <c r="T151" s="778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9">
        <v>4680115883444</v>
      </c>
      <c r="E152" s="780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11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7"/>
      <c r="R152" s="777"/>
      <c r="S152" s="777"/>
      <c r="T152" s="778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84"/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6"/>
      <c r="P153" s="781" t="s">
        <v>71</v>
      </c>
      <c r="Q153" s="774"/>
      <c r="R153" s="774"/>
      <c r="S153" s="774"/>
      <c r="T153" s="774"/>
      <c r="U153" s="774"/>
      <c r="V153" s="775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5"/>
      <c r="B154" s="785"/>
      <c r="C154" s="785"/>
      <c r="D154" s="785"/>
      <c r="E154" s="785"/>
      <c r="F154" s="785"/>
      <c r="G154" s="785"/>
      <c r="H154" s="785"/>
      <c r="I154" s="785"/>
      <c r="J154" s="785"/>
      <c r="K154" s="785"/>
      <c r="L154" s="785"/>
      <c r="M154" s="785"/>
      <c r="N154" s="785"/>
      <c r="O154" s="786"/>
      <c r="P154" s="781" t="s">
        <v>71</v>
      </c>
      <c r="Q154" s="774"/>
      <c r="R154" s="774"/>
      <c r="S154" s="774"/>
      <c r="T154" s="774"/>
      <c r="U154" s="774"/>
      <c r="V154" s="775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7" t="s">
        <v>73</v>
      </c>
      <c r="B155" s="785"/>
      <c r="C155" s="785"/>
      <c r="D155" s="785"/>
      <c r="E155" s="785"/>
      <c r="F155" s="785"/>
      <c r="G155" s="785"/>
      <c r="H155" s="785"/>
      <c r="I155" s="785"/>
      <c r="J155" s="785"/>
      <c r="K155" s="785"/>
      <c r="L155" s="785"/>
      <c r="M155" s="785"/>
      <c r="N155" s="785"/>
      <c r="O155" s="785"/>
      <c r="P155" s="785"/>
      <c r="Q155" s="785"/>
      <c r="R155" s="785"/>
      <c r="S155" s="785"/>
      <c r="T155" s="785"/>
      <c r="U155" s="785"/>
      <c r="V155" s="785"/>
      <c r="W155" s="785"/>
      <c r="X155" s="785"/>
      <c r="Y155" s="785"/>
      <c r="Z155" s="785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9">
        <v>4680115885585</v>
      </c>
      <c r="E156" s="780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991" t="s">
        <v>284</v>
      </c>
      <c r="Q156" s="777"/>
      <c r="R156" s="777"/>
      <c r="S156" s="777"/>
      <c r="T156" s="778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9">
        <v>4680115882584</v>
      </c>
      <c r="E157" s="780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11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7"/>
      <c r="R157" s="777"/>
      <c r="S157" s="777"/>
      <c r="T157" s="778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9">
        <v>4680115882584</v>
      </c>
      <c r="E158" s="780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11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7"/>
      <c r="R158" s="777"/>
      <c r="S158" s="777"/>
      <c r="T158" s="778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84"/>
      <c r="B159" s="785"/>
      <c r="C159" s="785"/>
      <c r="D159" s="785"/>
      <c r="E159" s="785"/>
      <c r="F159" s="785"/>
      <c r="G159" s="785"/>
      <c r="H159" s="785"/>
      <c r="I159" s="785"/>
      <c r="J159" s="785"/>
      <c r="K159" s="785"/>
      <c r="L159" s="785"/>
      <c r="M159" s="785"/>
      <c r="N159" s="785"/>
      <c r="O159" s="786"/>
      <c r="P159" s="781" t="s">
        <v>71</v>
      </c>
      <c r="Q159" s="774"/>
      <c r="R159" s="774"/>
      <c r="S159" s="774"/>
      <c r="T159" s="774"/>
      <c r="U159" s="774"/>
      <c r="V159" s="775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5"/>
      <c r="B160" s="785"/>
      <c r="C160" s="785"/>
      <c r="D160" s="785"/>
      <c r="E160" s="785"/>
      <c r="F160" s="785"/>
      <c r="G160" s="785"/>
      <c r="H160" s="785"/>
      <c r="I160" s="785"/>
      <c r="J160" s="785"/>
      <c r="K160" s="785"/>
      <c r="L160" s="785"/>
      <c r="M160" s="785"/>
      <c r="N160" s="785"/>
      <c r="O160" s="786"/>
      <c r="P160" s="781" t="s">
        <v>71</v>
      </c>
      <c r="Q160" s="774"/>
      <c r="R160" s="774"/>
      <c r="S160" s="774"/>
      <c r="T160" s="774"/>
      <c r="U160" s="774"/>
      <c r="V160" s="775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9" t="s">
        <v>105</v>
      </c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5"/>
      <c r="P161" s="785"/>
      <c r="Q161" s="785"/>
      <c r="R161" s="785"/>
      <c r="S161" s="785"/>
      <c r="T161" s="785"/>
      <c r="U161" s="785"/>
      <c r="V161" s="785"/>
      <c r="W161" s="785"/>
      <c r="X161" s="785"/>
      <c r="Y161" s="785"/>
      <c r="Z161" s="785"/>
      <c r="AA161" s="764"/>
      <c r="AB161" s="764"/>
      <c r="AC161" s="764"/>
    </row>
    <row r="162" spans="1:68" ht="14.25" hidden="1" customHeight="1" x14ac:dyDescent="0.25">
      <c r="A162" s="787" t="s">
        <v>107</v>
      </c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5"/>
      <c r="P162" s="785"/>
      <c r="Q162" s="785"/>
      <c r="R162" s="785"/>
      <c r="S162" s="785"/>
      <c r="T162" s="785"/>
      <c r="U162" s="785"/>
      <c r="V162" s="785"/>
      <c r="W162" s="785"/>
      <c r="X162" s="785"/>
      <c r="Y162" s="785"/>
      <c r="Z162" s="785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9">
        <v>4607091384604</v>
      </c>
      <c r="E163" s="780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10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7"/>
      <c r="R163" s="777"/>
      <c r="S163" s="777"/>
      <c r="T163" s="778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84"/>
      <c r="B164" s="785"/>
      <c r="C164" s="785"/>
      <c r="D164" s="785"/>
      <c r="E164" s="785"/>
      <c r="F164" s="785"/>
      <c r="G164" s="785"/>
      <c r="H164" s="785"/>
      <c r="I164" s="785"/>
      <c r="J164" s="785"/>
      <c r="K164" s="785"/>
      <c r="L164" s="785"/>
      <c r="M164" s="785"/>
      <c r="N164" s="785"/>
      <c r="O164" s="786"/>
      <c r="P164" s="781" t="s">
        <v>71</v>
      </c>
      <c r="Q164" s="774"/>
      <c r="R164" s="774"/>
      <c r="S164" s="774"/>
      <c r="T164" s="774"/>
      <c r="U164" s="774"/>
      <c r="V164" s="775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5"/>
      <c r="B165" s="785"/>
      <c r="C165" s="785"/>
      <c r="D165" s="785"/>
      <c r="E165" s="785"/>
      <c r="F165" s="785"/>
      <c r="G165" s="785"/>
      <c r="H165" s="785"/>
      <c r="I165" s="785"/>
      <c r="J165" s="785"/>
      <c r="K165" s="785"/>
      <c r="L165" s="785"/>
      <c r="M165" s="785"/>
      <c r="N165" s="785"/>
      <c r="O165" s="786"/>
      <c r="P165" s="781" t="s">
        <v>71</v>
      </c>
      <c r="Q165" s="774"/>
      <c r="R165" s="774"/>
      <c r="S165" s="774"/>
      <c r="T165" s="774"/>
      <c r="U165" s="774"/>
      <c r="V165" s="775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7" t="s">
        <v>64</v>
      </c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5"/>
      <c r="P166" s="785"/>
      <c r="Q166" s="785"/>
      <c r="R166" s="785"/>
      <c r="S166" s="785"/>
      <c r="T166" s="785"/>
      <c r="U166" s="785"/>
      <c r="V166" s="785"/>
      <c r="W166" s="785"/>
      <c r="X166" s="785"/>
      <c r="Y166" s="785"/>
      <c r="Z166" s="785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9">
        <v>4607091387667</v>
      </c>
      <c r="E167" s="780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7"/>
      <c r="R167" s="777"/>
      <c r="S167" s="777"/>
      <c r="T167" s="778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9">
        <v>4607091387636</v>
      </c>
      <c r="E168" s="780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11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7"/>
      <c r="R168" s="777"/>
      <c r="S168" s="777"/>
      <c r="T168" s="778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9">
        <v>4607091382426</v>
      </c>
      <c r="E169" s="780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11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7"/>
      <c r="R169" s="777"/>
      <c r="S169" s="777"/>
      <c r="T169" s="778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9">
        <v>4607091386547</v>
      </c>
      <c r="E170" s="780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7"/>
      <c r="R170" s="777"/>
      <c r="S170" s="777"/>
      <c r="T170" s="778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9">
        <v>4607091382464</v>
      </c>
      <c r="E171" s="780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11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7"/>
      <c r="R171" s="777"/>
      <c r="S171" s="777"/>
      <c r="T171" s="778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4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81" t="s">
        <v>71</v>
      </c>
      <c r="Q172" s="774"/>
      <c r="R172" s="774"/>
      <c r="S172" s="774"/>
      <c r="T172" s="774"/>
      <c r="U172" s="774"/>
      <c r="V172" s="775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5"/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6"/>
      <c r="P173" s="781" t="s">
        <v>71</v>
      </c>
      <c r="Q173" s="774"/>
      <c r="R173" s="774"/>
      <c r="S173" s="774"/>
      <c r="T173" s="774"/>
      <c r="U173" s="774"/>
      <c r="V173" s="775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7" t="s">
        <v>73</v>
      </c>
      <c r="B174" s="785"/>
      <c r="C174" s="785"/>
      <c r="D174" s="785"/>
      <c r="E174" s="785"/>
      <c r="F174" s="785"/>
      <c r="G174" s="785"/>
      <c r="H174" s="785"/>
      <c r="I174" s="785"/>
      <c r="J174" s="785"/>
      <c r="K174" s="785"/>
      <c r="L174" s="785"/>
      <c r="M174" s="785"/>
      <c r="N174" s="785"/>
      <c r="O174" s="785"/>
      <c r="P174" s="785"/>
      <c r="Q174" s="785"/>
      <c r="R174" s="785"/>
      <c r="S174" s="785"/>
      <c r="T174" s="785"/>
      <c r="U174" s="785"/>
      <c r="V174" s="785"/>
      <c r="W174" s="785"/>
      <c r="X174" s="785"/>
      <c r="Y174" s="785"/>
      <c r="Z174" s="785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9">
        <v>4607091386264</v>
      </c>
      <c r="E175" s="780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7"/>
      <c r="R175" s="777"/>
      <c r="S175" s="777"/>
      <c r="T175" s="778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9">
        <v>4607091385427</v>
      </c>
      <c r="E176" s="780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7"/>
      <c r="R176" s="777"/>
      <c r="S176" s="777"/>
      <c r="T176" s="778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84"/>
      <c r="B177" s="785"/>
      <c r="C177" s="785"/>
      <c r="D177" s="785"/>
      <c r="E177" s="785"/>
      <c r="F177" s="785"/>
      <c r="G177" s="785"/>
      <c r="H177" s="785"/>
      <c r="I177" s="785"/>
      <c r="J177" s="785"/>
      <c r="K177" s="785"/>
      <c r="L177" s="785"/>
      <c r="M177" s="785"/>
      <c r="N177" s="785"/>
      <c r="O177" s="786"/>
      <c r="P177" s="781" t="s">
        <v>71</v>
      </c>
      <c r="Q177" s="774"/>
      <c r="R177" s="774"/>
      <c r="S177" s="774"/>
      <c r="T177" s="774"/>
      <c r="U177" s="774"/>
      <c r="V177" s="775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5"/>
      <c r="B178" s="785"/>
      <c r="C178" s="785"/>
      <c r="D178" s="785"/>
      <c r="E178" s="785"/>
      <c r="F178" s="785"/>
      <c r="G178" s="785"/>
      <c r="H178" s="785"/>
      <c r="I178" s="785"/>
      <c r="J178" s="785"/>
      <c r="K178" s="785"/>
      <c r="L178" s="785"/>
      <c r="M178" s="785"/>
      <c r="N178" s="785"/>
      <c r="O178" s="786"/>
      <c r="P178" s="781" t="s">
        <v>71</v>
      </c>
      <c r="Q178" s="774"/>
      <c r="R178" s="774"/>
      <c r="S178" s="774"/>
      <c r="T178" s="774"/>
      <c r="U178" s="774"/>
      <c r="V178" s="775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11" t="s">
        <v>310</v>
      </c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2"/>
      <c r="P179" s="812"/>
      <c r="Q179" s="812"/>
      <c r="R179" s="812"/>
      <c r="S179" s="812"/>
      <c r="T179" s="812"/>
      <c r="U179" s="812"/>
      <c r="V179" s="812"/>
      <c r="W179" s="812"/>
      <c r="X179" s="812"/>
      <c r="Y179" s="812"/>
      <c r="Z179" s="812"/>
      <c r="AA179" s="48"/>
      <c r="AB179" s="48"/>
      <c r="AC179" s="48"/>
    </row>
    <row r="180" spans="1:68" ht="16.5" hidden="1" customHeight="1" x14ac:dyDescent="0.25">
      <c r="A180" s="789" t="s">
        <v>311</v>
      </c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5"/>
      <c r="P180" s="785"/>
      <c r="Q180" s="785"/>
      <c r="R180" s="785"/>
      <c r="S180" s="785"/>
      <c r="T180" s="785"/>
      <c r="U180" s="785"/>
      <c r="V180" s="785"/>
      <c r="W180" s="785"/>
      <c r="X180" s="785"/>
      <c r="Y180" s="785"/>
      <c r="Z180" s="785"/>
      <c r="AA180" s="764"/>
      <c r="AB180" s="764"/>
      <c r="AC180" s="764"/>
    </row>
    <row r="181" spans="1:68" ht="14.25" hidden="1" customHeight="1" x14ac:dyDescent="0.25">
      <c r="A181" s="787" t="s">
        <v>157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9">
        <v>4680115886223</v>
      </c>
      <c r="E182" s="780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1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7"/>
      <c r="R182" s="777"/>
      <c r="S182" s="777"/>
      <c r="T182" s="778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84"/>
      <c r="B183" s="785"/>
      <c r="C183" s="785"/>
      <c r="D183" s="785"/>
      <c r="E183" s="785"/>
      <c r="F183" s="785"/>
      <c r="G183" s="785"/>
      <c r="H183" s="785"/>
      <c r="I183" s="785"/>
      <c r="J183" s="785"/>
      <c r="K183" s="785"/>
      <c r="L183" s="785"/>
      <c r="M183" s="785"/>
      <c r="N183" s="785"/>
      <c r="O183" s="786"/>
      <c r="P183" s="781" t="s">
        <v>71</v>
      </c>
      <c r="Q183" s="774"/>
      <c r="R183" s="774"/>
      <c r="S183" s="774"/>
      <c r="T183" s="774"/>
      <c r="U183" s="774"/>
      <c r="V183" s="775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5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81" t="s">
        <v>71</v>
      </c>
      <c r="Q184" s="774"/>
      <c r="R184" s="774"/>
      <c r="S184" s="774"/>
      <c r="T184" s="774"/>
      <c r="U184" s="774"/>
      <c r="V184" s="775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7" t="s">
        <v>64</v>
      </c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5"/>
      <c r="P185" s="785"/>
      <c r="Q185" s="785"/>
      <c r="R185" s="785"/>
      <c r="S185" s="785"/>
      <c r="T185" s="785"/>
      <c r="U185" s="785"/>
      <c r="V185" s="785"/>
      <c r="W185" s="785"/>
      <c r="X185" s="785"/>
      <c r="Y185" s="785"/>
      <c r="Z185" s="785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9">
        <v>4680115880993</v>
      </c>
      <c r="E186" s="780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8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7"/>
      <c r="R186" s="777"/>
      <c r="S186" s="777"/>
      <c r="T186" s="778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9">
        <v>4680115881761</v>
      </c>
      <c r="E187" s="780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10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7"/>
      <c r="R187" s="777"/>
      <c r="S187" s="777"/>
      <c r="T187" s="778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9">
        <v>4680115881563</v>
      </c>
      <c r="E188" s="780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9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7"/>
      <c r="R188" s="777"/>
      <c r="S188" s="777"/>
      <c r="T188" s="778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9">
        <v>4680115880986</v>
      </c>
      <c r="E189" s="780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7"/>
      <c r="R189" s="777"/>
      <c r="S189" s="777"/>
      <c r="T189" s="778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9">
        <v>4680115881785</v>
      </c>
      <c r="E190" s="780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7"/>
      <c r="R190" s="777"/>
      <c r="S190" s="777"/>
      <c r="T190" s="778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9">
        <v>4680115881679</v>
      </c>
      <c r="E191" s="780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7"/>
      <c r="R191" s="777"/>
      <c r="S191" s="777"/>
      <c r="T191" s="778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9">
        <v>4680115880191</v>
      </c>
      <c r="E192" s="780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11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7"/>
      <c r="R192" s="777"/>
      <c r="S192" s="777"/>
      <c r="T192" s="778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9">
        <v>4680115883963</v>
      </c>
      <c r="E193" s="780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7"/>
      <c r="R193" s="777"/>
      <c r="S193" s="777"/>
      <c r="T193" s="778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84"/>
      <c r="B194" s="785"/>
      <c r="C194" s="785"/>
      <c r="D194" s="785"/>
      <c r="E194" s="785"/>
      <c r="F194" s="785"/>
      <c r="G194" s="785"/>
      <c r="H194" s="785"/>
      <c r="I194" s="785"/>
      <c r="J194" s="785"/>
      <c r="K194" s="785"/>
      <c r="L194" s="785"/>
      <c r="M194" s="785"/>
      <c r="N194" s="785"/>
      <c r="O194" s="786"/>
      <c r="P194" s="781" t="s">
        <v>71</v>
      </c>
      <c r="Q194" s="774"/>
      <c r="R194" s="774"/>
      <c r="S194" s="774"/>
      <c r="T194" s="774"/>
      <c r="U194" s="774"/>
      <c r="V194" s="775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5"/>
      <c r="B195" s="785"/>
      <c r="C195" s="785"/>
      <c r="D195" s="785"/>
      <c r="E195" s="785"/>
      <c r="F195" s="785"/>
      <c r="G195" s="785"/>
      <c r="H195" s="785"/>
      <c r="I195" s="785"/>
      <c r="J195" s="785"/>
      <c r="K195" s="785"/>
      <c r="L195" s="785"/>
      <c r="M195" s="785"/>
      <c r="N195" s="785"/>
      <c r="O195" s="786"/>
      <c r="P195" s="781" t="s">
        <v>71</v>
      </c>
      <c r="Q195" s="774"/>
      <c r="R195" s="774"/>
      <c r="S195" s="774"/>
      <c r="T195" s="774"/>
      <c r="U195" s="774"/>
      <c r="V195" s="775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9" t="s">
        <v>335</v>
      </c>
      <c r="B196" s="785"/>
      <c r="C196" s="785"/>
      <c r="D196" s="785"/>
      <c r="E196" s="785"/>
      <c r="F196" s="785"/>
      <c r="G196" s="785"/>
      <c r="H196" s="785"/>
      <c r="I196" s="785"/>
      <c r="J196" s="785"/>
      <c r="K196" s="785"/>
      <c r="L196" s="785"/>
      <c r="M196" s="785"/>
      <c r="N196" s="785"/>
      <c r="O196" s="785"/>
      <c r="P196" s="785"/>
      <c r="Q196" s="785"/>
      <c r="R196" s="785"/>
      <c r="S196" s="785"/>
      <c r="T196" s="785"/>
      <c r="U196" s="785"/>
      <c r="V196" s="785"/>
      <c r="W196" s="785"/>
      <c r="X196" s="785"/>
      <c r="Y196" s="785"/>
      <c r="Z196" s="785"/>
      <c r="AA196" s="764"/>
      <c r="AB196" s="764"/>
      <c r="AC196" s="764"/>
    </row>
    <row r="197" spans="1:68" ht="14.25" hidden="1" customHeight="1" x14ac:dyDescent="0.25">
      <c r="A197" s="787" t="s">
        <v>107</v>
      </c>
      <c r="B197" s="785"/>
      <c r="C197" s="785"/>
      <c r="D197" s="785"/>
      <c r="E197" s="785"/>
      <c r="F197" s="785"/>
      <c r="G197" s="785"/>
      <c r="H197" s="785"/>
      <c r="I197" s="785"/>
      <c r="J197" s="785"/>
      <c r="K197" s="785"/>
      <c r="L197" s="785"/>
      <c r="M197" s="785"/>
      <c r="N197" s="785"/>
      <c r="O197" s="785"/>
      <c r="P197" s="785"/>
      <c r="Q197" s="785"/>
      <c r="R197" s="785"/>
      <c r="S197" s="785"/>
      <c r="T197" s="785"/>
      <c r="U197" s="785"/>
      <c r="V197" s="785"/>
      <c r="W197" s="785"/>
      <c r="X197" s="785"/>
      <c r="Y197" s="785"/>
      <c r="Z197" s="785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9">
        <v>4680115881402</v>
      </c>
      <c r="E198" s="780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8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7"/>
      <c r="R198" s="777"/>
      <c r="S198" s="777"/>
      <c r="T198" s="778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9">
        <v>4680115881396</v>
      </c>
      <c r="E199" s="780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8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7"/>
      <c r="R199" s="777"/>
      <c r="S199" s="777"/>
      <c r="T199" s="778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84"/>
      <c r="B200" s="785"/>
      <c r="C200" s="785"/>
      <c r="D200" s="785"/>
      <c r="E200" s="785"/>
      <c r="F200" s="785"/>
      <c r="G200" s="785"/>
      <c r="H200" s="785"/>
      <c r="I200" s="785"/>
      <c r="J200" s="785"/>
      <c r="K200" s="785"/>
      <c r="L200" s="785"/>
      <c r="M200" s="785"/>
      <c r="N200" s="785"/>
      <c r="O200" s="786"/>
      <c r="P200" s="781" t="s">
        <v>71</v>
      </c>
      <c r="Q200" s="774"/>
      <c r="R200" s="774"/>
      <c r="S200" s="774"/>
      <c r="T200" s="774"/>
      <c r="U200" s="774"/>
      <c r="V200" s="775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5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81" t="s">
        <v>71</v>
      </c>
      <c r="Q201" s="774"/>
      <c r="R201" s="774"/>
      <c r="S201" s="774"/>
      <c r="T201" s="774"/>
      <c r="U201" s="774"/>
      <c r="V201" s="775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7" t="s">
        <v>157</v>
      </c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5"/>
      <c r="P202" s="785"/>
      <c r="Q202" s="785"/>
      <c r="R202" s="785"/>
      <c r="S202" s="785"/>
      <c r="T202" s="785"/>
      <c r="U202" s="785"/>
      <c r="V202" s="785"/>
      <c r="W202" s="785"/>
      <c r="X202" s="785"/>
      <c r="Y202" s="785"/>
      <c r="Z202" s="785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9">
        <v>4680115882935</v>
      </c>
      <c r="E203" s="780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7"/>
      <c r="R203" s="777"/>
      <c r="S203" s="777"/>
      <c r="T203" s="778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9">
        <v>4680115880764</v>
      </c>
      <c r="E204" s="780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7"/>
      <c r="R204" s="777"/>
      <c r="S204" s="777"/>
      <c r="T204" s="778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84"/>
      <c r="B205" s="785"/>
      <c r="C205" s="785"/>
      <c r="D205" s="785"/>
      <c r="E205" s="785"/>
      <c r="F205" s="785"/>
      <c r="G205" s="785"/>
      <c r="H205" s="785"/>
      <c r="I205" s="785"/>
      <c r="J205" s="785"/>
      <c r="K205" s="785"/>
      <c r="L205" s="785"/>
      <c r="M205" s="785"/>
      <c r="N205" s="785"/>
      <c r="O205" s="786"/>
      <c r="P205" s="781" t="s">
        <v>71</v>
      </c>
      <c r="Q205" s="774"/>
      <c r="R205" s="774"/>
      <c r="S205" s="774"/>
      <c r="T205" s="774"/>
      <c r="U205" s="774"/>
      <c r="V205" s="775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5"/>
      <c r="B206" s="785"/>
      <c r="C206" s="785"/>
      <c r="D206" s="785"/>
      <c r="E206" s="785"/>
      <c r="F206" s="785"/>
      <c r="G206" s="785"/>
      <c r="H206" s="785"/>
      <c r="I206" s="785"/>
      <c r="J206" s="785"/>
      <c r="K206" s="785"/>
      <c r="L206" s="785"/>
      <c r="M206" s="785"/>
      <c r="N206" s="785"/>
      <c r="O206" s="786"/>
      <c r="P206" s="781" t="s">
        <v>71</v>
      </c>
      <c r="Q206" s="774"/>
      <c r="R206" s="774"/>
      <c r="S206" s="774"/>
      <c r="T206" s="774"/>
      <c r="U206" s="774"/>
      <c r="V206" s="775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7" t="s">
        <v>64</v>
      </c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5"/>
      <c r="P207" s="785"/>
      <c r="Q207" s="785"/>
      <c r="R207" s="785"/>
      <c r="S207" s="785"/>
      <c r="T207" s="785"/>
      <c r="U207" s="785"/>
      <c r="V207" s="785"/>
      <c r="W207" s="785"/>
      <c r="X207" s="785"/>
      <c r="Y207" s="785"/>
      <c r="Z207" s="785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9">
        <v>4680115882683</v>
      </c>
      <c r="E208" s="780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10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7"/>
      <c r="R208" s="777"/>
      <c r="S208" s="777"/>
      <c r="T208" s="778"/>
      <c r="U208" s="34"/>
      <c r="V208" s="34"/>
      <c r="W208" s="35" t="s">
        <v>69</v>
      </c>
      <c r="X208" s="769">
        <v>30</v>
      </c>
      <c r="Y208" s="770">
        <f t="shared" ref="Y208:Y215" si="41">IFERROR(IF(X208="",0,CEILING((X208/$H208),1)*$H208),"")</f>
        <v>32.400000000000006</v>
      </c>
      <c r="Z208" s="36">
        <f>IFERROR(IF(Y208=0,"",ROUNDUP(Y208/H208,0)*0.00902),"")</f>
        <v>5.4120000000000001E-2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31.166666666666668</v>
      </c>
      <c r="BN208" s="64">
        <f t="shared" ref="BN208:BN215" si="43">IFERROR(Y208*I208/H208,"0")</f>
        <v>33.660000000000004</v>
      </c>
      <c r="BO208" s="64">
        <f t="shared" ref="BO208:BO215" si="44">IFERROR(1/J208*(X208/H208),"0")</f>
        <v>4.208754208754209E-2</v>
      </c>
      <c r="BP208" s="64">
        <f t="shared" ref="BP208:BP215" si="45">IFERROR(1/J208*(Y208/H208),"0")</f>
        <v>4.5454545454545463E-2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9">
        <v>4680115882690</v>
      </c>
      <c r="E209" s="780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11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7"/>
      <c r="R209" s="777"/>
      <c r="S209" s="777"/>
      <c r="T209" s="778"/>
      <c r="U209" s="34"/>
      <c r="V209" s="34"/>
      <c r="W209" s="35" t="s">
        <v>69</v>
      </c>
      <c r="X209" s="769">
        <v>30</v>
      </c>
      <c r="Y209" s="770">
        <f t="shared" si="41"/>
        <v>32.400000000000006</v>
      </c>
      <c r="Z209" s="36">
        <f>IFERROR(IF(Y209=0,"",ROUNDUP(Y209/H209,0)*0.00902),"")</f>
        <v>5.4120000000000001E-2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31.166666666666668</v>
      </c>
      <c r="BN209" s="64">
        <f t="shared" si="43"/>
        <v>33.660000000000004</v>
      </c>
      <c r="BO209" s="64">
        <f t="shared" si="44"/>
        <v>4.208754208754209E-2</v>
      </c>
      <c r="BP209" s="64">
        <f t="shared" si="45"/>
        <v>4.5454545454545463E-2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9">
        <v>4680115882669</v>
      </c>
      <c r="E210" s="780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11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7"/>
      <c r="R210" s="777"/>
      <c r="S210" s="777"/>
      <c r="T210" s="778"/>
      <c r="U210" s="34"/>
      <c r="V210" s="34"/>
      <c r="W210" s="35" t="s">
        <v>69</v>
      </c>
      <c r="X210" s="769">
        <v>20</v>
      </c>
      <c r="Y210" s="770">
        <f t="shared" si="41"/>
        <v>21.6</v>
      </c>
      <c r="Z210" s="36">
        <f>IFERROR(IF(Y210=0,"",ROUNDUP(Y210/H210,0)*0.00902),"")</f>
        <v>3.6080000000000001E-2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20.777777777777779</v>
      </c>
      <c r="BN210" s="64">
        <f t="shared" si="43"/>
        <v>22.44</v>
      </c>
      <c r="BO210" s="64">
        <f t="shared" si="44"/>
        <v>2.8058361391694722E-2</v>
      </c>
      <c r="BP210" s="64">
        <f t="shared" si="45"/>
        <v>3.0303030303030304E-2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9">
        <v>4680115882676</v>
      </c>
      <c r="E211" s="780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7"/>
      <c r="R211" s="777"/>
      <c r="S211" s="777"/>
      <c r="T211" s="778"/>
      <c r="U211" s="34"/>
      <c r="V211" s="34"/>
      <c r="W211" s="35" t="s">
        <v>69</v>
      </c>
      <c r="X211" s="769">
        <v>20</v>
      </c>
      <c r="Y211" s="770">
        <f t="shared" si="41"/>
        <v>21.6</v>
      </c>
      <c r="Z211" s="36">
        <f>IFERROR(IF(Y211=0,"",ROUNDUP(Y211/H211,0)*0.00902),"")</f>
        <v>3.6080000000000001E-2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20.777777777777779</v>
      </c>
      <c r="BN211" s="64">
        <f t="shared" si="43"/>
        <v>22.44</v>
      </c>
      <c r="BO211" s="64">
        <f t="shared" si="44"/>
        <v>2.8058361391694722E-2</v>
      </c>
      <c r="BP211" s="64">
        <f t="shared" si="45"/>
        <v>3.0303030303030304E-2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9">
        <v>4680115884014</v>
      </c>
      <c r="E212" s="780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7"/>
      <c r="R212" s="777"/>
      <c r="S212" s="777"/>
      <c r="T212" s="778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9">
        <v>4680115884007</v>
      </c>
      <c r="E213" s="780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11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7"/>
      <c r="R213" s="777"/>
      <c r="S213" s="777"/>
      <c r="T213" s="778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9">
        <v>4680115884038</v>
      </c>
      <c r="E214" s="780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7"/>
      <c r="R214" s="777"/>
      <c r="S214" s="777"/>
      <c r="T214" s="778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9">
        <v>4680115884021</v>
      </c>
      <c r="E215" s="780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11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7"/>
      <c r="R215" s="777"/>
      <c r="S215" s="777"/>
      <c r="T215" s="778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84"/>
      <c r="B216" s="785"/>
      <c r="C216" s="785"/>
      <c r="D216" s="785"/>
      <c r="E216" s="785"/>
      <c r="F216" s="785"/>
      <c r="G216" s="785"/>
      <c r="H216" s="785"/>
      <c r="I216" s="785"/>
      <c r="J216" s="785"/>
      <c r="K216" s="785"/>
      <c r="L216" s="785"/>
      <c r="M216" s="785"/>
      <c r="N216" s="785"/>
      <c r="O216" s="786"/>
      <c r="P216" s="781" t="s">
        <v>71</v>
      </c>
      <c r="Q216" s="774"/>
      <c r="R216" s="774"/>
      <c r="S216" s="774"/>
      <c r="T216" s="774"/>
      <c r="U216" s="774"/>
      <c r="V216" s="775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18.518518518518515</v>
      </c>
      <c r="Y216" s="771">
        <f>IFERROR(Y208/H208,"0")+IFERROR(Y209/H209,"0")+IFERROR(Y210/H210,"0")+IFERROR(Y211/H211,"0")+IFERROR(Y212/H212,"0")+IFERROR(Y213/H213,"0")+IFERROR(Y214/H214,"0")+IFERROR(Y215/H215,"0")</f>
        <v>20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0.1804</v>
      </c>
      <c r="AA216" s="772"/>
      <c r="AB216" s="772"/>
      <c r="AC216" s="772"/>
    </row>
    <row r="217" spans="1:68" x14ac:dyDescent="0.2">
      <c r="A217" s="785"/>
      <c r="B217" s="785"/>
      <c r="C217" s="785"/>
      <c r="D217" s="785"/>
      <c r="E217" s="785"/>
      <c r="F217" s="785"/>
      <c r="G217" s="785"/>
      <c r="H217" s="785"/>
      <c r="I217" s="785"/>
      <c r="J217" s="785"/>
      <c r="K217" s="785"/>
      <c r="L217" s="785"/>
      <c r="M217" s="785"/>
      <c r="N217" s="785"/>
      <c r="O217" s="786"/>
      <c r="P217" s="781" t="s">
        <v>71</v>
      </c>
      <c r="Q217" s="774"/>
      <c r="R217" s="774"/>
      <c r="S217" s="774"/>
      <c r="T217" s="774"/>
      <c r="U217" s="774"/>
      <c r="V217" s="775"/>
      <c r="W217" s="37" t="s">
        <v>69</v>
      </c>
      <c r="X217" s="771">
        <f>IFERROR(SUM(X208:X215),"0")</f>
        <v>100</v>
      </c>
      <c r="Y217" s="771">
        <f>IFERROR(SUM(Y208:Y215),"0")</f>
        <v>108</v>
      </c>
      <c r="Z217" s="37"/>
      <c r="AA217" s="772"/>
      <c r="AB217" s="772"/>
      <c r="AC217" s="772"/>
    </row>
    <row r="218" spans="1:68" ht="14.25" hidden="1" customHeight="1" x14ac:dyDescent="0.25">
      <c r="A218" s="787" t="s">
        <v>73</v>
      </c>
      <c r="B218" s="785"/>
      <c r="C218" s="785"/>
      <c r="D218" s="785"/>
      <c r="E218" s="785"/>
      <c r="F218" s="785"/>
      <c r="G218" s="785"/>
      <c r="H218" s="785"/>
      <c r="I218" s="785"/>
      <c r="J218" s="785"/>
      <c r="K218" s="785"/>
      <c r="L218" s="785"/>
      <c r="M218" s="785"/>
      <c r="N218" s="785"/>
      <c r="O218" s="785"/>
      <c r="P218" s="785"/>
      <c r="Q218" s="785"/>
      <c r="R218" s="785"/>
      <c r="S218" s="785"/>
      <c r="T218" s="785"/>
      <c r="U218" s="785"/>
      <c r="V218" s="785"/>
      <c r="W218" s="785"/>
      <c r="X218" s="785"/>
      <c r="Y218" s="785"/>
      <c r="Z218" s="785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9">
        <v>4680115881594</v>
      </c>
      <c r="E219" s="780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10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7"/>
      <c r="R219" s="777"/>
      <c r="S219" s="777"/>
      <c r="T219" s="778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9">
        <v>4680115880962</v>
      </c>
      <c r="E220" s="780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11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7"/>
      <c r="R220" s="777"/>
      <c r="S220" s="777"/>
      <c r="T220" s="778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9">
        <v>4680115881617</v>
      </c>
      <c r="E221" s="780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11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7"/>
      <c r="R221" s="777"/>
      <c r="S221" s="777"/>
      <c r="T221" s="778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9">
        <v>4680115880573</v>
      </c>
      <c r="E222" s="780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9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7"/>
      <c r="R222" s="777"/>
      <c r="S222" s="777"/>
      <c r="T222" s="778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9">
        <v>4680115882195</v>
      </c>
      <c r="E223" s="780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11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7"/>
      <c r="R223" s="777"/>
      <c r="S223" s="777"/>
      <c r="T223" s="778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9">
        <v>4680115882607</v>
      </c>
      <c r="E224" s="780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7"/>
      <c r="R224" s="777"/>
      <c r="S224" s="777"/>
      <c r="T224" s="778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9">
        <v>4680115880092</v>
      </c>
      <c r="E225" s="780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9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7"/>
      <c r="R225" s="777"/>
      <c r="S225" s="777"/>
      <c r="T225" s="778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9">
        <v>4680115880221</v>
      </c>
      <c r="E226" s="780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9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7"/>
      <c r="R226" s="777"/>
      <c r="S226" s="777"/>
      <c r="T226" s="778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9">
        <v>4680115882942</v>
      </c>
      <c r="E227" s="780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95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7"/>
      <c r="R227" s="777"/>
      <c r="S227" s="777"/>
      <c r="T227" s="778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9">
        <v>4680115880504</v>
      </c>
      <c r="E228" s="780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8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7"/>
      <c r="R228" s="777"/>
      <c r="S228" s="777"/>
      <c r="T228" s="778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9">
        <v>4680115882164</v>
      </c>
      <c r="E229" s="780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7"/>
      <c r="R229" s="777"/>
      <c r="S229" s="777"/>
      <c r="T229" s="778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84"/>
      <c r="B230" s="785"/>
      <c r="C230" s="785"/>
      <c r="D230" s="785"/>
      <c r="E230" s="785"/>
      <c r="F230" s="785"/>
      <c r="G230" s="785"/>
      <c r="H230" s="785"/>
      <c r="I230" s="785"/>
      <c r="J230" s="785"/>
      <c r="K230" s="785"/>
      <c r="L230" s="785"/>
      <c r="M230" s="785"/>
      <c r="N230" s="785"/>
      <c r="O230" s="786"/>
      <c r="P230" s="781" t="s">
        <v>71</v>
      </c>
      <c r="Q230" s="774"/>
      <c r="R230" s="774"/>
      <c r="S230" s="774"/>
      <c r="T230" s="774"/>
      <c r="U230" s="774"/>
      <c r="V230" s="775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5"/>
      <c r="B231" s="785"/>
      <c r="C231" s="785"/>
      <c r="D231" s="785"/>
      <c r="E231" s="785"/>
      <c r="F231" s="785"/>
      <c r="G231" s="785"/>
      <c r="H231" s="785"/>
      <c r="I231" s="785"/>
      <c r="J231" s="785"/>
      <c r="K231" s="785"/>
      <c r="L231" s="785"/>
      <c r="M231" s="785"/>
      <c r="N231" s="785"/>
      <c r="O231" s="786"/>
      <c r="P231" s="781" t="s">
        <v>71</v>
      </c>
      <c r="Q231" s="774"/>
      <c r="R231" s="774"/>
      <c r="S231" s="774"/>
      <c r="T231" s="774"/>
      <c r="U231" s="774"/>
      <c r="V231" s="775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7" t="s">
        <v>198</v>
      </c>
      <c r="B232" s="785"/>
      <c r="C232" s="785"/>
      <c r="D232" s="785"/>
      <c r="E232" s="785"/>
      <c r="F232" s="785"/>
      <c r="G232" s="785"/>
      <c r="H232" s="785"/>
      <c r="I232" s="785"/>
      <c r="J232" s="785"/>
      <c r="K232" s="785"/>
      <c r="L232" s="785"/>
      <c r="M232" s="785"/>
      <c r="N232" s="785"/>
      <c r="O232" s="785"/>
      <c r="P232" s="785"/>
      <c r="Q232" s="785"/>
      <c r="R232" s="785"/>
      <c r="S232" s="785"/>
      <c r="T232" s="785"/>
      <c r="U232" s="785"/>
      <c r="V232" s="785"/>
      <c r="W232" s="785"/>
      <c r="X232" s="785"/>
      <c r="Y232" s="785"/>
      <c r="Z232" s="785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9">
        <v>4680115882874</v>
      </c>
      <c r="E233" s="780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9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7"/>
      <c r="R233" s="777"/>
      <c r="S233" s="777"/>
      <c r="T233" s="778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9">
        <v>4680115882874</v>
      </c>
      <c r="E234" s="780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1165" t="s">
        <v>399</v>
      </c>
      <c r="Q234" s="777"/>
      <c r="R234" s="777"/>
      <c r="S234" s="777"/>
      <c r="T234" s="778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9">
        <v>4680115882874</v>
      </c>
      <c r="E235" s="780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7"/>
      <c r="R235" s="777"/>
      <c r="S235" s="777"/>
      <c r="T235" s="778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9">
        <v>4680115884434</v>
      </c>
      <c r="E236" s="780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11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7"/>
      <c r="R236" s="777"/>
      <c r="S236" s="777"/>
      <c r="T236" s="778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9">
        <v>4680115880818</v>
      </c>
      <c r="E237" s="780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11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7"/>
      <c r="R237" s="777"/>
      <c r="S237" s="777"/>
      <c r="T237" s="778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9">
        <v>4680115880801</v>
      </c>
      <c r="E238" s="780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7"/>
      <c r="R238" s="777"/>
      <c r="S238" s="777"/>
      <c r="T238" s="778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84"/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6"/>
      <c r="P239" s="781" t="s">
        <v>71</v>
      </c>
      <c r="Q239" s="774"/>
      <c r="R239" s="774"/>
      <c r="S239" s="774"/>
      <c r="T239" s="774"/>
      <c r="U239" s="774"/>
      <c r="V239" s="775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5"/>
      <c r="B240" s="785"/>
      <c r="C240" s="785"/>
      <c r="D240" s="785"/>
      <c r="E240" s="785"/>
      <c r="F240" s="785"/>
      <c r="G240" s="785"/>
      <c r="H240" s="785"/>
      <c r="I240" s="785"/>
      <c r="J240" s="785"/>
      <c r="K240" s="785"/>
      <c r="L240" s="785"/>
      <c r="M240" s="785"/>
      <c r="N240" s="785"/>
      <c r="O240" s="786"/>
      <c r="P240" s="781" t="s">
        <v>71</v>
      </c>
      <c r="Q240" s="774"/>
      <c r="R240" s="774"/>
      <c r="S240" s="774"/>
      <c r="T240" s="774"/>
      <c r="U240" s="774"/>
      <c r="V240" s="775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9" t="s">
        <v>412</v>
      </c>
      <c r="B241" s="785"/>
      <c r="C241" s="785"/>
      <c r="D241" s="785"/>
      <c r="E241" s="785"/>
      <c r="F241" s="785"/>
      <c r="G241" s="785"/>
      <c r="H241" s="785"/>
      <c r="I241" s="785"/>
      <c r="J241" s="785"/>
      <c r="K241" s="785"/>
      <c r="L241" s="785"/>
      <c r="M241" s="785"/>
      <c r="N241" s="785"/>
      <c r="O241" s="785"/>
      <c r="P241" s="785"/>
      <c r="Q241" s="785"/>
      <c r="R241" s="785"/>
      <c r="S241" s="785"/>
      <c r="T241" s="785"/>
      <c r="U241" s="785"/>
      <c r="V241" s="785"/>
      <c r="W241" s="785"/>
      <c r="X241" s="785"/>
      <c r="Y241" s="785"/>
      <c r="Z241" s="785"/>
      <c r="AA241" s="764"/>
      <c r="AB241" s="764"/>
      <c r="AC241" s="764"/>
    </row>
    <row r="242" spans="1:68" ht="14.25" hidden="1" customHeight="1" x14ac:dyDescent="0.25">
      <c r="A242" s="787" t="s">
        <v>107</v>
      </c>
      <c r="B242" s="785"/>
      <c r="C242" s="785"/>
      <c r="D242" s="785"/>
      <c r="E242" s="785"/>
      <c r="F242" s="785"/>
      <c r="G242" s="785"/>
      <c r="H242" s="785"/>
      <c r="I242" s="785"/>
      <c r="J242" s="785"/>
      <c r="K242" s="785"/>
      <c r="L242" s="785"/>
      <c r="M242" s="785"/>
      <c r="N242" s="785"/>
      <c r="O242" s="785"/>
      <c r="P242" s="785"/>
      <c r="Q242" s="785"/>
      <c r="R242" s="785"/>
      <c r="S242" s="785"/>
      <c r="T242" s="785"/>
      <c r="U242" s="785"/>
      <c r="V242" s="785"/>
      <c r="W242" s="785"/>
      <c r="X242" s="785"/>
      <c r="Y242" s="785"/>
      <c r="Z242" s="785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9">
        <v>4680115884274</v>
      </c>
      <c r="E243" s="780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8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7"/>
      <c r="R243" s="777"/>
      <c r="S243" s="777"/>
      <c r="T243" s="778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9">
        <v>4680115884274</v>
      </c>
      <c r="E244" s="780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11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7"/>
      <c r="R244" s="777"/>
      <c r="S244" s="777"/>
      <c r="T244" s="778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9">
        <v>4680115884298</v>
      </c>
      <c r="E245" s="780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7"/>
      <c r="R245" s="777"/>
      <c r="S245" s="777"/>
      <c r="T245" s="778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9">
        <v>4680115884250</v>
      </c>
      <c r="E246" s="780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10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7"/>
      <c r="R246" s="777"/>
      <c r="S246" s="777"/>
      <c r="T246" s="778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9">
        <v>4680115884250</v>
      </c>
      <c r="E247" s="780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7"/>
      <c r="R247" s="777"/>
      <c r="S247" s="777"/>
      <c r="T247" s="778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9">
        <v>4680115884281</v>
      </c>
      <c r="E248" s="780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7"/>
      <c r="R248" s="777"/>
      <c r="S248" s="777"/>
      <c r="T248" s="778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9">
        <v>4680115884199</v>
      </c>
      <c r="E249" s="780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12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7"/>
      <c r="R249" s="777"/>
      <c r="S249" s="777"/>
      <c r="T249" s="778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9">
        <v>4680115884267</v>
      </c>
      <c r="E250" s="780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11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7"/>
      <c r="R250" s="777"/>
      <c r="S250" s="777"/>
      <c r="T250" s="778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84"/>
      <c r="B251" s="785"/>
      <c r="C251" s="785"/>
      <c r="D251" s="785"/>
      <c r="E251" s="785"/>
      <c r="F251" s="785"/>
      <c r="G251" s="785"/>
      <c r="H251" s="785"/>
      <c r="I251" s="785"/>
      <c r="J251" s="785"/>
      <c r="K251" s="785"/>
      <c r="L251" s="785"/>
      <c r="M251" s="785"/>
      <c r="N251" s="785"/>
      <c r="O251" s="786"/>
      <c r="P251" s="781" t="s">
        <v>71</v>
      </c>
      <c r="Q251" s="774"/>
      <c r="R251" s="774"/>
      <c r="S251" s="774"/>
      <c r="T251" s="774"/>
      <c r="U251" s="774"/>
      <c r="V251" s="775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5"/>
      <c r="B252" s="785"/>
      <c r="C252" s="785"/>
      <c r="D252" s="785"/>
      <c r="E252" s="785"/>
      <c r="F252" s="785"/>
      <c r="G252" s="785"/>
      <c r="H252" s="785"/>
      <c r="I252" s="785"/>
      <c r="J252" s="785"/>
      <c r="K252" s="785"/>
      <c r="L252" s="785"/>
      <c r="M252" s="785"/>
      <c r="N252" s="785"/>
      <c r="O252" s="786"/>
      <c r="P252" s="781" t="s">
        <v>71</v>
      </c>
      <c r="Q252" s="774"/>
      <c r="R252" s="774"/>
      <c r="S252" s="774"/>
      <c r="T252" s="774"/>
      <c r="U252" s="774"/>
      <c r="V252" s="775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9" t="s">
        <v>432</v>
      </c>
      <c r="B253" s="785"/>
      <c r="C253" s="785"/>
      <c r="D253" s="785"/>
      <c r="E253" s="785"/>
      <c r="F253" s="785"/>
      <c r="G253" s="785"/>
      <c r="H253" s="785"/>
      <c r="I253" s="785"/>
      <c r="J253" s="785"/>
      <c r="K253" s="785"/>
      <c r="L253" s="785"/>
      <c r="M253" s="785"/>
      <c r="N253" s="785"/>
      <c r="O253" s="785"/>
      <c r="P253" s="785"/>
      <c r="Q253" s="785"/>
      <c r="R253" s="785"/>
      <c r="S253" s="785"/>
      <c r="T253" s="785"/>
      <c r="U253" s="785"/>
      <c r="V253" s="785"/>
      <c r="W253" s="785"/>
      <c r="X253" s="785"/>
      <c r="Y253" s="785"/>
      <c r="Z253" s="785"/>
      <c r="AA253" s="764"/>
      <c r="AB253" s="764"/>
      <c r="AC253" s="764"/>
    </row>
    <row r="254" spans="1:68" ht="14.25" hidden="1" customHeight="1" x14ac:dyDescent="0.25">
      <c r="A254" s="787" t="s">
        <v>107</v>
      </c>
      <c r="B254" s="785"/>
      <c r="C254" s="785"/>
      <c r="D254" s="785"/>
      <c r="E254" s="785"/>
      <c r="F254" s="785"/>
      <c r="G254" s="785"/>
      <c r="H254" s="785"/>
      <c r="I254" s="785"/>
      <c r="J254" s="785"/>
      <c r="K254" s="785"/>
      <c r="L254" s="785"/>
      <c r="M254" s="785"/>
      <c r="N254" s="785"/>
      <c r="O254" s="785"/>
      <c r="P254" s="785"/>
      <c r="Q254" s="785"/>
      <c r="R254" s="785"/>
      <c r="S254" s="785"/>
      <c r="T254" s="785"/>
      <c r="U254" s="785"/>
      <c r="V254" s="785"/>
      <c r="W254" s="785"/>
      <c r="X254" s="785"/>
      <c r="Y254" s="785"/>
      <c r="Z254" s="785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9">
        <v>4680115884137</v>
      </c>
      <c r="E255" s="780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11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7"/>
      <c r="R255" s="777"/>
      <c r="S255" s="777"/>
      <c r="T255" s="778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9">
        <v>4680115884137</v>
      </c>
      <c r="E256" s="780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7"/>
      <c r="R256" s="777"/>
      <c r="S256" s="777"/>
      <c r="T256" s="778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9">
        <v>4680115884236</v>
      </c>
      <c r="E257" s="780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9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7"/>
      <c r="R257" s="777"/>
      <c r="S257" s="777"/>
      <c r="T257" s="778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9">
        <v>4680115884175</v>
      </c>
      <c r="E258" s="780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11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7"/>
      <c r="R258" s="777"/>
      <c r="S258" s="777"/>
      <c r="T258" s="778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9">
        <v>4680115884175</v>
      </c>
      <c r="E259" s="780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11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7"/>
      <c r="R259" s="777"/>
      <c r="S259" s="777"/>
      <c r="T259" s="778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9">
        <v>4680115884144</v>
      </c>
      <c r="E260" s="780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7"/>
      <c r="R260" s="777"/>
      <c r="S260" s="777"/>
      <c r="T260" s="778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9">
        <v>4680115885288</v>
      </c>
      <c r="E261" s="780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7"/>
      <c r="R261" s="777"/>
      <c r="S261" s="777"/>
      <c r="T261" s="778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9">
        <v>4680115884182</v>
      </c>
      <c r="E262" s="780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7"/>
      <c r="R262" s="777"/>
      <c r="S262" s="777"/>
      <c r="T262" s="778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9">
        <v>4680115884205</v>
      </c>
      <c r="E263" s="780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7"/>
      <c r="R263" s="777"/>
      <c r="S263" s="777"/>
      <c r="T263" s="778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84"/>
      <c r="B264" s="785"/>
      <c r="C264" s="785"/>
      <c r="D264" s="785"/>
      <c r="E264" s="785"/>
      <c r="F264" s="785"/>
      <c r="G264" s="785"/>
      <c r="H264" s="785"/>
      <c r="I264" s="785"/>
      <c r="J264" s="785"/>
      <c r="K264" s="785"/>
      <c r="L264" s="785"/>
      <c r="M264" s="785"/>
      <c r="N264" s="785"/>
      <c r="O264" s="786"/>
      <c r="P264" s="781" t="s">
        <v>71</v>
      </c>
      <c r="Q264" s="774"/>
      <c r="R264" s="774"/>
      <c r="S264" s="774"/>
      <c r="T264" s="774"/>
      <c r="U264" s="774"/>
      <c r="V264" s="775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5"/>
      <c r="B265" s="785"/>
      <c r="C265" s="785"/>
      <c r="D265" s="785"/>
      <c r="E265" s="785"/>
      <c r="F265" s="785"/>
      <c r="G265" s="785"/>
      <c r="H265" s="785"/>
      <c r="I265" s="785"/>
      <c r="J265" s="785"/>
      <c r="K265" s="785"/>
      <c r="L265" s="785"/>
      <c r="M265" s="785"/>
      <c r="N265" s="785"/>
      <c r="O265" s="786"/>
      <c r="P265" s="781" t="s">
        <v>71</v>
      </c>
      <c r="Q265" s="774"/>
      <c r="R265" s="774"/>
      <c r="S265" s="774"/>
      <c r="T265" s="774"/>
      <c r="U265" s="774"/>
      <c r="V265" s="775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7" t="s">
        <v>157</v>
      </c>
      <c r="B266" s="785"/>
      <c r="C266" s="785"/>
      <c r="D266" s="785"/>
      <c r="E266" s="785"/>
      <c r="F266" s="785"/>
      <c r="G266" s="785"/>
      <c r="H266" s="785"/>
      <c r="I266" s="785"/>
      <c r="J266" s="785"/>
      <c r="K266" s="785"/>
      <c r="L266" s="785"/>
      <c r="M266" s="785"/>
      <c r="N266" s="785"/>
      <c r="O266" s="785"/>
      <c r="P266" s="785"/>
      <c r="Q266" s="785"/>
      <c r="R266" s="785"/>
      <c r="S266" s="785"/>
      <c r="T266" s="785"/>
      <c r="U266" s="785"/>
      <c r="V266" s="785"/>
      <c r="W266" s="785"/>
      <c r="X266" s="785"/>
      <c r="Y266" s="785"/>
      <c r="Z266" s="785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9">
        <v>4680115885721</v>
      </c>
      <c r="E267" s="780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10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7"/>
      <c r="R267" s="777"/>
      <c r="S267" s="777"/>
      <c r="T267" s="778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84"/>
      <c r="B268" s="785"/>
      <c r="C268" s="785"/>
      <c r="D268" s="785"/>
      <c r="E268" s="785"/>
      <c r="F268" s="785"/>
      <c r="G268" s="785"/>
      <c r="H268" s="785"/>
      <c r="I268" s="785"/>
      <c r="J268" s="785"/>
      <c r="K268" s="785"/>
      <c r="L268" s="785"/>
      <c r="M268" s="785"/>
      <c r="N268" s="785"/>
      <c r="O268" s="786"/>
      <c r="P268" s="781" t="s">
        <v>71</v>
      </c>
      <c r="Q268" s="774"/>
      <c r="R268" s="774"/>
      <c r="S268" s="774"/>
      <c r="T268" s="774"/>
      <c r="U268" s="774"/>
      <c r="V268" s="775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5"/>
      <c r="B269" s="785"/>
      <c r="C269" s="785"/>
      <c r="D269" s="785"/>
      <c r="E269" s="785"/>
      <c r="F269" s="785"/>
      <c r="G269" s="785"/>
      <c r="H269" s="785"/>
      <c r="I269" s="785"/>
      <c r="J269" s="785"/>
      <c r="K269" s="785"/>
      <c r="L269" s="785"/>
      <c r="M269" s="785"/>
      <c r="N269" s="785"/>
      <c r="O269" s="786"/>
      <c r="P269" s="781" t="s">
        <v>71</v>
      </c>
      <c r="Q269" s="774"/>
      <c r="R269" s="774"/>
      <c r="S269" s="774"/>
      <c r="T269" s="774"/>
      <c r="U269" s="774"/>
      <c r="V269" s="775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9" t="s">
        <v>457</v>
      </c>
      <c r="B270" s="785"/>
      <c r="C270" s="785"/>
      <c r="D270" s="785"/>
      <c r="E270" s="785"/>
      <c r="F270" s="785"/>
      <c r="G270" s="785"/>
      <c r="H270" s="785"/>
      <c r="I270" s="785"/>
      <c r="J270" s="785"/>
      <c r="K270" s="785"/>
      <c r="L270" s="785"/>
      <c r="M270" s="785"/>
      <c r="N270" s="785"/>
      <c r="O270" s="785"/>
      <c r="P270" s="785"/>
      <c r="Q270" s="785"/>
      <c r="R270" s="785"/>
      <c r="S270" s="785"/>
      <c r="T270" s="785"/>
      <c r="U270" s="785"/>
      <c r="V270" s="785"/>
      <c r="W270" s="785"/>
      <c r="X270" s="785"/>
      <c r="Y270" s="785"/>
      <c r="Z270" s="785"/>
      <c r="AA270" s="764"/>
      <c r="AB270" s="764"/>
      <c r="AC270" s="764"/>
    </row>
    <row r="271" spans="1:68" ht="14.25" hidden="1" customHeight="1" x14ac:dyDescent="0.25">
      <c r="A271" s="787" t="s">
        <v>107</v>
      </c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5"/>
      <c r="P271" s="785"/>
      <c r="Q271" s="785"/>
      <c r="R271" s="785"/>
      <c r="S271" s="785"/>
      <c r="T271" s="785"/>
      <c r="U271" s="785"/>
      <c r="V271" s="785"/>
      <c r="W271" s="785"/>
      <c r="X271" s="785"/>
      <c r="Y271" s="785"/>
      <c r="Z271" s="785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9">
        <v>4680115885837</v>
      </c>
      <c r="E272" s="780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7"/>
      <c r="R272" s="777"/>
      <c r="S272" s="777"/>
      <c r="T272" s="778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9">
        <v>4680115885806</v>
      </c>
      <c r="E273" s="780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10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7"/>
      <c r="R273" s="777"/>
      <c r="S273" s="777"/>
      <c r="T273" s="778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9">
        <v>4680115885806</v>
      </c>
      <c r="E274" s="780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9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7"/>
      <c r="R274" s="777"/>
      <c r="S274" s="777"/>
      <c r="T274" s="778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9">
        <v>4680115885851</v>
      </c>
      <c r="E275" s="780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11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7"/>
      <c r="R275" s="777"/>
      <c r="S275" s="777"/>
      <c r="T275" s="778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9">
        <v>4607091385984</v>
      </c>
      <c r="E276" s="780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7"/>
      <c r="R276" s="777"/>
      <c r="S276" s="777"/>
      <c r="T276" s="778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9">
        <v>4680115885844</v>
      </c>
      <c r="E277" s="780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7"/>
      <c r="R277" s="777"/>
      <c r="S277" s="777"/>
      <c r="T277" s="778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9">
        <v>4607091387469</v>
      </c>
      <c r="E278" s="780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8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7"/>
      <c r="R278" s="777"/>
      <c r="S278" s="777"/>
      <c r="T278" s="778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9">
        <v>4680115885820</v>
      </c>
      <c r="E279" s="780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9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7"/>
      <c r="R279" s="777"/>
      <c r="S279" s="777"/>
      <c r="T279" s="778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9">
        <v>4607091387438</v>
      </c>
      <c r="E280" s="780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7"/>
      <c r="R280" s="777"/>
      <c r="S280" s="777"/>
      <c r="T280" s="778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84"/>
      <c r="B281" s="785"/>
      <c r="C281" s="785"/>
      <c r="D281" s="785"/>
      <c r="E281" s="785"/>
      <c r="F281" s="785"/>
      <c r="G281" s="785"/>
      <c r="H281" s="785"/>
      <c r="I281" s="785"/>
      <c r="J281" s="785"/>
      <c r="K281" s="785"/>
      <c r="L281" s="785"/>
      <c r="M281" s="785"/>
      <c r="N281" s="785"/>
      <c r="O281" s="786"/>
      <c r="P281" s="781" t="s">
        <v>71</v>
      </c>
      <c r="Q281" s="774"/>
      <c r="R281" s="774"/>
      <c r="S281" s="774"/>
      <c r="T281" s="774"/>
      <c r="U281" s="774"/>
      <c r="V281" s="775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5"/>
      <c r="B282" s="785"/>
      <c r="C282" s="785"/>
      <c r="D282" s="785"/>
      <c r="E282" s="785"/>
      <c r="F282" s="785"/>
      <c r="G282" s="785"/>
      <c r="H282" s="785"/>
      <c r="I282" s="785"/>
      <c r="J282" s="785"/>
      <c r="K282" s="785"/>
      <c r="L282" s="785"/>
      <c r="M282" s="785"/>
      <c r="N282" s="785"/>
      <c r="O282" s="786"/>
      <c r="P282" s="781" t="s">
        <v>71</v>
      </c>
      <c r="Q282" s="774"/>
      <c r="R282" s="774"/>
      <c r="S282" s="774"/>
      <c r="T282" s="774"/>
      <c r="U282" s="774"/>
      <c r="V282" s="775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9" t="s">
        <v>484</v>
      </c>
      <c r="B283" s="785"/>
      <c r="C283" s="785"/>
      <c r="D283" s="785"/>
      <c r="E283" s="785"/>
      <c r="F283" s="785"/>
      <c r="G283" s="785"/>
      <c r="H283" s="785"/>
      <c r="I283" s="785"/>
      <c r="J283" s="785"/>
      <c r="K283" s="785"/>
      <c r="L283" s="785"/>
      <c r="M283" s="785"/>
      <c r="N283" s="785"/>
      <c r="O283" s="785"/>
      <c r="P283" s="785"/>
      <c r="Q283" s="785"/>
      <c r="R283" s="785"/>
      <c r="S283" s="785"/>
      <c r="T283" s="785"/>
      <c r="U283" s="785"/>
      <c r="V283" s="785"/>
      <c r="W283" s="785"/>
      <c r="X283" s="785"/>
      <c r="Y283" s="785"/>
      <c r="Z283" s="785"/>
      <c r="AA283" s="764"/>
      <c r="AB283" s="764"/>
      <c r="AC283" s="764"/>
    </row>
    <row r="284" spans="1:68" ht="14.25" hidden="1" customHeight="1" x14ac:dyDescent="0.25">
      <c r="A284" s="787" t="s">
        <v>107</v>
      </c>
      <c r="B284" s="785"/>
      <c r="C284" s="785"/>
      <c r="D284" s="785"/>
      <c r="E284" s="785"/>
      <c r="F284" s="785"/>
      <c r="G284" s="785"/>
      <c r="H284" s="785"/>
      <c r="I284" s="785"/>
      <c r="J284" s="785"/>
      <c r="K284" s="785"/>
      <c r="L284" s="785"/>
      <c r="M284" s="785"/>
      <c r="N284" s="785"/>
      <c r="O284" s="785"/>
      <c r="P284" s="785"/>
      <c r="Q284" s="785"/>
      <c r="R284" s="785"/>
      <c r="S284" s="785"/>
      <c r="T284" s="785"/>
      <c r="U284" s="785"/>
      <c r="V284" s="785"/>
      <c r="W284" s="785"/>
      <c r="X284" s="785"/>
      <c r="Y284" s="785"/>
      <c r="Z284" s="785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9">
        <v>4680115885707</v>
      </c>
      <c r="E285" s="780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10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7"/>
      <c r="R285" s="777"/>
      <c r="S285" s="777"/>
      <c r="T285" s="778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84"/>
      <c r="B286" s="785"/>
      <c r="C286" s="785"/>
      <c r="D286" s="785"/>
      <c r="E286" s="785"/>
      <c r="F286" s="785"/>
      <c r="G286" s="785"/>
      <c r="H286" s="785"/>
      <c r="I286" s="785"/>
      <c r="J286" s="785"/>
      <c r="K286" s="785"/>
      <c r="L286" s="785"/>
      <c r="M286" s="785"/>
      <c r="N286" s="785"/>
      <c r="O286" s="786"/>
      <c r="P286" s="781" t="s">
        <v>71</v>
      </c>
      <c r="Q286" s="774"/>
      <c r="R286" s="774"/>
      <c r="S286" s="774"/>
      <c r="T286" s="774"/>
      <c r="U286" s="774"/>
      <c r="V286" s="775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5"/>
      <c r="B287" s="785"/>
      <c r="C287" s="785"/>
      <c r="D287" s="785"/>
      <c r="E287" s="785"/>
      <c r="F287" s="785"/>
      <c r="G287" s="785"/>
      <c r="H287" s="785"/>
      <c r="I287" s="785"/>
      <c r="J287" s="785"/>
      <c r="K287" s="785"/>
      <c r="L287" s="785"/>
      <c r="M287" s="785"/>
      <c r="N287" s="785"/>
      <c r="O287" s="786"/>
      <c r="P287" s="781" t="s">
        <v>71</v>
      </c>
      <c r="Q287" s="774"/>
      <c r="R287" s="774"/>
      <c r="S287" s="774"/>
      <c r="T287" s="774"/>
      <c r="U287" s="774"/>
      <c r="V287" s="775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9" t="s">
        <v>487</v>
      </c>
      <c r="B288" s="785"/>
      <c r="C288" s="785"/>
      <c r="D288" s="785"/>
      <c r="E288" s="785"/>
      <c r="F288" s="785"/>
      <c r="G288" s="785"/>
      <c r="H288" s="785"/>
      <c r="I288" s="785"/>
      <c r="J288" s="785"/>
      <c r="K288" s="785"/>
      <c r="L288" s="785"/>
      <c r="M288" s="785"/>
      <c r="N288" s="785"/>
      <c r="O288" s="785"/>
      <c r="P288" s="785"/>
      <c r="Q288" s="785"/>
      <c r="R288" s="785"/>
      <c r="S288" s="785"/>
      <c r="T288" s="785"/>
      <c r="U288" s="785"/>
      <c r="V288" s="785"/>
      <c r="W288" s="785"/>
      <c r="X288" s="785"/>
      <c r="Y288" s="785"/>
      <c r="Z288" s="785"/>
      <c r="AA288" s="764"/>
      <c r="AB288" s="764"/>
      <c r="AC288" s="764"/>
    </row>
    <row r="289" spans="1:68" ht="14.25" hidden="1" customHeight="1" x14ac:dyDescent="0.25">
      <c r="A289" s="787" t="s">
        <v>107</v>
      </c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5"/>
      <c r="P289" s="785"/>
      <c r="Q289" s="785"/>
      <c r="R289" s="785"/>
      <c r="S289" s="785"/>
      <c r="T289" s="785"/>
      <c r="U289" s="785"/>
      <c r="V289" s="785"/>
      <c r="W289" s="785"/>
      <c r="X289" s="785"/>
      <c r="Y289" s="785"/>
      <c r="Z289" s="785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9">
        <v>4607091383423</v>
      </c>
      <c r="E290" s="780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11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7"/>
      <c r="R290" s="777"/>
      <c r="S290" s="777"/>
      <c r="T290" s="778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9">
        <v>4680115885691</v>
      </c>
      <c r="E291" s="780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8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7"/>
      <c r="R291" s="777"/>
      <c r="S291" s="777"/>
      <c r="T291" s="778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9">
        <v>4680115885660</v>
      </c>
      <c r="E292" s="780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8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7"/>
      <c r="R292" s="777"/>
      <c r="S292" s="777"/>
      <c r="T292" s="778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4"/>
      <c r="B293" s="785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6"/>
      <c r="P293" s="781" t="s">
        <v>71</v>
      </c>
      <c r="Q293" s="774"/>
      <c r="R293" s="774"/>
      <c r="S293" s="774"/>
      <c r="T293" s="774"/>
      <c r="U293" s="774"/>
      <c r="V293" s="775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5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81" t="s">
        <v>71</v>
      </c>
      <c r="Q294" s="774"/>
      <c r="R294" s="774"/>
      <c r="S294" s="774"/>
      <c r="T294" s="774"/>
      <c r="U294" s="774"/>
      <c r="V294" s="775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9" t="s">
        <v>496</v>
      </c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5"/>
      <c r="P295" s="785"/>
      <c r="Q295" s="785"/>
      <c r="R295" s="785"/>
      <c r="S295" s="785"/>
      <c r="T295" s="785"/>
      <c r="U295" s="785"/>
      <c r="V295" s="785"/>
      <c r="W295" s="785"/>
      <c r="X295" s="785"/>
      <c r="Y295" s="785"/>
      <c r="Z295" s="785"/>
      <c r="AA295" s="764"/>
      <c r="AB295" s="764"/>
      <c r="AC295" s="764"/>
    </row>
    <row r="296" spans="1:68" ht="14.25" hidden="1" customHeight="1" x14ac:dyDescent="0.25">
      <c r="A296" s="787" t="s">
        <v>73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9">
        <v>4680115881556</v>
      </c>
      <c r="E297" s="780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8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7"/>
      <c r="R297" s="777"/>
      <c r="S297" s="777"/>
      <c r="T297" s="778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9">
        <v>4680115881037</v>
      </c>
      <c r="E298" s="780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8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7"/>
      <c r="R298" s="777"/>
      <c r="S298" s="777"/>
      <c r="T298" s="778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9">
        <v>4680115886186</v>
      </c>
      <c r="E299" s="780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7"/>
      <c r="R299" s="777"/>
      <c r="S299" s="777"/>
      <c r="T299" s="778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9">
        <v>4680115881228</v>
      </c>
      <c r="E300" s="780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10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7"/>
      <c r="R300" s="777"/>
      <c r="S300" s="777"/>
      <c r="T300" s="778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9">
        <v>4680115881211</v>
      </c>
      <c r="E301" s="780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8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7"/>
      <c r="R301" s="777"/>
      <c r="S301" s="777"/>
      <c r="T301" s="778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9">
        <v>4680115881020</v>
      </c>
      <c r="E302" s="780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11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7"/>
      <c r="R302" s="777"/>
      <c r="S302" s="777"/>
      <c r="T302" s="778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84"/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6"/>
      <c r="P303" s="781" t="s">
        <v>71</v>
      </c>
      <c r="Q303" s="774"/>
      <c r="R303" s="774"/>
      <c r="S303" s="774"/>
      <c r="T303" s="774"/>
      <c r="U303" s="774"/>
      <c r="V303" s="775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5"/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6"/>
      <c r="P304" s="781" t="s">
        <v>71</v>
      </c>
      <c r="Q304" s="774"/>
      <c r="R304" s="774"/>
      <c r="S304" s="774"/>
      <c r="T304" s="774"/>
      <c r="U304" s="774"/>
      <c r="V304" s="775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9" t="s">
        <v>512</v>
      </c>
      <c r="B305" s="785"/>
      <c r="C305" s="785"/>
      <c r="D305" s="785"/>
      <c r="E305" s="785"/>
      <c r="F305" s="785"/>
      <c r="G305" s="785"/>
      <c r="H305" s="785"/>
      <c r="I305" s="785"/>
      <c r="J305" s="785"/>
      <c r="K305" s="785"/>
      <c r="L305" s="785"/>
      <c r="M305" s="785"/>
      <c r="N305" s="785"/>
      <c r="O305" s="785"/>
      <c r="P305" s="785"/>
      <c r="Q305" s="785"/>
      <c r="R305" s="785"/>
      <c r="S305" s="785"/>
      <c r="T305" s="785"/>
      <c r="U305" s="785"/>
      <c r="V305" s="785"/>
      <c r="W305" s="785"/>
      <c r="X305" s="785"/>
      <c r="Y305" s="785"/>
      <c r="Z305" s="785"/>
      <c r="AA305" s="764"/>
      <c r="AB305" s="764"/>
      <c r="AC305" s="764"/>
    </row>
    <row r="306" spans="1:68" ht="14.25" hidden="1" customHeight="1" x14ac:dyDescent="0.25">
      <c r="A306" s="787" t="s">
        <v>107</v>
      </c>
      <c r="B306" s="785"/>
      <c r="C306" s="785"/>
      <c r="D306" s="785"/>
      <c r="E306" s="785"/>
      <c r="F306" s="785"/>
      <c r="G306" s="785"/>
      <c r="H306" s="785"/>
      <c r="I306" s="785"/>
      <c r="J306" s="785"/>
      <c r="K306" s="785"/>
      <c r="L306" s="785"/>
      <c r="M306" s="785"/>
      <c r="N306" s="785"/>
      <c r="O306" s="785"/>
      <c r="P306" s="785"/>
      <c r="Q306" s="785"/>
      <c r="R306" s="785"/>
      <c r="S306" s="785"/>
      <c r="T306" s="785"/>
      <c r="U306" s="785"/>
      <c r="V306" s="785"/>
      <c r="W306" s="785"/>
      <c r="X306" s="785"/>
      <c r="Y306" s="785"/>
      <c r="Z306" s="785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9">
        <v>4607091389296</v>
      </c>
      <c r="E307" s="780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7"/>
      <c r="R307" s="777"/>
      <c r="S307" s="777"/>
      <c r="T307" s="778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84"/>
      <c r="B308" s="785"/>
      <c r="C308" s="785"/>
      <c r="D308" s="785"/>
      <c r="E308" s="785"/>
      <c r="F308" s="785"/>
      <c r="G308" s="785"/>
      <c r="H308" s="785"/>
      <c r="I308" s="785"/>
      <c r="J308" s="785"/>
      <c r="K308" s="785"/>
      <c r="L308" s="785"/>
      <c r="M308" s="785"/>
      <c r="N308" s="785"/>
      <c r="O308" s="786"/>
      <c r="P308" s="781" t="s">
        <v>71</v>
      </c>
      <c r="Q308" s="774"/>
      <c r="R308" s="774"/>
      <c r="S308" s="774"/>
      <c r="T308" s="774"/>
      <c r="U308" s="774"/>
      <c r="V308" s="775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5"/>
      <c r="B309" s="785"/>
      <c r="C309" s="785"/>
      <c r="D309" s="785"/>
      <c r="E309" s="785"/>
      <c r="F309" s="785"/>
      <c r="G309" s="785"/>
      <c r="H309" s="785"/>
      <c r="I309" s="785"/>
      <c r="J309" s="785"/>
      <c r="K309" s="785"/>
      <c r="L309" s="785"/>
      <c r="M309" s="785"/>
      <c r="N309" s="785"/>
      <c r="O309" s="786"/>
      <c r="P309" s="781" t="s">
        <v>71</v>
      </c>
      <c r="Q309" s="774"/>
      <c r="R309" s="774"/>
      <c r="S309" s="774"/>
      <c r="T309" s="774"/>
      <c r="U309" s="774"/>
      <c r="V309" s="775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7" t="s">
        <v>64</v>
      </c>
      <c r="B310" s="785"/>
      <c r="C310" s="785"/>
      <c r="D310" s="785"/>
      <c r="E310" s="785"/>
      <c r="F310" s="785"/>
      <c r="G310" s="785"/>
      <c r="H310" s="785"/>
      <c r="I310" s="785"/>
      <c r="J310" s="785"/>
      <c r="K310" s="785"/>
      <c r="L310" s="785"/>
      <c r="M310" s="785"/>
      <c r="N310" s="785"/>
      <c r="O310" s="785"/>
      <c r="P310" s="785"/>
      <c r="Q310" s="785"/>
      <c r="R310" s="785"/>
      <c r="S310" s="785"/>
      <c r="T310" s="785"/>
      <c r="U310" s="785"/>
      <c r="V310" s="785"/>
      <c r="W310" s="785"/>
      <c r="X310" s="785"/>
      <c r="Y310" s="785"/>
      <c r="Z310" s="785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9">
        <v>4680115880344</v>
      </c>
      <c r="E311" s="780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10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7"/>
      <c r="R311" s="777"/>
      <c r="S311" s="777"/>
      <c r="T311" s="778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4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81" t="s">
        <v>71</v>
      </c>
      <c r="Q312" s="774"/>
      <c r="R312" s="774"/>
      <c r="S312" s="774"/>
      <c r="T312" s="774"/>
      <c r="U312" s="774"/>
      <c r="V312" s="775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5"/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6"/>
      <c r="P313" s="781" t="s">
        <v>71</v>
      </c>
      <c r="Q313" s="774"/>
      <c r="R313" s="774"/>
      <c r="S313" s="774"/>
      <c r="T313" s="774"/>
      <c r="U313" s="774"/>
      <c r="V313" s="775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7" t="s">
        <v>73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9">
        <v>4680115883062</v>
      </c>
      <c r="E315" s="780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118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7"/>
      <c r="R315" s="777"/>
      <c r="S315" s="777"/>
      <c r="T315" s="778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9">
        <v>4680115884618</v>
      </c>
      <c r="E316" s="780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12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7"/>
      <c r="R316" s="777"/>
      <c r="S316" s="777"/>
      <c r="T316" s="778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84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81" t="s">
        <v>71</v>
      </c>
      <c r="Q317" s="774"/>
      <c r="R317" s="774"/>
      <c r="S317" s="774"/>
      <c r="T317" s="774"/>
      <c r="U317" s="774"/>
      <c r="V317" s="775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5"/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6"/>
      <c r="P318" s="781" t="s">
        <v>71</v>
      </c>
      <c r="Q318" s="774"/>
      <c r="R318" s="774"/>
      <c r="S318" s="774"/>
      <c r="T318" s="774"/>
      <c r="U318" s="774"/>
      <c r="V318" s="775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9" t="s">
        <v>525</v>
      </c>
      <c r="B319" s="785"/>
      <c r="C319" s="785"/>
      <c r="D319" s="785"/>
      <c r="E319" s="785"/>
      <c r="F319" s="785"/>
      <c r="G319" s="785"/>
      <c r="H319" s="785"/>
      <c r="I319" s="785"/>
      <c r="J319" s="785"/>
      <c r="K319" s="785"/>
      <c r="L319" s="785"/>
      <c r="M319" s="785"/>
      <c r="N319" s="785"/>
      <c r="O319" s="785"/>
      <c r="P319" s="785"/>
      <c r="Q319" s="785"/>
      <c r="R319" s="785"/>
      <c r="S319" s="785"/>
      <c r="T319" s="785"/>
      <c r="U319" s="785"/>
      <c r="V319" s="785"/>
      <c r="W319" s="785"/>
      <c r="X319" s="785"/>
      <c r="Y319" s="785"/>
      <c r="Z319" s="785"/>
      <c r="AA319" s="764"/>
      <c r="AB319" s="764"/>
      <c r="AC319" s="764"/>
    </row>
    <row r="320" spans="1:68" ht="14.25" hidden="1" customHeight="1" x14ac:dyDescent="0.25">
      <c r="A320" s="787" t="s">
        <v>107</v>
      </c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5"/>
      <c r="P320" s="785"/>
      <c r="Q320" s="785"/>
      <c r="R320" s="785"/>
      <c r="S320" s="785"/>
      <c r="T320" s="785"/>
      <c r="U320" s="785"/>
      <c r="V320" s="785"/>
      <c r="W320" s="785"/>
      <c r="X320" s="785"/>
      <c r="Y320" s="785"/>
      <c r="Z320" s="785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9">
        <v>4607091389807</v>
      </c>
      <c r="E321" s="780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90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7"/>
      <c r="R321" s="777"/>
      <c r="S321" s="777"/>
      <c r="T321" s="778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4"/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6"/>
      <c r="P322" s="781" t="s">
        <v>71</v>
      </c>
      <c r="Q322" s="774"/>
      <c r="R322" s="774"/>
      <c r="S322" s="774"/>
      <c r="T322" s="774"/>
      <c r="U322" s="774"/>
      <c r="V322" s="775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5"/>
      <c r="B323" s="785"/>
      <c r="C323" s="785"/>
      <c r="D323" s="785"/>
      <c r="E323" s="785"/>
      <c r="F323" s="785"/>
      <c r="G323" s="785"/>
      <c r="H323" s="785"/>
      <c r="I323" s="785"/>
      <c r="J323" s="785"/>
      <c r="K323" s="785"/>
      <c r="L323" s="785"/>
      <c r="M323" s="785"/>
      <c r="N323" s="785"/>
      <c r="O323" s="786"/>
      <c r="P323" s="781" t="s">
        <v>71</v>
      </c>
      <c r="Q323" s="774"/>
      <c r="R323" s="774"/>
      <c r="S323" s="774"/>
      <c r="T323" s="774"/>
      <c r="U323" s="774"/>
      <c r="V323" s="775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7" t="s">
        <v>64</v>
      </c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5"/>
      <c r="P324" s="785"/>
      <c r="Q324" s="785"/>
      <c r="R324" s="785"/>
      <c r="S324" s="785"/>
      <c r="T324" s="785"/>
      <c r="U324" s="785"/>
      <c r="V324" s="785"/>
      <c r="W324" s="785"/>
      <c r="X324" s="785"/>
      <c r="Y324" s="785"/>
      <c r="Z324" s="785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9">
        <v>4680115880481</v>
      </c>
      <c r="E325" s="780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98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7"/>
      <c r="R325" s="777"/>
      <c r="S325" s="777"/>
      <c r="T325" s="778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4"/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6"/>
      <c r="P326" s="781" t="s">
        <v>71</v>
      </c>
      <c r="Q326" s="774"/>
      <c r="R326" s="774"/>
      <c r="S326" s="774"/>
      <c r="T326" s="774"/>
      <c r="U326" s="774"/>
      <c r="V326" s="775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5"/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6"/>
      <c r="P327" s="781" t="s">
        <v>71</v>
      </c>
      <c r="Q327" s="774"/>
      <c r="R327" s="774"/>
      <c r="S327" s="774"/>
      <c r="T327" s="774"/>
      <c r="U327" s="774"/>
      <c r="V327" s="775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7" t="s">
        <v>73</v>
      </c>
      <c r="B328" s="785"/>
      <c r="C328" s="785"/>
      <c r="D328" s="785"/>
      <c r="E328" s="785"/>
      <c r="F328" s="785"/>
      <c r="G328" s="785"/>
      <c r="H328" s="785"/>
      <c r="I328" s="785"/>
      <c r="J328" s="785"/>
      <c r="K328" s="785"/>
      <c r="L328" s="785"/>
      <c r="M328" s="785"/>
      <c r="N328" s="785"/>
      <c r="O328" s="785"/>
      <c r="P328" s="785"/>
      <c r="Q328" s="785"/>
      <c r="R328" s="785"/>
      <c r="S328" s="785"/>
      <c r="T328" s="785"/>
      <c r="U328" s="785"/>
      <c r="V328" s="785"/>
      <c r="W328" s="785"/>
      <c r="X328" s="785"/>
      <c r="Y328" s="785"/>
      <c r="Z328" s="785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9">
        <v>4680115880412</v>
      </c>
      <c r="E329" s="780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11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7"/>
      <c r="R329" s="777"/>
      <c r="S329" s="777"/>
      <c r="T329" s="778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9">
        <v>4680115880511</v>
      </c>
      <c r="E330" s="780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9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7"/>
      <c r="R330" s="777"/>
      <c r="S330" s="777"/>
      <c r="T330" s="778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84"/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6"/>
      <c r="P331" s="781" t="s">
        <v>71</v>
      </c>
      <c r="Q331" s="774"/>
      <c r="R331" s="774"/>
      <c r="S331" s="774"/>
      <c r="T331" s="774"/>
      <c r="U331" s="774"/>
      <c r="V331" s="775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5"/>
      <c r="B332" s="785"/>
      <c r="C332" s="785"/>
      <c r="D332" s="785"/>
      <c r="E332" s="785"/>
      <c r="F332" s="785"/>
      <c r="G332" s="785"/>
      <c r="H332" s="785"/>
      <c r="I332" s="785"/>
      <c r="J332" s="785"/>
      <c r="K332" s="785"/>
      <c r="L332" s="785"/>
      <c r="M332" s="785"/>
      <c r="N332" s="785"/>
      <c r="O332" s="786"/>
      <c r="P332" s="781" t="s">
        <v>71</v>
      </c>
      <c r="Q332" s="774"/>
      <c r="R332" s="774"/>
      <c r="S332" s="774"/>
      <c r="T332" s="774"/>
      <c r="U332" s="774"/>
      <c r="V332" s="775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9" t="s">
        <v>538</v>
      </c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5"/>
      <c r="P333" s="785"/>
      <c r="Q333" s="785"/>
      <c r="R333" s="785"/>
      <c r="S333" s="785"/>
      <c r="T333" s="785"/>
      <c r="U333" s="785"/>
      <c r="V333" s="785"/>
      <c r="W333" s="785"/>
      <c r="X333" s="785"/>
      <c r="Y333" s="785"/>
      <c r="Z333" s="785"/>
      <c r="AA333" s="764"/>
      <c r="AB333" s="764"/>
      <c r="AC333" s="764"/>
    </row>
    <row r="334" spans="1:68" ht="14.25" hidden="1" customHeight="1" x14ac:dyDescent="0.25">
      <c r="A334" s="787" t="s">
        <v>107</v>
      </c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5"/>
      <c r="P334" s="785"/>
      <c r="Q334" s="785"/>
      <c r="R334" s="785"/>
      <c r="S334" s="785"/>
      <c r="T334" s="785"/>
      <c r="U334" s="785"/>
      <c r="V334" s="785"/>
      <c r="W334" s="785"/>
      <c r="X334" s="785"/>
      <c r="Y334" s="785"/>
      <c r="Z334" s="785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9">
        <v>4680115882973</v>
      </c>
      <c r="E335" s="780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9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7"/>
      <c r="R335" s="777"/>
      <c r="S335" s="777"/>
      <c r="T335" s="778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9">
        <v>4680115883413</v>
      </c>
      <c r="E336" s="780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86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7"/>
      <c r="R336" s="777"/>
      <c r="S336" s="777"/>
      <c r="T336" s="778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4"/>
      <c r="B337" s="785"/>
      <c r="C337" s="785"/>
      <c r="D337" s="785"/>
      <c r="E337" s="785"/>
      <c r="F337" s="785"/>
      <c r="G337" s="785"/>
      <c r="H337" s="785"/>
      <c r="I337" s="785"/>
      <c r="J337" s="785"/>
      <c r="K337" s="785"/>
      <c r="L337" s="785"/>
      <c r="M337" s="785"/>
      <c r="N337" s="785"/>
      <c r="O337" s="786"/>
      <c r="P337" s="781" t="s">
        <v>71</v>
      </c>
      <c r="Q337" s="774"/>
      <c r="R337" s="774"/>
      <c r="S337" s="774"/>
      <c r="T337" s="774"/>
      <c r="U337" s="774"/>
      <c r="V337" s="775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5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81" t="s">
        <v>71</v>
      </c>
      <c r="Q338" s="774"/>
      <c r="R338" s="774"/>
      <c r="S338" s="774"/>
      <c r="T338" s="774"/>
      <c r="U338" s="774"/>
      <c r="V338" s="775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7" t="s">
        <v>64</v>
      </c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5"/>
      <c r="P339" s="785"/>
      <c r="Q339" s="785"/>
      <c r="R339" s="785"/>
      <c r="S339" s="785"/>
      <c r="T339" s="785"/>
      <c r="U339" s="785"/>
      <c r="V339" s="785"/>
      <c r="W339" s="785"/>
      <c r="X339" s="785"/>
      <c r="Y339" s="785"/>
      <c r="Z339" s="785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9">
        <v>4607091389845</v>
      </c>
      <c r="E340" s="780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11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7"/>
      <c r="R340" s="777"/>
      <c r="S340" s="777"/>
      <c r="T340" s="778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9">
        <v>4680115882881</v>
      </c>
      <c r="E341" s="780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8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7"/>
      <c r="R341" s="777"/>
      <c r="S341" s="777"/>
      <c r="T341" s="778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84"/>
      <c r="B342" s="785"/>
      <c r="C342" s="785"/>
      <c r="D342" s="785"/>
      <c r="E342" s="785"/>
      <c r="F342" s="785"/>
      <c r="G342" s="785"/>
      <c r="H342" s="785"/>
      <c r="I342" s="785"/>
      <c r="J342" s="785"/>
      <c r="K342" s="785"/>
      <c r="L342" s="785"/>
      <c r="M342" s="785"/>
      <c r="N342" s="785"/>
      <c r="O342" s="786"/>
      <c r="P342" s="781" t="s">
        <v>71</v>
      </c>
      <c r="Q342" s="774"/>
      <c r="R342" s="774"/>
      <c r="S342" s="774"/>
      <c r="T342" s="774"/>
      <c r="U342" s="774"/>
      <c r="V342" s="775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5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81" t="s">
        <v>71</v>
      </c>
      <c r="Q343" s="774"/>
      <c r="R343" s="774"/>
      <c r="S343" s="774"/>
      <c r="T343" s="774"/>
      <c r="U343" s="774"/>
      <c r="V343" s="775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7" t="s">
        <v>73</v>
      </c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5"/>
      <c r="P344" s="785"/>
      <c r="Q344" s="785"/>
      <c r="R344" s="785"/>
      <c r="S344" s="785"/>
      <c r="T344" s="785"/>
      <c r="U344" s="785"/>
      <c r="V344" s="785"/>
      <c r="W344" s="785"/>
      <c r="X344" s="785"/>
      <c r="Y344" s="785"/>
      <c r="Z344" s="785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9">
        <v>4680115883390</v>
      </c>
      <c r="E345" s="780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92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7"/>
      <c r="R345" s="777"/>
      <c r="S345" s="777"/>
      <c r="T345" s="778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4"/>
      <c r="B346" s="785"/>
      <c r="C346" s="785"/>
      <c r="D346" s="785"/>
      <c r="E346" s="785"/>
      <c r="F346" s="785"/>
      <c r="G346" s="785"/>
      <c r="H346" s="785"/>
      <c r="I346" s="785"/>
      <c r="J346" s="785"/>
      <c r="K346" s="785"/>
      <c r="L346" s="785"/>
      <c r="M346" s="785"/>
      <c r="N346" s="785"/>
      <c r="O346" s="786"/>
      <c r="P346" s="781" t="s">
        <v>71</v>
      </c>
      <c r="Q346" s="774"/>
      <c r="R346" s="774"/>
      <c r="S346" s="774"/>
      <c r="T346" s="774"/>
      <c r="U346" s="774"/>
      <c r="V346" s="775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5"/>
      <c r="B347" s="785"/>
      <c r="C347" s="785"/>
      <c r="D347" s="785"/>
      <c r="E347" s="785"/>
      <c r="F347" s="785"/>
      <c r="G347" s="785"/>
      <c r="H347" s="785"/>
      <c r="I347" s="785"/>
      <c r="J347" s="785"/>
      <c r="K347" s="785"/>
      <c r="L347" s="785"/>
      <c r="M347" s="785"/>
      <c r="N347" s="785"/>
      <c r="O347" s="786"/>
      <c r="P347" s="781" t="s">
        <v>71</v>
      </c>
      <c r="Q347" s="774"/>
      <c r="R347" s="774"/>
      <c r="S347" s="774"/>
      <c r="T347" s="774"/>
      <c r="U347" s="774"/>
      <c r="V347" s="775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9" t="s">
        <v>551</v>
      </c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5"/>
      <c r="P348" s="785"/>
      <c r="Q348" s="785"/>
      <c r="R348" s="785"/>
      <c r="S348" s="785"/>
      <c r="T348" s="785"/>
      <c r="U348" s="785"/>
      <c r="V348" s="785"/>
      <c r="W348" s="785"/>
      <c r="X348" s="785"/>
      <c r="Y348" s="785"/>
      <c r="Z348" s="785"/>
      <c r="AA348" s="764"/>
      <c r="AB348" s="764"/>
      <c r="AC348" s="764"/>
    </row>
    <row r="349" spans="1:68" ht="14.25" hidden="1" customHeight="1" x14ac:dyDescent="0.25">
      <c r="A349" s="787" t="s">
        <v>107</v>
      </c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5"/>
      <c r="P349" s="785"/>
      <c r="Q349" s="785"/>
      <c r="R349" s="785"/>
      <c r="S349" s="785"/>
      <c r="T349" s="785"/>
      <c r="U349" s="785"/>
      <c r="V349" s="785"/>
      <c r="W349" s="785"/>
      <c r="X349" s="785"/>
      <c r="Y349" s="785"/>
      <c r="Z349" s="785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9">
        <v>4680115885141</v>
      </c>
      <c r="E350" s="780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110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7"/>
      <c r="R350" s="777"/>
      <c r="S350" s="777"/>
      <c r="T350" s="778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84"/>
      <c r="B351" s="785"/>
      <c r="C351" s="785"/>
      <c r="D351" s="785"/>
      <c r="E351" s="785"/>
      <c r="F351" s="785"/>
      <c r="G351" s="785"/>
      <c r="H351" s="785"/>
      <c r="I351" s="785"/>
      <c r="J351" s="785"/>
      <c r="K351" s="785"/>
      <c r="L351" s="785"/>
      <c r="M351" s="785"/>
      <c r="N351" s="785"/>
      <c r="O351" s="786"/>
      <c r="P351" s="781" t="s">
        <v>71</v>
      </c>
      <c r="Q351" s="774"/>
      <c r="R351" s="774"/>
      <c r="S351" s="774"/>
      <c r="T351" s="774"/>
      <c r="U351" s="774"/>
      <c r="V351" s="775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5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81" t="s">
        <v>71</v>
      </c>
      <c r="Q352" s="774"/>
      <c r="R352" s="774"/>
      <c r="S352" s="774"/>
      <c r="T352" s="774"/>
      <c r="U352" s="774"/>
      <c r="V352" s="775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9" t="s">
        <v>555</v>
      </c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5"/>
      <c r="P353" s="785"/>
      <c r="Q353" s="785"/>
      <c r="R353" s="785"/>
      <c r="S353" s="785"/>
      <c r="T353" s="785"/>
      <c r="U353" s="785"/>
      <c r="V353" s="785"/>
      <c r="W353" s="785"/>
      <c r="X353" s="785"/>
      <c r="Y353" s="785"/>
      <c r="Z353" s="785"/>
      <c r="AA353" s="764"/>
      <c r="AB353" s="764"/>
      <c r="AC353" s="764"/>
    </row>
    <row r="354" spans="1:68" ht="14.25" hidden="1" customHeight="1" x14ac:dyDescent="0.25">
      <c r="A354" s="787" t="s">
        <v>107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9">
        <v>4680115885615</v>
      </c>
      <c r="E355" s="780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8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7"/>
      <c r="R355" s="777"/>
      <c r="S355" s="777"/>
      <c r="T355" s="778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9">
        <v>4680115885554</v>
      </c>
      <c r="E356" s="780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10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7"/>
      <c r="R356" s="777"/>
      <c r="S356" s="777"/>
      <c r="T356" s="778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9">
        <v>4680115885554</v>
      </c>
      <c r="E357" s="780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7"/>
      <c r="R357" s="777"/>
      <c r="S357" s="777"/>
      <c r="T357" s="778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9">
        <v>4680115885646</v>
      </c>
      <c r="E358" s="780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10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7"/>
      <c r="R358" s="777"/>
      <c r="S358" s="777"/>
      <c r="T358" s="778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9">
        <v>4680115885622</v>
      </c>
      <c r="E359" s="780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9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7"/>
      <c r="R359" s="777"/>
      <c r="S359" s="777"/>
      <c r="T359" s="778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9">
        <v>4680115881938</v>
      </c>
      <c r="E360" s="780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7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7"/>
      <c r="R360" s="777"/>
      <c r="S360" s="777"/>
      <c r="T360" s="778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9">
        <v>4680115885608</v>
      </c>
      <c r="E361" s="780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7"/>
      <c r="R361" s="777"/>
      <c r="S361" s="777"/>
      <c r="T361" s="778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9">
        <v>4607091386011</v>
      </c>
      <c r="E362" s="780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8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7"/>
      <c r="R362" s="777"/>
      <c r="S362" s="777"/>
      <c r="T362" s="778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84"/>
      <c r="B363" s="785"/>
      <c r="C363" s="785"/>
      <c r="D363" s="785"/>
      <c r="E363" s="785"/>
      <c r="F363" s="785"/>
      <c r="G363" s="785"/>
      <c r="H363" s="785"/>
      <c r="I363" s="785"/>
      <c r="J363" s="785"/>
      <c r="K363" s="785"/>
      <c r="L363" s="785"/>
      <c r="M363" s="785"/>
      <c r="N363" s="785"/>
      <c r="O363" s="786"/>
      <c r="P363" s="781" t="s">
        <v>71</v>
      </c>
      <c r="Q363" s="774"/>
      <c r="R363" s="774"/>
      <c r="S363" s="774"/>
      <c r="T363" s="774"/>
      <c r="U363" s="774"/>
      <c r="V363" s="775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5"/>
      <c r="B364" s="785"/>
      <c r="C364" s="785"/>
      <c r="D364" s="785"/>
      <c r="E364" s="785"/>
      <c r="F364" s="785"/>
      <c r="G364" s="785"/>
      <c r="H364" s="785"/>
      <c r="I364" s="785"/>
      <c r="J364" s="785"/>
      <c r="K364" s="785"/>
      <c r="L364" s="785"/>
      <c r="M364" s="785"/>
      <c r="N364" s="785"/>
      <c r="O364" s="786"/>
      <c r="P364" s="781" t="s">
        <v>71</v>
      </c>
      <c r="Q364" s="774"/>
      <c r="R364" s="774"/>
      <c r="S364" s="774"/>
      <c r="T364" s="774"/>
      <c r="U364" s="774"/>
      <c r="V364" s="775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7" t="s">
        <v>64</v>
      </c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5"/>
      <c r="P365" s="785"/>
      <c r="Q365" s="785"/>
      <c r="R365" s="785"/>
      <c r="S365" s="785"/>
      <c r="T365" s="785"/>
      <c r="U365" s="785"/>
      <c r="V365" s="785"/>
      <c r="W365" s="785"/>
      <c r="X365" s="785"/>
      <c r="Y365" s="785"/>
      <c r="Z365" s="785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9">
        <v>4607091387193</v>
      </c>
      <c r="E366" s="780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12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7"/>
      <c r="R366" s="777"/>
      <c r="S366" s="777"/>
      <c r="T366" s="778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9">
        <v>4607091387230</v>
      </c>
      <c r="E367" s="780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7"/>
      <c r="R367" s="777"/>
      <c r="S367" s="777"/>
      <c r="T367" s="778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9">
        <v>4607091387292</v>
      </c>
      <c r="E368" s="780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7"/>
      <c r="R368" s="777"/>
      <c r="S368" s="777"/>
      <c r="T368" s="778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9">
        <v>4607091387285</v>
      </c>
      <c r="E369" s="780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8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7"/>
      <c r="R369" s="777"/>
      <c r="S369" s="777"/>
      <c r="T369" s="778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84"/>
      <c r="B370" s="785"/>
      <c r="C370" s="785"/>
      <c r="D370" s="785"/>
      <c r="E370" s="785"/>
      <c r="F370" s="785"/>
      <c r="G370" s="785"/>
      <c r="H370" s="785"/>
      <c r="I370" s="785"/>
      <c r="J370" s="785"/>
      <c r="K370" s="785"/>
      <c r="L370" s="785"/>
      <c r="M370" s="785"/>
      <c r="N370" s="785"/>
      <c r="O370" s="786"/>
      <c r="P370" s="781" t="s">
        <v>71</v>
      </c>
      <c r="Q370" s="774"/>
      <c r="R370" s="774"/>
      <c r="S370" s="774"/>
      <c r="T370" s="774"/>
      <c r="U370" s="774"/>
      <c r="V370" s="775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5"/>
      <c r="B371" s="785"/>
      <c r="C371" s="785"/>
      <c r="D371" s="785"/>
      <c r="E371" s="785"/>
      <c r="F371" s="785"/>
      <c r="G371" s="785"/>
      <c r="H371" s="785"/>
      <c r="I371" s="785"/>
      <c r="J371" s="785"/>
      <c r="K371" s="785"/>
      <c r="L371" s="785"/>
      <c r="M371" s="785"/>
      <c r="N371" s="785"/>
      <c r="O371" s="786"/>
      <c r="P371" s="781" t="s">
        <v>71</v>
      </c>
      <c r="Q371" s="774"/>
      <c r="R371" s="774"/>
      <c r="S371" s="774"/>
      <c r="T371" s="774"/>
      <c r="U371" s="774"/>
      <c r="V371" s="775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7" t="s">
        <v>73</v>
      </c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5"/>
      <c r="P372" s="785"/>
      <c r="Q372" s="785"/>
      <c r="R372" s="785"/>
      <c r="S372" s="785"/>
      <c r="T372" s="785"/>
      <c r="U372" s="785"/>
      <c r="V372" s="785"/>
      <c r="W372" s="785"/>
      <c r="X372" s="785"/>
      <c r="Y372" s="785"/>
      <c r="Z372" s="785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9">
        <v>4607091387766</v>
      </c>
      <c r="E373" s="780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7"/>
      <c r="R373" s="777"/>
      <c r="S373" s="777"/>
      <c r="T373" s="778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9">
        <v>4607091387957</v>
      </c>
      <c r="E374" s="780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10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7"/>
      <c r="R374" s="777"/>
      <c r="S374" s="777"/>
      <c r="T374" s="778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9">
        <v>4607091387964</v>
      </c>
      <c r="E375" s="780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7"/>
      <c r="R375" s="777"/>
      <c r="S375" s="777"/>
      <c r="T375" s="778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9">
        <v>4680115884588</v>
      </c>
      <c r="E376" s="780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10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7"/>
      <c r="R376" s="777"/>
      <c r="S376" s="777"/>
      <c r="T376" s="778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9">
        <v>4607091387537</v>
      </c>
      <c r="E377" s="780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9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7"/>
      <c r="R377" s="777"/>
      <c r="S377" s="777"/>
      <c r="T377" s="778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9">
        <v>4607091387513</v>
      </c>
      <c r="E378" s="780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0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7"/>
      <c r="R378" s="777"/>
      <c r="S378" s="777"/>
      <c r="T378" s="778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84"/>
      <c r="B379" s="785"/>
      <c r="C379" s="785"/>
      <c r="D379" s="785"/>
      <c r="E379" s="785"/>
      <c r="F379" s="785"/>
      <c r="G379" s="785"/>
      <c r="H379" s="785"/>
      <c r="I379" s="785"/>
      <c r="J379" s="785"/>
      <c r="K379" s="785"/>
      <c r="L379" s="785"/>
      <c r="M379" s="785"/>
      <c r="N379" s="785"/>
      <c r="O379" s="786"/>
      <c r="P379" s="781" t="s">
        <v>71</v>
      </c>
      <c r="Q379" s="774"/>
      <c r="R379" s="774"/>
      <c r="S379" s="774"/>
      <c r="T379" s="774"/>
      <c r="U379" s="774"/>
      <c r="V379" s="775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5"/>
      <c r="B380" s="785"/>
      <c r="C380" s="785"/>
      <c r="D380" s="785"/>
      <c r="E380" s="785"/>
      <c r="F380" s="785"/>
      <c r="G380" s="785"/>
      <c r="H380" s="785"/>
      <c r="I380" s="785"/>
      <c r="J380" s="785"/>
      <c r="K380" s="785"/>
      <c r="L380" s="785"/>
      <c r="M380" s="785"/>
      <c r="N380" s="785"/>
      <c r="O380" s="786"/>
      <c r="P380" s="781" t="s">
        <v>71</v>
      </c>
      <c r="Q380" s="774"/>
      <c r="R380" s="774"/>
      <c r="S380" s="774"/>
      <c r="T380" s="774"/>
      <c r="U380" s="774"/>
      <c r="V380" s="775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7" t="s">
        <v>198</v>
      </c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5"/>
      <c r="P381" s="785"/>
      <c r="Q381" s="785"/>
      <c r="R381" s="785"/>
      <c r="S381" s="785"/>
      <c r="T381" s="785"/>
      <c r="U381" s="785"/>
      <c r="V381" s="785"/>
      <c r="W381" s="785"/>
      <c r="X381" s="785"/>
      <c r="Y381" s="785"/>
      <c r="Z381" s="785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9">
        <v>4607091380880</v>
      </c>
      <c r="E382" s="780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11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7"/>
      <c r="R382" s="777"/>
      <c r="S382" s="777"/>
      <c r="T382" s="778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9">
        <v>4607091384482</v>
      </c>
      <c r="E383" s="780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7"/>
      <c r="R383" s="777"/>
      <c r="S383" s="777"/>
      <c r="T383" s="778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9">
        <v>4607091380897</v>
      </c>
      <c r="E384" s="780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1146" t="s">
        <v>615</v>
      </c>
      <c r="Q384" s="777"/>
      <c r="R384" s="777"/>
      <c r="S384" s="777"/>
      <c r="T384" s="778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9">
        <v>4607091380897</v>
      </c>
      <c r="E385" s="780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8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7"/>
      <c r="R385" s="777"/>
      <c r="S385" s="777"/>
      <c r="T385" s="778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84"/>
      <c r="B386" s="785"/>
      <c r="C386" s="785"/>
      <c r="D386" s="785"/>
      <c r="E386" s="785"/>
      <c r="F386" s="785"/>
      <c r="G386" s="785"/>
      <c r="H386" s="785"/>
      <c r="I386" s="785"/>
      <c r="J386" s="785"/>
      <c r="K386" s="785"/>
      <c r="L386" s="785"/>
      <c r="M386" s="785"/>
      <c r="N386" s="785"/>
      <c r="O386" s="786"/>
      <c r="P386" s="781" t="s">
        <v>71</v>
      </c>
      <c r="Q386" s="774"/>
      <c r="R386" s="774"/>
      <c r="S386" s="774"/>
      <c r="T386" s="774"/>
      <c r="U386" s="774"/>
      <c r="V386" s="775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5"/>
      <c r="B387" s="785"/>
      <c r="C387" s="785"/>
      <c r="D387" s="785"/>
      <c r="E387" s="785"/>
      <c r="F387" s="785"/>
      <c r="G387" s="785"/>
      <c r="H387" s="785"/>
      <c r="I387" s="785"/>
      <c r="J387" s="785"/>
      <c r="K387" s="785"/>
      <c r="L387" s="785"/>
      <c r="M387" s="785"/>
      <c r="N387" s="785"/>
      <c r="O387" s="786"/>
      <c r="P387" s="781" t="s">
        <v>71</v>
      </c>
      <c r="Q387" s="774"/>
      <c r="R387" s="774"/>
      <c r="S387" s="774"/>
      <c r="T387" s="774"/>
      <c r="U387" s="774"/>
      <c r="V387" s="775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7" t="s">
        <v>99</v>
      </c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5"/>
      <c r="P388" s="785"/>
      <c r="Q388" s="785"/>
      <c r="R388" s="785"/>
      <c r="S388" s="785"/>
      <c r="T388" s="785"/>
      <c r="U388" s="785"/>
      <c r="V388" s="785"/>
      <c r="W388" s="785"/>
      <c r="X388" s="785"/>
      <c r="Y388" s="785"/>
      <c r="Z388" s="785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9">
        <v>4607091388374</v>
      </c>
      <c r="E389" s="780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1169" t="s">
        <v>621</v>
      </c>
      <c r="Q389" s="777"/>
      <c r="R389" s="777"/>
      <c r="S389" s="777"/>
      <c r="T389" s="778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9">
        <v>4607091388381</v>
      </c>
      <c r="E390" s="780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989" t="s">
        <v>625</v>
      </c>
      <c r="Q390" s="777"/>
      <c r="R390" s="777"/>
      <c r="S390" s="777"/>
      <c r="T390" s="778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9">
        <v>4607091383102</v>
      </c>
      <c r="E391" s="780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11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7"/>
      <c r="R391" s="777"/>
      <c r="S391" s="777"/>
      <c r="T391" s="778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9">
        <v>4607091388404</v>
      </c>
      <c r="E392" s="780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11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7"/>
      <c r="R392" s="777"/>
      <c r="S392" s="777"/>
      <c r="T392" s="778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84"/>
      <c r="B393" s="785"/>
      <c r="C393" s="785"/>
      <c r="D393" s="785"/>
      <c r="E393" s="785"/>
      <c r="F393" s="785"/>
      <c r="G393" s="785"/>
      <c r="H393" s="785"/>
      <c r="I393" s="785"/>
      <c r="J393" s="785"/>
      <c r="K393" s="785"/>
      <c r="L393" s="785"/>
      <c r="M393" s="785"/>
      <c r="N393" s="785"/>
      <c r="O393" s="786"/>
      <c r="P393" s="781" t="s">
        <v>71</v>
      </c>
      <c r="Q393" s="774"/>
      <c r="R393" s="774"/>
      <c r="S393" s="774"/>
      <c r="T393" s="774"/>
      <c r="U393" s="774"/>
      <c r="V393" s="775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5"/>
      <c r="B394" s="785"/>
      <c r="C394" s="785"/>
      <c r="D394" s="785"/>
      <c r="E394" s="785"/>
      <c r="F394" s="785"/>
      <c r="G394" s="785"/>
      <c r="H394" s="785"/>
      <c r="I394" s="785"/>
      <c r="J394" s="785"/>
      <c r="K394" s="785"/>
      <c r="L394" s="785"/>
      <c r="M394" s="785"/>
      <c r="N394" s="785"/>
      <c r="O394" s="786"/>
      <c r="P394" s="781" t="s">
        <v>71</v>
      </c>
      <c r="Q394" s="774"/>
      <c r="R394" s="774"/>
      <c r="S394" s="774"/>
      <c r="T394" s="774"/>
      <c r="U394" s="774"/>
      <c r="V394" s="775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7" t="s">
        <v>631</v>
      </c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5"/>
      <c r="P395" s="785"/>
      <c r="Q395" s="785"/>
      <c r="R395" s="785"/>
      <c r="S395" s="785"/>
      <c r="T395" s="785"/>
      <c r="U395" s="785"/>
      <c r="V395" s="785"/>
      <c r="W395" s="785"/>
      <c r="X395" s="785"/>
      <c r="Y395" s="785"/>
      <c r="Z395" s="785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9">
        <v>4680115881808</v>
      </c>
      <c r="E396" s="780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7"/>
      <c r="R396" s="777"/>
      <c r="S396" s="777"/>
      <c r="T396" s="778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9">
        <v>4680115881822</v>
      </c>
      <c r="E397" s="780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10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7"/>
      <c r="R397" s="777"/>
      <c r="S397" s="777"/>
      <c r="T397" s="778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9">
        <v>4680115880016</v>
      </c>
      <c r="E398" s="780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9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7"/>
      <c r="R398" s="777"/>
      <c r="S398" s="777"/>
      <c r="T398" s="778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4"/>
      <c r="B399" s="785"/>
      <c r="C399" s="785"/>
      <c r="D399" s="785"/>
      <c r="E399" s="785"/>
      <c r="F399" s="785"/>
      <c r="G399" s="785"/>
      <c r="H399" s="785"/>
      <c r="I399" s="785"/>
      <c r="J399" s="785"/>
      <c r="K399" s="785"/>
      <c r="L399" s="785"/>
      <c r="M399" s="785"/>
      <c r="N399" s="785"/>
      <c r="O399" s="786"/>
      <c r="P399" s="781" t="s">
        <v>71</v>
      </c>
      <c r="Q399" s="774"/>
      <c r="R399" s="774"/>
      <c r="S399" s="774"/>
      <c r="T399" s="774"/>
      <c r="U399" s="774"/>
      <c r="V399" s="775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5"/>
      <c r="B400" s="785"/>
      <c r="C400" s="785"/>
      <c r="D400" s="785"/>
      <c r="E400" s="785"/>
      <c r="F400" s="785"/>
      <c r="G400" s="785"/>
      <c r="H400" s="785"/>
      <c r="I400" s="785"/>
      <c r="J400" s="785"/>
      <c r="K400" s="785"/>
      <c r="L400" s="785"/>
      <c r="M400" s="785"/>
      <c r="N400" s="785"/>
      <c r="O400" s="786"/>
      <c r="P400" s="781" t="s">
        <v>71</v>
      </c>
      <c r="Q400" s="774"/>
      <c r="R400" s="774"/>
      <c r="S400" s="774"/>
      <c r="T400" s="774"/>
      <c r="U400" s="774"/>
      <c r="V400" s="775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9" t="s">
        <v>640</v>
      </c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5"/>
      <c r="P401" s="785"/>
      <c r="Q401" s="785"/>
      <c r="R401" s="785"/>
      <c r="S401" s="785"/>
      <c r="T401" s="785"/>
      <c r="U401" s="785"/>
      <c r="V401" s="785"/>
      <c r="W401" s="785"/>
      <c r="X401" s="785"/>
      <c r="Y401" s="785"/>
      <c r="Z401" s="785"/>
      <c r="AA401" s="764"/>
      <c r="AB401" s="764"/>
      <c r="AC401" s="764"/>
    </row>
    <row r="402" spans="1:68" ht="14.25" hidden="1" customHeight="1" x14ac:dyDescent="0.25">
      <c r="A402" s="787" t="s">
        <v>64</v>
      </c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5"/>
      <c r="P402" s="785"/>
      <c r="Q402" s="785"/>
      <c r="R402" s="785"/>
      <c r="S402" s="785"/>
      <c r="T402" s="785"/>
      <c r="U402" s="785"/>
      <c r="V402" s="785"/>
      <c r="W402" s="785"/>
      <c r="X402" s="785"/>
      <c r="Y402" s="785"/>
      <c r="Z402" s="785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9">
        <v>4607091383836</v>
      </c>
      <c r="E403" s="780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10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7"/>
      <c r="R403" s="777"/>
      <c r="S403" s="777"/>
      <c r="T403" s="778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84"/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6"/>
      <c r="P404" s="781" t="s">
        <v>71</v>
      </c>
      <c r="Q404" s="774"/>
      <c r="R404" s="774"/>
      <c r="S404" s="774"/>
      <c r="T404" s="774"/>
      <c r="U404" s="774"/>
      <c r="V404" s="775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5"/>
      <c r="B405" s="785"/>
      <c r="C405" s="785"/>
      <c r="D405" s="785"/>
      <c r="E405" s="785"/>
      <c r="F405" s="785"/>
      <c r="G405" s="785"/>
      <c r="H405" s="785"/>
      <c r="I405" s="785"/>
      <c r="J405" s="785"/>
      <c r="K405" s="785"/>
      <c r="L405" s="785"/>
      <c r="M405" s="785"/>
      <c r="N405" s="785"/>
      <c r="O405" s="786"/>
      <c r="P405" s="781" t="s">
        <v>71</v>
      </c>
      <c r="Q405" s="774"/>
      <c r="R405" s="774"/>
      <c r="S405" s="774"/>
      <c r="T405" s="774"/>
      <c r="U405" s="774"/>
      <c r="V405" s="775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7" t="s">
        <v>73</v>
      </c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5"/>
      <c r="P406" s="785"/>
      <c r="Q406" s="785"/>
      <c r="R406" s="785"/>
      <c r="S406" s="785"/>
      <c r="T406" s="785"/>
      <c r="U406" s="785"/>
      <c r="V406" s="785"/>
      <c r="W406" s="785"/>
      <c r="X406" s="785"/>
      <c r="Y406" s="785"/>
      <c r="Z406" s="785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9">
        <v>4607091387919</v>
      </c>
      <c r="E407" s="780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11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7"/>
      <c r="R407" s="777"/>
      <c r="S407" s="777"/>
      <c r="T407" s="778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9">
        <v>4680115883604</v>
      </c>
      <c r="E408" s="780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8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7"/>
      <c r="R408" s="777"/>
      <c r="S408" s="777"/>
      <c r="T408" s="778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9">
        <v>4680115883567</v>
      </c>
      <c r="E409" s="780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7"/>
      <c r="R409" s="777"/>
      <c r="S409" s="777"/>
      <c r="T409" s="778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4"/>
      <c r="B410" s="785"/>
      <c r="C410" s="785"/>
      <c r="D410" s="785"/>
      <c r="E410" s="785"/>
      <c r="F410" s="785"/>
      <c r="G410" s="785"/>
      <c r="H410" s="785"/>
      <c r="I410" s="785"/>
      <c r="J410" s="785"/>
      <c r="K410" s="785"/>
      <c r="L410" s="785"/>
      <c r="M410" s="785"/>
      <c r="N410" s="785"/>
      <c r="O410" s="786"/>
      <c r="P410" s="781" t="s">
        <v>71</v>
      </c>
      <c r="Q410" s="774"/>
      <c r="R410" s="774"/>
      <c r="S410" s="774"/>
      <c r="T410" s="774"/>
      <c r="U410" s="774"/>
      <c r="V410" s="775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5"/>
      <c r="B411" s="785"/>
      <c r="C411" s="785"/>
      <c r="D411" s="785"/>
      <c r="E411" s="785"/>
      <c r="F411" s="785"/>
      <c r="G411" s="785"/>
      <c r="H411" s="785"/>
      <c r="I411" s="785"/>
      <c r="J411" s="785"/>
      <c r="K411" s="785"/>
      <c r="L411" s="785"/>
      <c r="M411" s="785"/>
      <c r="N411" s="785"/>
      <c r="O411" s="786"/>
      <c r="P411" s="781" t="s">
        <v>71</v>
      </c>
      <c r="Q411" s="774"/>
      <c r="R411" s="774"/>
      <c r="S411" s="774"/>
      <c r="T411" s="774"/>
      <c r="U411" s="774"/>
      <c r="V411" s="775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11" t="s">
        <v>653</v>
      </c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2"/>
      <c r="P412" s="812"/>
      <c r="Q412" s="812"/>
      <c r="R412" s="812"/>
      <c r="S412" s="812"/>
      <c r="T412" s="812"/>
      <c r="U412" s="812"/>
      <c r="V412" s="812"/>
      <c r="W412" s="812"/>
      <c r="X412" s="812"/>
      <c r="Y412" s="812"/>
      <c r="Z412" s="812"/>
      <c r="AA412" s="48"/>
      <c r="AB412" s="48"/>
      <c r="AC412" s="48"/>
    </row>
    <row r="413" spans="1:68" ht="16.5" hidden="1" customHeight="1" x14ac:dyDescent="0.25">
      <c r="A413" s="789" t="s">
        <v>654</v>
      </c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5"/>
      <c r="P413" s="785"/>
      <c r="Q413" s="785"/>
      <c r="R413" s="785"/>
      <c r="S413" s="785"/>
      <c r="T413" s="785"/>
      <c r="U413" s="785"/>
      <c r="V413" s="785"/>
      <c r="W413" s="785"/>
      <c r="X413" s="785"/>
      <c r="Y413" s="785"/>
      <c r="Z413" s="785"/>
      <c r="AA413" s="764"/>
      <c r="AB413" s="764"/>
      <c r="AC413" s="764"/>
    </row>
    <row r="414" spans="1:68" ht="14.25" hidden="1" customHeight="1" x14ac:dyDescent="0.25">
      <c r="A414" s="787" t="s">
        <v>107</v>
      </c>
      <c r="B414" s="785"/>
      <c r="C414" s="785"/>
      <c r="D414" s="785"/>
      <c r="E414" s="785"/>
      <c r="F414" s="785"/>
      <c r="G414" s="785"/>
      <c r="H414" s="785"/>
      <c r="I414" s="785"/>
      <c r="J414" s="785"/>
      <c r="K414" s="785"/>
      <c r="L414" s="785"/>
      <c r="M414" s="785"/>
      <c r="N414" s="785"/>
      <c r="O414" s="785"/>
      <c r="P414" s="785"/>
      <c r="Q414" s="785"/>
      <c r="R414" s="785"/>
      <c r="S414" s="785"/>
      <c r="T414" s="785"/>
      <c r="U414" s="785"/>
      <c r="V414" s="785"/>
      <c r="W414" s="785"/>
      <c r="X414" s="785"/>
      <c r="Y414" s="785"/>
      <c r="Z414" s="785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9">
        <v>4680115884847</v>
      </c>
      <c r="E415" s="780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7"/>
      <c r="R415" s="777"/>
      <c r="S415" s="777"/>
      <c r="T415" s="778"/>
      <c r="U415" s="34"/>
      <c r="V415" s="34"/>
      <c r="W415" s="35" t="s">
        <v>69</v>
      </c>
      <c r="X415" s="769">
        <v>580</v>
      </c>
      <c r="Y415" s="770">
        <f t="shared" ref="Y415:Y424" si="87">IFERROR(IF(X415="",0,CEILING((X415/$H415),1)*$H415),"")</f>
        <v>585</v>
      </c>
      <c r="Z415" s="36">
        <f>IFERROR(IF(Y415=0,"",ROUNDUP(Y415/H415,0)*0.02175),"")</f>
        <v>0.84824999999999995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598.55999999999995</v>
      </c>
      <c r="BN415" s="64">
        <f t="shared" ref="BN415:BN424" si="89">IFERROR(Y415*I415/H415,"0")</f>
        <v>603.72</v>
      </c>
      <c r="BO415" s="64">
        <f t="shared" ref="BO415:BO424" si="90">IFERROR(1/J415*(X415/H415),"0")</f>
        <v>0.80555555555555547</v>
      </c>
      <c r="BP415" s="64">
        <f t="shared" ref="BP415:BP424" si="91">IFERROR(1/J415*(Y415/H415),"0")</f>
        <v>0.8125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9">
        <v>4680115884847</v>
      </c>
      <c r="E416" s="780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109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7"/>
      <c r="R416" s="777"/>
      <c r="S416" s="777"/>
      <c r="T416" s="778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9">
        <v>4680115884854</v>
      </c>
      <c r="E417" s="780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8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7"/>
      <c r="R417" s="777"/>
      <c r="S417" s="777"/>
      <c r="T417" s="778"/>
      <c r="U417" s="34"/>
      <c r="V417" s="34"/>
      <c r="W417" s="35" t="s">
        <v>69</v>
      </c>
      <c r="X417" s="769">
        <v>360</v>
      </c>
      <c r="Y417" s="770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371.52000000000004</v>
      </c>
      <c r="BN417" s="64">
        <f t="shared" si="89"/>
        <v>371.52000000000004</v>
      </c>
      <c r="BO417" s="64">
        <f t="shared" si="90"/>
        <v>0.5</v>
      </c>
      <c r="BP417" s="64">
        <f t="shared" si="91"/>
        <v>0.5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9">
        <v>4680115884854</v>
      </c>
      <c r="E418" s="780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8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7"/>
      <c r="R418" s="777"/>
      <c r="S418" s="777"/>
      <c r="T418" s="778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9">
        <v>4680115884830</v>
      </c>
      <c r="E419" s="780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7"/>
      <c r="R419" s="777"/>
      <c r="S419" s="777"/>
      <c r="T419" s="778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9">
        <v>4680115884830</v>
      </c>
      <c r="E420" s="780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7"/>
      <c r="R420" s="777"/>
      <c r="S420" s="777"/>
      <c r="T420" s="778"/>
      <c r="U420" s="34"/>
      <c r="V420" s="34"/>
      <c r="W420" s="35" t="s">
        <v>69</v>
      </c>
      <c r="X420" s="769">
        <v>530</v>
      </c>
      <c r="Y420" s="770">
        <f t="shared" si="87"/>
        <v>540</v>
      </c>
      <c r="Z420" s="36">
        <f>IFERROR(IF(Y420=0,"",ROUNDUP(Y420/H420,0)*0.02175),"")</f>
        <v>0.78299999999999992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546.95999999999992</v>
      </c>
      <c r="BN420" s="64">
        <f t="shared" si="89"/>
        <v>557.28000000000009</v>
      </c>
      <c r="BO420" s="64">
        <f t="shared" si="90"/>
        <v>0.73611111111111116</v>
      </c>
      <c r="BP420" s="64">
        <f t="shared" si="91"/>
        <v>0.75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9">
        <v>4607091383997</v>
      </c>
      <c r="E421" s="780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8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7"/>
      <c r="R421" s="777"/>
      <c r="S421" s="777"/>
      <c r="T421" s="778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9">
        <v>4680115882638</v>
      </c>
      <c r="E422" s="780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10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7"/>
      <c r="R422" s="777"/>
      <c r="S422" s="777"/>
      <c r="T422" s="778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9">
        <v>4680115884922</v>
      </c>
      <c r="E423" s="780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11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7"/>
      <c r="R423" s="777"/>
      <c r="S423" s="777"/>
      <c r="T423" s="778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9">
        <v>4680115884861</v>
      </c>
      <c r="E424" s="780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10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7"/>
      <c r="R424" s="777"/>
      <c r="S424" s="777"/>
      <c r="T424" s="778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84"/>
      <c r="B425" s="785"/>
      <c r="C425" s="785"/>
      <c r="D425" s="785"/>
      <c r="E425" s="785"/>
      <c r="F425" s="785"/>
      <c r="G425" s="785"/>
      <c r="H425" s="785"/>
      <c r="I425" s="785"/>
      <c r="J425" s="785"/>
      <c r="K425" s="785"/>
      <c r="L425" s="785"/>
      <c r="M425" s="785"/>
      <c r="N425" s="785"/>
      <c r="O425" s="786"/>
      <c r="P425" s="781" t="s">
        <v>71</v>
      </c>
      <c r="Q425" s="774"/>
      <c r="R425" s="774"/>
      <c r="S425" s="774"/>
      <c r="T425" s="774"/>
      <c r="U425" s="774"/>
      <c r="V425" s="775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99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2.1532499999999999</v>
      </c>
      <c r="AA425" s="772"/>
      <c r="AB425" s="772"/>
      <c r="AC425" s="772"/>
    </row>
    <row r="426" spans="1:68" x14ac:dyDescent="0.2">
      <c r="A426" s="785"/>
      <c r="B426" s="785"/>
      <c r="C426" s="785"/>
      <c r="D426" s="785"/>
      <c r="E426" s="785"/>
      <c r="F426" s="785"/>
      <c r="G426" s="785"/>
      <c r="H426" s="785"/>
      <c r="I426" s="785"/>
      <c r="J426" s="785"/>
      <c r="K426" s="785"/>
      <c r="L426" s="785"/>
      <c r="M426" s="785"/>
      <c r="N426" s="785"/>
      <c r="O426" s="786"/>
      <c r="P426" s="781" t="s">
        <v>71</v>
      </c>
      <c r="Q426" s="774"/>
      <c r="R426" s="774"/>
      <c r="S426" s="774"/>
      <c r="T426" s="774"/>
      <c r="U426" s="774"/>
      <c r="V426" s="775"/>
      <c r="W426" s="37" t="s">
        <v>69</v>
      </c>
      <c r="X426" s="771">
        <f>IFERROR(SUM(X415:X424),"0")</f>
        <v>1470</v>
      </c>
      <c r="Y426" s="771">
        <f>IFERROR(SUM(Y415:Y424),"0")</f>
        <v>1485</v>
      </c>
      <c r="Z426" s="37"/>
      <c r="AA426" s="772"/>
      <c r="AB426" s="772"/>
      <c r="AC426" s="772"/>
    </row>
    <row r="427" spans="1:68" ht="14.25" hidden="1" customHeight="1" x14ac:dyDescent="0.25">
      <c r="A427" s="787" t="s">
        <v>157</v>
      </c>
      <c r="B427" s="785"/>
      <c r="C427" s="785"/>
      <c r="D427" s="785"/>
      <c r="E427" s="785"/>
      <c r="F427" s="785"/>
      <c r="G427" s="785"/>
      <c r="H427" s="785"/>
      <c r="I427" s="785"/>
      <c r="J427" s="785"/>
      <c r="K427" s="785"/>
      <c r="L427" s="785"/>
      <c r="M427" s="785"/>
      <c r="N427" s="785"/>
      <c r="O427" s="785"/>
      <c r="P427" s="785"/>
      <c r="Q427" s="785"/>
      <c r="R427" s="785"/>
      <c r="S427" s="785"/>
      <c r="T427" s="785"/>
      <c r="U427" s="785"/>
      <c r="V427" s="785"/>
      <c r="W427" s="785"/>
      <c r="X427" s="785"/>
      <c r="Y427" s="785"/>
      <c r="Z427" s="785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9">
        <v>4607091383980</v>
      </c>
      <c r="E428" s="780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11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7"/>
      <c r="R428" s="777"/>
      <c r="S428" s="777"/>
      <c r="T428" s="778"/>
      <c r="U428" s="34"/>
      <c r="V428" s="34"/>
      <c r="W428" s="35" t="s">
        <v>69</v>
      </c>
      <c r="X428" s="769">
        <v>585</v>
      </c>
      <c r="Y428" s="770">
        <f>IFERROR(IF(X428="",0,CEILING((X428/$H428),1)*$H428),"")</f>
        <v>585</v>
      </c>
      <c r="Z428" s="36">
        <f>IFERROR(IF(Y428=0,"",ROUNDUP(Y428/H428,0)*0.02175),"")</f>
        <v>0.84824999999999995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603.72</v>
      </c>
      <c r="BN428" s="64">
        <f>IFERROR(Y428*I428/H428,"0")</f>
        <v>603.72</v>
      </c>
      <c r="BO428" s="64">
        <f>IFERROR(1/J428*(X428/H428),"0")</f>
        <v>0.8125</v>
      </c>
      <c r="BP428" s="64">
        <f>IFERROR(1/J428*(Y428/H428),"0")</f>
        <v>0.8125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9">
        <v>4607091384178</v>
      </c>
      <c r="E429" s="780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7"/>
      <c r="R429" s="777"/>
      <c r="S429" s="777"/>
      <c r="T429" s="778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84"/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6"/>
      <c r="P430" s="781" t="s">
        <v>71</v>
      </c>
      <c r="Q430" s="774"/>
      <c r="R430" s="774"/>
      <c r="S430" s="774"/>
      <c r="T430" s="774"/>
      <c r="U430" s="774"/>
      <c r="V430" s="775"/>
      <c r="W430" s="37" t="s">
        <v>72</v>
      </c>
      <c r="X430" s="771">
        <f>IFERROR(X428/H428,"0")+IFERROR(X429/H429,"0")</f>
        <v>39</v>
      </c>
      <c r="Y430" s="771">
        <f>IFERROR(Y428/H428,"0")+IFERROR(Y429/H429,"0")</f>
        <v>39</v>
      </c>
      <c r="Z430" s="771">
        <f>IFERROR(IF(Z428="",0,Z428),"0")+IFERROR(IF(Z429="",0,Z429),"0")</f>
        <v>0.84824999999999995</v>
      </c>
      <c r="AA430" s="772"/>
      <c r="AB430" s="772"/>
      <c r="AC430" s="772"/>
    </row>
    <row r="431" spans="1:68" x14ac:dyDescent="0.2">
      <c r="A431" s="785"/>
      <c r="B431" s="785"/>
      <c r="C431" s="785"/>
      <c r="D431" s="785"/>
      <c r="E431" s="785"/>
      <c r="F431" s="785"/>
      <c r="G431" s="785"/>
      <c r="H431" s="785"/>
      <c r="I431" s="785"/>
      <c r="J431" s="785"/>
      <c r="K431" s="785"/>
      <c r="L431" s="785"/>
      <c r="M431" s="785"/>
      <c r="N431" s="785"/>
      <c r="O431" s="786"/>
      <c r="P431" s="781" t="s">
        <v>71</v>
      </c>
      <c r="Q431" s="774"/>
      <c r="R431" s="774"/>
      <c r="S431" s="774"/>
      <c r="T431" s="774"/>
      <c r="U431" s="774"/>
      <c r="V431" s="775"/>
      <c r="W431" s="37" t="s">
        <v>69</v>
      </c>
      <c r="X431" s="771">
        <f>IFERROR(SUM(X428:X429),"0")</f>
        <v>585</v>
      </c>
      <c r="Y431" s="771">
        <f>IFERROR(SUM(Y428:Y429),"0")</f>
        <v>585</v>
      </c>
      <c r="Z431" s="37"/>
      <c r="AA431" s="772"/>
      <c r="AB431" s="772"/>
      <c r="AC431" s="772"/>
    </row>
    <row r="432" spans="1:68" ht="14.25" hidden="1" customHeight="1" x14ac:dyDescent="0.25">
      <c r="A432" s="787" t="s">
        <v>73</v>
      </c>
      <c r="B432" s="785"/>
      <c r="C432" s="785"/>
      <c r="D432" s="785"/>
      <c r="E432" s="785"/>
      <c r="F432" s="785"/>
      <c r="G432" s="785"/>
      <c r="H432" s="785"/>
      <c r="I432" s="785"/>
      <c r="J432" s="785"/>
      <c r="K432" s="785"/>
      <c r="L432" s="785"/>
      <c r="M432" s="785"/>
      <c r="N432" s="785"/>
      <c r="O432" s="785"/>
      <c r="P432" s="785"/>
      <c r="Q432" s="785"/>
      <c r="R432" s="785"/>
      <c r="S432" s="785"/>
      <c r="T432" s="785"/>
      <c r="U432" s="785"/>
      <c r="V432" s="785"/>
      <c r="W432" s="785"/>
      <c r="X432" s="785"/>
      <c r="Y432" s="785"/>
      <c r="Z432" s="785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9">
        <v>4607091383928</v>
      </c>
      <c r="E433" s="780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931" t="s">
        <v>685</v>
      </c>
      <c r="Q433" s="777"/>
      <c r="R433" s="777"/>
      <c r="S433" s="777"/>
      <c r="T433" s="778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9">
        <v>4607091384260</v>
      </c>
      <c r="E434" s="780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824" t="s">
        <v>689</v>
      </c>
      <c r="Q434" s="777"/>
      <c r="R434" s="777"/>
      <c r="S434" s="777"/>
      <c r="T434" s="778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84"/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6"/>
      <c r="P435" s="781" t="s">
        <v>71</v>
      </c>
      <c r="Q435" s="774"/>
      <c r="R435" s="774"/>
      <c r="S435" s="774"/>
      <c r="T435" s="774"/>
      <c r="U435" s="774"/>
      <c r="V435" s="775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5"/>
      <c r="B436" s="785"/>
      <c r="C436" s="785"/>
      <c r="D436" s="785"/>
      <c r="E436" s="785"/>
      <c r="F436" s="785"/>
      <c r="G436" s="785"/>
      <c r="H436" s="785"/>
      <c r="I436" s="785"/>
      <c r="J436" s="785"/>
      <c r="K436" s="785"/>
      <c r="L436" s="785"/>
      <c r="M436" s="785"/>
      <c r="N436" s="785"/>
      <c r="O436" s="786"/>
      <c r="P436" s="781" t="s">
        <v>71</v>
      </c>
      <c r="Q436" s="774"/>
      <c r="R436" s="774"/>
      <c r="S436" s="774"/>
      <c r="T436" s="774"/>
      <c r="U436" s="774"/>
      <c r="V436" s="775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7" t="s">
        <v>198</v>
      </c>
      <c r="B437" s="785"/>
      <c r="C437" s="785"/>
      <c r="D437" s="785"/>
      <c r="E437" s="785"/>
      <c r="F437" s="785"/>
      <c r="G437" s="785"/>
      <c r="H437" s="785"/>
      <c r="I437" s="785"/>
      <c r="J437" s="785"/>
      <c r="K437" s="785"/>
      <c r="L437" s="785"/>
      <c r="M437" s="785"/>
      <c r="N437" s="785"/>
      <c r="O437" s="785"/>
      <c r="P437" s="785"/>
      <c r="Q437" s="785"/>
      <c r="R437" s="785"/>
      <c r="S437" s="785"/>
      <c r="T437" s="785"/>
      <c r="U437" s="785"/>
      <c r="V437" s="785"/>
      <c r="W437" s="785"/>
      <c r="X437" s="785"/>
      <c r="Y437" s="785"/>
      <c r="Z437" s="785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9">
        <v>4607091384673</v>
      </c>
      <c r="E438" s="780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1038" t="s">
        <v>693</v>
      </c>
      <c r="Q438" s="777"/>
      <c r="R438" s="777"/>
      <c r="S438" s="777"/>
      <c r="T438" s="778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84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81" t="s">
        <v>71</v>
      </c>
      <c r="Q439" s="774"/>
      <c r="R439" s="774"/>
      <c r="S439" s="774"/>
      <c r="T439" s="774"/>
      <c r="U439" s="774"/>
      <c r="V439" s="775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5"/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6"/>
      <c r="P440" s="781" t="s">
        <v>71</v>
      </c>
      <c r="Q440" s="774"/>
      <c r="R440" s="774"/>
      <c r="S440" s="774"/>
      <c r="T440" s="774"/>
      <c r="U440" s="774"/>
      <c r="V440" s="775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9" t="s">
        <v>695</v>
      </c>
      <c r="B441" s="785"/>
      <c r="C441" s="785"/>
      <c r="D441" s="785"/>
      <c r="E441" s="785"/>
      <c r="F441" s="785"/>
      <c r="G441" s="785"/>
      <c r="H441" s="785"/>
      <c r="I441" s="785"/>
      <c r="J441" s="785"/>
      <c r="K441" s="785"/>
      <c r="L441" s="785"/>
      <c r="M441" s="785"/>
      <c r="N441" s="785"/>
      <c r="O441" s="785"/>
      <c r="P441" s="785"/>
      <c r="Q441" s="785"/>
      <c r="R441" s="785"/>
      <c r="S441" s="785"/>
      <c r="T441" s="785"/>
      <c r="U441" s="785"/>
      <c r="V441" s="785"/>
      <c r="W441" s="785"/>
      <c r="X441" s="785"/>
      <c r="Y441" s="785"/>
      <c r="Z441" s="785"/>
      <c r="AA441" s="764"/>
      <c r="AB441" s="764"/>
      <c r="AC441" s="764"/>
    </row>
    <row r="442" spans="1:68" ht="14.25" hidden="1" customHeight="1" x14ac:dyDescent="0.25">
      <c r="A442" s="787" t="s">
        <v>107</v>
      </c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5"/>
      <c r="P442" s="785"/>
      <c r="Q442" s="785"/>
      <c r="R442" s="785"/>
      <c r="S442" s="785"/>
      <c r="T442" s="785"/>
      <c r="U442" s="785"/>
      <c r="V442" s="785"/>
      <c r="W442" s="785"/>
      <c r="X442" s="785"/>
      <c r="Y442" s="785"/>
      <c r="Z442" s="785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9">
        <v>4680115881907</v>
      </c>
      <c r="E443" s="780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12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7"/>
      <c r="R443" s="777"/>
      <c r="S443" s="777"/>
      <c r="T443" s="778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9">
        <v>4680115881907</v>
      </c>
      <c r="E444" s="780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8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7"/>
      <c r="R444" s="777"/>
      <c r="S444" s="777"/>
      <c r="T444" s="778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9">
        <v>4680115883925</v>
      </c>
      <c r="E445" s="780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11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7"/>
      <c r="R445" s="777"/>
      <c r="S445" s="777"/>
      <c r="T445" s="778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9">
        <v>4680115883925</v>
      </c>
      <c r="E446" s="780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7"/>
      <c r="R446" s="777"/>
      <c r="S446" s="777"/>
      <c r="T446" s="778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9">
        <v>4680115884892</v>
      </c>
      <c r="E447" s="780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83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7"/>
      <c r="R447" s="777"/>
      <c r="S447" s="777"/>
      <c r="T447" s="778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9">
        <v>4607091384192</v>
      </c>
      <c r="E448" s="780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9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7"/>
      <c r="R448" s="777"/>
      <c r="S448" s="777"/>
      <c r="T448" s="778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9">
        <v>4680115884885</v>
      </c>
      <c r="E449" s="780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7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7"/>
      <c r="R449" s="777"/>
      <c r="S449" s="777"/>
      <c r="T449" s="778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9">
        <v>4680115884908</v>
      </c>
      <c r="E450" s="780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7"/>
      <c r="R450" s="777"/>
      <c r="S450" s="777"/>
      <c r="T450" s="778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84"/>
      <c r="B451" s="785"/>
      <c r="C451" s="785"/>
      <c r="D451" s="785"/>
      <c r="E451" s="785"/>
      <c r="F451" s="785"/>
      <c r="G451" s="785"/>
      <c r="H451" s="785"/>
      <c r="I451" s="785"/>
      <c r="J451" s="785"/>
      <c r="K451" s="785"/>
      <c r="L451" s="785"/>
      <c r="M451" s="785"/>
      <c r="N451" s="785"/>
      <c r="O451" s="786"/>
      <c r="P451" s="781" t="s">
        <v>71</v>
      </c>
      <c r="Q451" s="774"/>
      <c r="R451" s="774"/>
      <c r="S451" s="774"/>
      <c r="T451" s="774"/>
      <c r="U451" s="774"/>
      <c r="V451" s="775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5"/>
      <c r="B452" s="785"/>
      <c r="C452" s="785"/>
      <c r="D452" s="785"/>
      <c r="E452" s="785"/>
      <c r="F452" s="785"/>
      <c r="G452" s="785"/>
      <c r="H452" s="785"/>
      <c r="I452" s="785"/>
      <c r="J452" s="785"/>
      <c r="K452" s="785"/>
      <c r="L452" s="785"/>
      <c r="M452" s="785"/>
      <c r="N452" s="785"/>
      <c r="O452" s="786"/>
      <c r="P452" s="781" t="s">
        <v>71</v>
      </c>
      <c r="Q452" s="774"/>
      <c r="R452" s="774"/>
      <c r="S452" s="774"/>
      <c r="T452" s="774"/>
      <c r="U452" s="774"/>
      <c r="V452" s="775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7" t="s">
        <v>64</v>
      </c>
      <c r="B453" s="785"/>
      <c r="C453" s="785"/>
      <c r="D453" s="785"/>
      <c r="E453" s="785"/>
      <c r="F453" s="785"/>
      <c r="G453" s="785"/>
      <c r="H453" s="785"/>
      <c r="I453" s="785"/>
      <c r="J453" s="785"/>
      <c r="K453" s="785"/>
      <c r="L453" s="785"/>
      <c r="M453" s="785"/>
      <c r="N453" s="785"/>
      <c r="O453" s="785"/>
      <c r="P453" s="785"/>
      <c r="Q453" s="785"/>
      <c r="R453" s="785"/>
      <c r="S453" s="785"/>
      <c r="T453" s="785"/>
      <c r="U453" s="785"/>
      <c r="V453" s="785"/>
      <c r="W453" s="785"/>
      <c r="X453" s="785"/>
      <c r="Y453" s="785"/>
      <c r="Z453" s="785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9">
        <v>4607091384802</v>
      </c>
      <c r="E454" s="780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11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7"/>
      <c r="R454" s="777"/>
      <c r="S454" s="777"/>
      <c r="T454" s="778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9">
        <v>4607091384826</v>
      </c>
      <c r="E455" s="780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7"/>
      <c r="R455" s="777"/>
      <c r="S455" s="777"/>
      <c r="T455" s="778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84"/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6"/>
      <c r="P456" s="781" t="s">
        <v>71</v>
      </c>
      <c r="Q456" s="774"/>
      <c r="R456" s="774"/>
      <c r="S456" s="774"/>
      <c r="T456" s="774"/>
      <c r="U456" s="774"/>
      <c r="V456" s="775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5"/>
      <c r="B457" s="785"/>
      <c r="C457" s="785"/>
      <c r="D457" s="785"/>
      <c r="E457" s="785"/>
      <c r="F457" s="785"/>
      <c r="G457" s="785"/>
      <c r="H457" s="785"/>
      <c r="I457" s="785"/>
      <c r="J457" s="785"/>
      <c r="K457" s="785"/>
      <c r="L457" s="785"/>
      <c r="M457" s="785"/>
      <c r="N457" s="785"/>
      <c r="O457" s="786"/>
      <c r="P457" s="781" t="s">
        <v>71</v>
      </c>
      <c r="Q457" s="774"/>
      <c r="R457" s="774"/>
      <c r="S457" s="774"/>
      <c r="T457" s="774"/>
      <c r="U457" s="774"/>
      <c r="V457" s="775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7" t="s">
        <v>73</v>
      </c>
      <c r="B458" s="785"/>
      <c r="C458" s="785"/>
      <c r="D458" s="785"/>
      <c r="E458" s="785"/>
      <c r="F458" s="785"/>
      <c r="G458" s="785"/>
      <c r="H458" s="785"/>
      <c r="I458" s="785"/>
      <c r="J458" s="785"/>
      <c r="K458" s="785"/>
      <c r="L458" s="785"/>
      <c r="M458" s="785"/>
      <c r="N458" s="785"/>
      <c r="O458" s="785"/>
      <c r="P458" s="785"/>
      <c r="Q458" s="785"/>
      <c r="R458" s="785"/>
      <c r="S458" s="785"/>
      <c r="T458" s="785"/>
      <c r="U458" s="785"/>
      <c r="V458" s="785"/>
      <c r="W458" s="785"/>
      <c r="X458" s="785"/>
      <c r="Y458" s="785"/>
      <c r="Z458" s="785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9">
        <v>4607091384246</v>
      </c>
      <c r="E459" s="780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986" t="s">
        <v>721</v>
      </c>
      <c r="Q459" s="777"/>
      <c r="R459" s="777"/>
      <c r="S459" s="777"/>
      <c r="T459" s="778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9">
        <v>4680115881976</v>
      </c>
      <c r="E460" s="780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954" t="s">
        <v>725</v>
      </c>
      <c r="Q460" s="777"/>
      <c r="R460" s="777"/>
      <c r="S460" s="777"/>
      <c r="T460" s="778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9">
        <v>4607091384253</v>
      </c>
      <c r="E461" s="780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7"/>
      <c r="R461" s="777"/>
      <c r="S461" s="777"/>
      <c r="T461" s="778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9">
        <v>4607091384253</v>
      </c>
      <c r="E462" s="780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7"/>
      <c r="R462" s="777"/>
      <c r="S462" s="777"/>
      <c r="T462" s="778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9">
        <v>4680115881969</v>
      </c>
      <c r="E463" s="780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8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7"/>
      <c r="R463" s="777"/>
      <c r="S463" s="777"/>
      <c r="T463" s="778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84"/>
      <c r="B464" s="785"/>
      <c r="C464" s="785"/>
      <c r="D464" s="785"/>
      <c r="E464" s="785"/>
      <c r="F464" s="785"/>
      <c r="G464" s="785"/>
      <c r="H464" s="785"/>
      <c r="I464" s="785"/>
      <c r="J464" s="785"/>
      <c r="K464" s="785"/>
      <c r="L464" s="785"/>
      <c r="M464" s="785"/>
      <c r="N464" s="785"/>
      <c r="O464" s="786"/>
      <c r="P464" s="781" t="s">
        <v>71</v>
      </c>
      <c r="Q464" s="774"/>
      <c r="R464" s="774"/>
      <c r="S464" s="774"/>
      <c r="T464" s="774"/>
      <c r="U464" s="774"/>
      <c r="V464" s="775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5"/>
      <c r="B465" s="785"/>
      <c r="C465" s="785"/>
      <c r="D465" s="785"/>
      <c r="E465" s="785"/>
      <c r="F465" s="785"/>
      <c r="G465" s="785"/>
      <c r="H465" s="785"/>
      <c r="I465" s="785"/>
      <c r="J465" s="785"/>
      <c r="K465" s="785"/>
      <c r="L465" s="785"/>
      <c r="M465" s="785"/>
      <c r="N465" s="785"/>
      <c r="O465" s="786"/>
      <c r="P465" s="781" t="s">
        <v>71</v>
      </c>
      <c r="Q465" s="774"/>
      <c r="R465" s="774"/>
      <c r="S465" s="774"/>
      <c r="T465" s="774"/>
      <c r="U465" s="774"/>
      <c r="V465" s="775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7" t="s">
        <v>198</v>
      </c>
      <c r="B466" s="785"/>
      <c r="C466" s="785"/>
      <c r="D466" s="785"/>
      <c r="E466" s="785"/>
      <c r="F466" s="785"/>
      <c r="G466" s="785"/>
      <c r="H466" s="785"/>
      <c r="I466" s="785"/>
      <c r="J466" s="785"/>
      <c r="K466" s="785"/>
      <c r="L466" s="785"/>
      <c r="M466" s="785"/>
      <c r="N466" s="785"/>
      <c r="O466" s="785"/>
      <c r="P466" s="785"/>
      <c r="Q466" s="785"/>
      <c r="R466" s="785"/>
      <c r="S466" s="785"/>
      <c r="T466" s="785"/>
      <c r="U466" s="785"/>
      <c r="V466" s="785"/>
      <c r="W466" s="785"/>
      <c r="X466" s="785"/>
      <c r="Y466" s="785"/>
      <c r="Z466" s="785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9">
        <v>4607091389357</v>
      </c>
      <c r="E467" s="780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1075" t="s">
        <v>737</v>
      </c>
      <c r="Q467" s="777"/>
      <c r="R467" s="777"/>
      <c r="S467" s="777"/>
      <c r="T467" s="778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84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81" t="s">
        <v>71</v>
      </c>
      <c r="Q468" s="774"/>
      <c r="R468" s="774"/>
      <c r="S468" s="774"/>
      <c r="T468" s="774"/>
      <c r="U468" s="774"/>
      <c r="V468" s="775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5"/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6"/>
      <c r="P469" s="781" t="s">
        <v>71</v>
      </c>
      <c r="Q469" s="774"/>
      <c r="R469" s="774"/>
      <c r="S469" s="774"/>
      <c r="T469" s="774"/>
      <c r="U469" s="774"/>
      <c r="V469" s="775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11" t="s">
        <v>739</v>
      </c>
      <c r="B470" s="812"/>
      <c r="C470" s="812"/>
      <c r="D470" s="812"/>
      <c r="E470" s="812"/>
      <c r="F470" s="812"/>
      <c r="G470" s="812"/>
      <c r="H470" s="812"/>
      <c r="I470" s="812"/>
      <c r="J470" s="812"/>
      <c r="K470" s="812"/>
      <c r="L470" s="812"/>
      <c r="M470" s="812"/>
      <c r="N470" s="812"/>
      <c r="O470" s="812"/>
      <c r="P470" s="812"/>
      <c r="Q470" s="812"/>
      <c r="R470" s="812"/>
      <c r="S470" s="812"/>
      <c r="T470" s="812"/>
      <c r="U470" s="812"/>
      <c r="V470" s="812"/>
      <c r="W470" s="812"/>
      <c r="X470" s="812"/>
      <c r="Y470" s="812"/>
      <c r="Z470" s="812"/>
      <c r="AA470" s="48"/>
      <c r="AB470" s="48"/>
      <c r="AC470" s="48"/>
    </row>
    <row r="471" spans="1:68" ht="16.5" hidden="1" customHeight="1" x14ac:dyDescent="0.25">
      <c r="A471" s="789" t="s">
        <v>740</v>
      </c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5"/>
      <c r="P471" s="785"/>
      <c r="Q471" s="785"/>
      <c r="R471" s="785"/>
      <c r="S471" s="785"/>
      <c r="T471" s="785"/>
      <c r="U471" s="785"/>
      <c r="V471" s="785"/>
      <c r="W471" s="785"/>
      <c r="X471" s="785"/>
      <c r="Y471" s="785"/>
      <c r="Z471" s="785"/>
      <c r="AA471" s="764"/>
      <c r="AB471" s="764"/>
      <c r="AC471" s="764"/>
    </row>
    <row r="472" spans="1:68" ht="14.25" hidden="1" customHeight="1" x14ac:dyDescent="0.25">
      <c r="A472" s="787" t="s">
        <v>107</v>
      </c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5"/>
      <c r="P472" s="785"/>
      <c r="Q472" s="785"/>
      <c r="R472" s="785"/>
      <c r="S472" s="785"/>
      <c r="T472" s="785"/>
      <c r="U472" s="785"/>
      <c r="V472" s="785"/>
      <c r="W472" s="785"/>
      <c r="X472" s="785"/>
      <c r="Y472" s="785"/>
      <c r="Z472" s="785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9">
        <v>4607091389708</v>
      </c>
      <c r="E473" s="780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11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7"/>
      <c r="R473" s="777"/>
      <c r="S473" s="777"/>
      <c r="T473" s="778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4"/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6"/>
      <c r="P474" s="781" t="s">
        <v>71</v>
      </c>
      <c r="Q474" s="774"/>
      <c r="R474" s="774"/>
      <c r="S474" s="774"/>
      <c r="T474" s="774"/>
      <c r="U474" s="774"/>
      <c r="V474" s="775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5"/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6"/>
      <c r="P475" s="781" t="s">
        <v>71</v>
      </c>
      <c r="Q475" s="774"/>
      <c r="R475" s="774"/>
      <c r="S475" s="774"/>
      <c r="T475" s="774"/>
      <c r="U475" s="774"/>
      <c r="V475" s="775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7" t="s">
        <v>64</v>
      </c>
      <c r="B476" s="785"/>
      <c r="C476" s="785"/>
      <c r="D476" s="785"/>
      <c r="E476" s="785"/>
      <c r="F476" s="785"/>
      <c r="G476" s="785"/>
      <c r="H476" s="785"/>
      <c r="I476" s="785"/>
      <c r="J476" s="785"/>
      <c r="K476" s="785"/>
      <c r="L476" s="785"/>
      <c r="M476" s="785"/>
      <c r="N476" s="785"/>
      <c r="O476" s="785"/>
      <c r="P476" s="785"/>
      <c r="Q476" s="785"/>
      <c r="R476" s="785"/>
      <c r="S476" s="785"/>
      <c r="T476" s="785"/>
      <c r="U476" s="785"/>
      <c r="V476" s="785"/>
      <c r="W476" s="785"/>
      <c r="X476" s="785"/>
      <c r="Y476" s="785"/>
      <c r="Z476" s="785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9">
        <v>4680115886100</v>
      </c>
      <c r="E477" s="780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02" t="s">
        <v>746</v>
      </c>
      <c r="Q477" s="777"/>
      <c r="R477" s="777"/>
      <c r="S477" s="777"/>
      <c r="T477" s="778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9">
        <v>4680115886117</v>
      </c>
      <c r="E478" s="780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877" t="s">
        <v>750</v>
      </c>
      <c r="Q478" s="777"/>
      <c r="R478" s="777"/>
      <c r="S478" s="777"/>
      <c r="T478" s="778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9">
        <v>4680115886117</v>
      </c>
      <c r="E479" s="780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1096" t="s">
        <v>750</v>
      </c>
      <c r="Q479" s="777"/>
      <c r="R479" s="777"/>
      <c r="S479" s="777"/>
      <c r="T479" s="778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9">
        <v>4607091389746</v>
      </c>
      <c r="E480" s="780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11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7"/>
      <c r="R480" s="777"/>
      <c r="S480" s="777"/>
      <c r="T480" s="778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9">
        <v>4680115883147</v>
      </c>
      <c r="E481" s="780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11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7"/>
      <c r="R481" s="777"/>
      <c r="S481" s="777"/>
      <c r="T481" s="778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9">
        <v>4680115883147</v>
      </c>
      <c r="E482" s="780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1164" t="s">
        <v>759</v>
      </c>
      <c r="Q482" s="777"/>
      <c r="R482" s="777"/>
      <c r="S482" s="777"/>
      <c r="T482" s="778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9">
        <v>4607091384338</v>
      </c>
      <c r="E483" s="780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7"/>
      <c r="R483" s="777"/>
      <c r="S483" s="777"/>
      <c r="T483" s="778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9">
        <v>4680115883154</v>
      </c>
      <c r="E484" s="780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7"/>
      <c r="R484" s="777"/>
      <c r="S484" s="777"/>
      <c r="T484" s="778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9">
        <v>4680115883154</v>
      </c>
      <c r="E485" s="780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2" t="s">
        <v>766</v>
      </c>
      <c r="Q485" s="777"/>
      <c r="R485" s="777"/>
      <c r="S485" s="777"/>
      <c r="T485" s="778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9">
        <v>4607091389524</v>
      </c>
      <c r="E486" s="780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7"/>
      <c r="R486" s="777"/>
      <c r="S486" s="777"/>
      <c r="T486" s="778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9">
        <v>4607091389524</v>
      </c>
      <c r="E487" s="780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7"/>
      <c r="R487" s="777"/>
      <c r="S487" s="777"/>
      <c r="T487" s="778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9">
        <v>4680115883161</v>
      </c>
      <c r="E488" s="780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7"/>
      <c r="R488" s="777"/>
      <c r="S488" s="777"/>
      <c r="T488" s="778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9">
        <v>4680115883161</v>
      </c>
      <c r="E489" s="780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2" t="s">
        <v>774</v>
      </c>
      <c r="Q489" s="777"/>
      <c r="R489" s="777"/>
      <c r="S489" s="777"/>
      <c r="T489" s="778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9">
        <v>4607091389531</v>
      </c>
      <c r="E490" s="780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7"/>
      <c r="R490" s="777"/>
      <c r="S490" s="777"/>
      <c r="T490" s="778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9">
        <v>4607091389531</v>
      </c>
      <c r="E491" s="780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7"/>
      <c r="R491" s="777"/>
      <c r="S491" s="777"/>
      <c r="T491" s="778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9">
        <v>4607091384345</v>
      </c>
      <c r="E492" s="780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7"/>
      <c r="R492" s="777"/>
      <c r="S492" s="777"/>
      <c r="T492" s="778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9">
        <v>4680115883185</v>
      </c>
      <c r="E493" s="780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7"/>
      <c r="R493" s="777"/>
      <c r="S493" s="777"/>
      <c r="T493" s="778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9">
        <v>4680115883185</v>
      </c>
      <c r="E494" s="780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03" t="s">
        <v>785</v>
      </c>
      <c r="Q494" s="777"/>
      <c r="R494" s="777"/>
      <c r="S494" s="777"/>
      <c r="T494" s="778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84"/>
      <c r="B495" s="785"/>
      <c r="C495" s="785"/>
      <c r="D495" s="785"/>
      <c r="E495" s="785"/>
      <c r="F495" s="785"/>
      <c r="G495" s="785"/>
      <c r="H495" s="785"/>
      <c r="I495" s="785"/>
      <c r="J495" s="785"/>
      <c r="K495" s="785"/>
      <c r="L495" s="785"/>
      <c r="M495" s="785"/>
      <c r="N495" s="785"/>
      <c r="O495" s="786"/>
      <c r="P495" s="781" t="s">
        <v>71</v>
      </c>
      <c r="Q495" s="774"/>
      <c r="R495" s="774"/>
      <c r="S495" s="774"/>
      <c r="T495" s="774"/>
      <c r="U495" s="774"/>
      <c r="V495" s="775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5"/>
      <c r="B496" s="785"/>
      <c r="C496" s="785"/>
      <c r="D496" s="785"/>
      <c r="E496" s="785"/>
      <c r="F496" s="785"/>
      <c r="G496" s="785"/>
      <c r="H496" s="785"/>
      <c r="I496" s="785"/>
      <c r="J496" s="785"/>
      <c r="K496" s="785"/>
      <c r="L496" s="785"/>
      <c r="M496" s="785"/>
      <c r="N496" s="785"/>
      <c r="O496" s="786"/>
      <c r="P496" s="781" t="s">
        <v>71</v>
      </c>
      <c r="Q496" s="774"/>
      <c r="R496" s="774"/>
      <c r="S496" s="774"/>
      <c r="T496" s="774"/>
      <c r="U496" s="774"/>
      <c r="V496" s="775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7" t="s">
        <v>73</v>
      </c>
      <c r="B497" s="785"/>
      <c r="C497" s="785"/>
      <c r="D497" s="785"/>
      <c r="E497" s="785"/>
      <c r="F497" s="785"/>
      <c r="G497" s="785"/>
      <c r="H497" s="785"/>
      <c r="I497" s="785"/>
      <c r="J497" s="785"/>
      <c r="K497" s="785"/>
      <c r="L497" s="785"/>
      <c r="M497" s="785"/>
      <c r="N497" s="785"/>
      <c r="O497" s="785"/>
      <c r="P497" s="785"/>
      <c r="Q497" s="785"/>
      <c r="R497" s="785"/>
      <c r="S497" s="785"/>
      <c r="T497" s="785"/>
      <c r="U497" s="785"/>
      <c r="V497" s="785"/>
      <c r="W497" s="785"/>
      <c r="X497" s="785"/>
      <c r="Y497" s="785"/>
      <c r="Z497" s="785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9">
        <v>4607091384352</v>
      </c>
      <c r="E498" s="780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7"/>
      <c r="R498" s="777"/>
      <c r="S498" s="777"/>
      <c r="T498" s="778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9">
        <v>4607091389654</v>
      </c>
      <c r="E499" s="780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7"/>
      <c r="R499" s="777"/>
      <c r="S499" s="777"/>
      <c r="T499" s="778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84"/>
      <c r="B500" s="785"/>
      <c r="C500" s="785"/>
      <c r="D500" s="785"/>
      <c r="E500" s="785"/>
      <c r="F500" s="785"/>
      <c r="G500" s="785"/>
      <c r="H500" s="785"/>
      <c r="I500" s="785"/>
      <c r="J500" s="785"/>
      <c r="K500" s="785"/>
      <c r="L500" s="785"/>
      <c r="M500" s="785"/>
      <c r="N500" s="785"/>
      <c r="O500" s="786"/>
      <c r="P500" s="781" t="s">
        <v>71</v>
      </c>
      <c r="Q500" s="774"/>
      <c r="R500" s="774"/>
      <c r="S500" s="774"/>
      <c r="T500" s="774"/>
      <c r="U500" s="774"/>
      <c r="V500" s="775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5"/>
      <c r="B501" s="785"/>
      <c r="C501" s="785"/>
      <c r="D501" s="785"/>
      <c r="E501" s="785"/>
      <c r="F501" s="785"/>
      <c r="G501" s="785"/>
      <c r="H501" s="785"/>
      <c r="I501" s="785"/>
      <c r="J501" s="785"/>
      <c r="K501" s="785"/>
      <c r="L501" s="785"/>
      <c r="M501" s="785"/>
      <c r="N501" s="785"/>
      <c r="O501" s="786"/>
      <c r="P501" s="781" t="s">
        <v>71</v>
      </c>
      <c r="Q501" s="774"/>
      <c r="R501" s="774"/>
      <c r="S501" s="774"/>
      <c r="T501" s="774"/>
      <c r="U501" s="774"/>
      <c r="V501" s="775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7" t="s">
        <v>99</v>
      </c>
      <c r="B502" s="785"/>
      <c r="C502" s="785"/>
      <c r="D502" s="785"/>
      <c r="E502" s="785"/>
      <c r="F502" s="785"/>
      <c r="G502" s="785"/>
      <c r="H502" s="785"/>
      <c r="I502" s="785"/>
      <c r="J502" s="785"/>
      <c r="K502" s="785"/>
      <c r="L502" s="785"/>
      <c r="M502" s="785"/>
      <c r="N502" s="785"/>
      <c r="O502" s="785"/>
      <c r="P502" s="785"/>
      <c r="Q502" s="785"/>
      <c r="R502" s="785"/>
      <c r="S502" s="785"/>
      <c r="T502" s="785"/>
      <c r="U502" s="785"/>
      <c r="V502" s="785"/>
      <c r="W502" s="785"/>
      <c r="X502" s="785"/>
      <c r="Y502" s="785"/>
      <c r="Z502" s="785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9">
        <v>4680115884113</v>
      </c>
      <c r="E503" s="780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7"/>
      <c r="R503" s="777"/>
      <c r="S503" s="777"/>
      <c r="T503" s="778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84"/>
      <c r="B504" s="785"/>
      <c r="C504" s="785"/>
      <c r="D504" s="785"/>
      <c r="E504" s="785"/>
      <c r="F504" s="785"/>
      <c r="G504" s="785"/>
      <c r="H504" s="785"/>
      <c r="I504" s="785"/>
      <c r="J504" s="785"/>
      <c r="K504" s="785"/>
      <c r="L504" s="785"/>
      <c r="M504" s="785"/>
      <c r="N504" s="785"/>
      <c r="O504" s="786"/>
      <c r="P504" s="781" t="s">
        <v>71</v>
      </c>
      <c r="Q504" s="774"/>
      <c r="R504" s="774"/>
      <c r="S504" s="774"/>
      <c r="T504" s="774"/>
      <c r="U504" s="774"/>
      <c r="V504" s="775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5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81" t="s">
        <v>71</v>
      </c>
      <c r="Q505" s="774"/>
      <c r="R505" s="774"/>
      <c r="S505" s="774"/>
      <c r="T505" s="774"/>
      <c r="U505" s="774"/>
      <c r="V505" s="775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9" t="s">
        <v>797</v>
      </c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5"/>
      <c r="P506" s="785"/>
      <c r="Q506" s="785"/>
      <c r="R506" s="785"/>
      <c r="S506" s="785"/>
      <c r="T506" s="785"/>
      <c r="U506" s="785"/>
      <c r="V506" s="785"/>
      <c r="W506" s="785"/>
      <c r="X506" s="785"/>
      <c r="Y506" s="785"/>
      <c r="Z506" s="785"/>
      <c r="AA506" s="764"/>
      <c r="AB506" s="764"/>
      <c r="AC506" s="764"/>
    </row>
    <row r="507" spans="1:68" ht="14.25" hidden="1" customHeight="1" x14ac:dyDescent="0.25">
      <c r="A507" s="787" t="s">
        <v>157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9">
        <v>4607091389364</v>
      </c>
      <c r="E508" s="780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9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7"/>
      <c r="R508" s="777"/>
      <c r="S508" s="777"/>
      <c r="T508" s="778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4"/>
      <c r="B509" s="785"/>
      <c r="C509" s="785"/>
      <c r="D509" s="785"/>
      <c r="E509" s="785"/>
      <c r="F509" s="785"/>
      <c r="G509" s="785"/>
      <c r="H509" s="785"/>
      <c r="I509" s="785"/>
      <c r="J509" s="785"/>
      <c r="K509" s="785"/>
      <c r="L509" s="785"/>
      <c r="M509" s="785"/>
      <c r="N509" s="785"/>
      <c r="O509" s="786"/>
      <c r="P509" s="781" t="s">
        <v>71</v>
      </c>
      <c r="Q509" s="774"/>
      <c r="R509" s="774"/>
      <c r="S509" s="774"/>
      <c r="T509" s="774"/>
      <c r="U509" s="774"/>
      <c r="V509" s="775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5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81" t="s">
        <v>71</v>
      </c>
      <c r="Q510" s="774"/>
      <c r="R510" s="774"/>
      <c r="S510" s="774"/>
      <c r="T510" s="774"/>
      <c r="U510" s="774"/>
      <c r="V510" s="775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7" t="s">
        <v>64</v>
      </c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5"/>
      <c r="P511" s="785"/>
      <c r="Q511" s="785"/>
      <c r="R511" s="785"/>
      <c r="S511" s="785"/>
      <c r="T511" s="785"/>
      <c r="U511" s="785"/>
      <c r="V511" s="785"/>
      <c r="W511" s="785"/>
      <c r="X511" s="785"/>
      <c r="Y511" s="785"/>
      <c r="Z511" s="785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9">
        <v>4680115886094</v>
      </c>
      <c r="E512" s="780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975" t="s">
        <v>803</v>
      </c>
      <c r="Q512" s="777"/>
      <c r="R512" s="777"/>
      <c r="S512" s="777"/>
      <c r="T512" s="778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9">
        <v>4607091389425</v>
      </c>
      <c r="E513" s="780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10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7"/>
      <c r="R513" s="777"/>
      <c r="S513" s="777"/>
      <c r="T513" s="778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9">
        <v>4680115880771</v>
      </c>
      <c r="E514" s="780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1020" t="s">
        <v>810</v>
      </c>
      <c r="Q514" s="777"/>
      <c r="R514" s="777"/>
      <c r="S514" s="777"/>
      <c r="T514" s="778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9">
        <v>4607091389500</v>
      </c>
      <c r="E515" s="780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7"/>
      <c r="R515" s="777"/>
      <c r="S515" s="777"/>
      <c r="T515" s="778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9">
        <v>4607091389500</v>
      </c>
      <c r="E516" s="780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0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7"/>
      <c r="R516" s="777"/>
      <c r="S516" s="777"/>
      <c r="T516" s="778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84"/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6"/>
      <c r="P517" s="781" t="s">
        <v>71</v>
      </c>
      <c r="Q517" s="774"/>
      <c r="R517" s="774"/>
      <c r="S517" s="774"/>
      <c r="T517" s="774"/>
      <c r="U517" s="774"/>
      <c r="V517" s="775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5"/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6"/>
      <c r="P518" s="781" t="s">
        <v>71</v>
      </c>
      <c r="Q518" s="774"/>
      <c r="R518" s="774"/>
      <c r="S518" s="774"/>
      <c r="T518" s="774"/>
      <c r="U518" s="774"/>
      <c r="V518" s="775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9" t="s">
        <v>815</v>
      </c>
      <c r="B519" s="785"/>
      <c r="C519" s="785"/>
      <c r="D519" s="785"/>
      <c r="E519" s="785"/>
      <c r="F519" s="785"/>
      <c r="G519" s="785"/>
      <c r="H519" s="785"/>
      <c r="I519" s="785"/>
      <c r="J519" s="785"/>
      <c r="K519" s="785"/>
      <c r="L519" s="785"/>
      <c r="M519" s="785"/>
      <c r="N519" s="785"/>
      <c r="O519" s="785"/>
      <c r="P519" s="785"/>
      <c r="Q519" s="785"/>
      <c r="R519" s="785"/>
      <c r="S519" s="785"/>
      <c r="T519" s="785"/>
      <c r="U519" s="785"/>
      <c r="V519" s="785"/>
      <c r="W519" s="785"/>
      <c r="X519" s="785"/>
      <c r="Y519" s="785"/>
      <c r="Z519" s="785"/>
      <c r="AA519" s="764"/>
      <c r="AB519" s="764"/>
      <c r="AC519" s="764"/>
    </row>
    <row r="520" spans="1:68" ht="14.25" hidden="1" customHeight="1" x14ac:dyDescent="0.25">
      <c r="A520" s="787" t="s">
        <v>64</v>
      </c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5"/>
      <c r="P520" s="785"/>
      <c r="Q520" s="785"/>
      <c r="R520" s="785"/>
      <c r="S520" s="785"/>
      <c r="T520" s="785"/>
      <c r="U520" s="785"/>
      <c r="V520" s="785"/>
      <c r="W520" s="785"/>
      <c r="X520" s="785"/>
      <c r="Y520" s="785"/>
      <c r="Z520" s="785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9">
        <v>4680115885189</v>
      </c>
      <c r="E521" s="780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11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7"/>
      <c r="R521" s="777"/>
      <c r="S521" s="777"/>
      <c r="T521" s="778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9">
        <v>4680115885172</v>
      </c>
      <c r="E522" s="780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7"/>
      <c r="R522" s="777"/>
      <c r="S522" s="777"/>
      <c r="T522" s="778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9">
        <v>4680115885110</v>
      </c>
      <c r="E523" s="780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1110" t="s">
        <v>823</v>
      </c>
      <c r="Q523" s="777"/>
      <c r="R523" s="777"/>
      <c r="S523" s="777"/>
      <c r="T523" s="778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9">
        <v>4680115885219</v>
      </c>
      <c r="E524" s="780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63" t="s">
        <v>827</v>
      </c>
      <c r="Q524" s="777"/>
      <c r="R524" s="777"/>
      <c r="S524" s="777"/>
      <c r="T524" s="778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84"/>
      <c r="B525" s="785"/>
      <c r="C525" s="785"/>
      <c r="D525" s="785"/>
      <c r="E525" s="785"/>
      <c r="F525" s="785"/>
      <c r="G525" s="785"/>
      <c r="H525" s="785"/>
      <c r="I525" s="785"/>
      <c r="J525" s="785"/>
      <c r="K525" s="785"/>
      <c r="L525" s="785"/>
      <c r="M525" s="785"/>
      <c r="N525" s="785"/>
      <c r="O525" s="786"/>
      <c r="P525" s="781" t="s">
        <v>71</v>
      </c>
      <c r="Q525" s="774"/>
      <c r="R525" s="774"/>
      <c r="S525" s="774"/>
      <c r="T525" s="774"/>
      <c r="U525" s="774"/>
      <c r="V525" s="775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5"/>
      <c r="B526" s="785"/>
      <c r="C526" s="785"/>
      <c r="D526" s="785"/>
      <c r="E526" s="785"/>
      <c r="F526" s="785"/>
      <c r="G526" s="785"/>
      <c r="H526" s="785"/>
      <c r="I526" s="785"/>
      <c r="J526" s="785"/>
      <c r="K526" s="785"/>
      <c r="L526" s="785"/>
      <c r="M526" s="785"/>
      <c r="N526" s="785"/>
      <c r="O526" s="786"/>
      <c r="P526" s="781" t="s">
        <v>71</v>
      </c>
      <c r="Q526" s="774"/>
      <c r="R526" s="774"/>
      <c r="S526" s="774"/>
      <c r="T526" s="774"/>
      <c r="U526" s="774"/>
      <c r="V526" s="775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9" t="s">
        <v>829</v>
      </c>
      <c r="B527" s="785"/>
      <c r="C527" s="785"/>
      <c r="D527" s="785"/>
      <c r="E527" s="785"/>
      <c r="F527" s="785"/>
      <c r="G527" s="785"/>
      <c r="H527" s="785"/>
      <c r="I527" s="785"/>
      <c r="J527" s="785"/>
      <c r="K527" s="785"/>
      <c r="L527" s="785"/>
      <c r="M527" s="785"/>
      <c r="N527" s="785"/>
      <c r="O527" s="785"/>
      <c r="P527" s="785"/>
      <c r="Q527" s="785"/>
      <c r="R527" s="785"/>
      <c r="S527" s="785"/>
      <c r="T527" s="785"/>
      <c r="U527" s="785"/>
      <c r="V527" s="785"/>
      <c r="W527" s="785"/>
      <c r="X527" s="785"/>
      <c r="Y527" s="785"/>
      <c r="Z527" s="785"/>
      <c r="AA527" s="764"/>
      <c r="AB527" s="764"/>
      <c r="AC527" s="764"/>
    </row>
    <row r="528" spans="1:68" ht="14.25" hidden="1" customHeight="1" x14ac:dyDescent="0.25">
      <c r="A528" s="787" t="s">
        <v>64</v>
      </c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5"/>
      <c r="P528" s="785"/>
      <c r="Q528" s="785"/>
      <c r="R528" s="785"/>
      <c r="S528" s="785"/>
      <c r="T528" s="785"/>
      <c r="U528" s="785"/>
      <c r="V528" s="785"/>
      <c r="W528" s="785"/>
      <c r="X528" s="785"/>
      <c r="Y528" s="785"/>
      <c r="Z528" s="785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9">
        <v>4680115885103</v>
      </c>
      <c r="E529" s="780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7"/>
      <c r="R529" s="777"/>
      <c r="S529" s="777"/>
      <c r="T529" s="778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84"/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6"/>
      <c r="P530" s="781" t="s">
        <v>71</v>
      </c>
      <c r="Q530" s="774"/>
      <c r="R530" s="774"/>
      <c r="S530" s="774"/>
      <c r="T530" s="774"/>
      <c r="U530" s="774"/>
      <c r="V530" s="775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5"/>
      <c r="B531" s="785"/>
      <c r="C531" s="785"/>
      <c r="D531" s="785"/>
      <c r="E531" s="785"/>
      <c r="F531" s="785"/>
      <c r="G531" s="785"/>
      <c r="H531" s="785"/>
      <c r="I531" s="785"/>
      <c r="J531" s="785"/>
      <c r="K531" s="785"/>
      <c r="L531" s="785"/>
      <c r="M531" s="785"/>
      <c r="N531" s="785"/>
      <c r="O531" s="786"/>
      <c r="P531" s="781" t="s">
        <v>71</v>
      </c>
      <c r="Q531" s="774"/>
      <c r="R531" s="774"/>
      <c r="S531" s="774"/>
      <c r="T531" s="774"/>
      <c r="U531" s="774"/>
      <c r="V531" s="775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7" t="s">
        <v>198</v>
      </c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5"/>
      <c r="P532" s="785"/>
      <c r="Q532" s="785"/>
      <c r="R532" s="785"/>
      <c r="S532" s="785"/>
      <c r="T532" s="785"/>
      <c r="U532" s="785"/>
      <c r="V532" s="785"/>
      <c r="W532" s="785"/>
      <c r="X532" s="785"/>
      <c r="Y532" s="785"/>
      <c r="Z532" s="785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9">
        <v>4680115885509</v>
      </c>
      <c r="E533" s="780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0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7"/>
      <c r="R533" s="777"/>
      <c r="S533" s="777"/>
      <c r="T533" s="778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84"/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6"/>
      <c r="P534" s="781" t="s">
        <v>71</v>
      </c>
      <c r="Q534" s="774"/>
      <c r="R534" s="774"/>
      <c r="S534" s="774"/>
      <c r="T534" s="774"/>
      <c r="U534" s="774"/>
      <c r="V534" s="775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5"/>
      <c r="B535" s="785"/>
      <c r="C535" s="785"/>
      <c r="D535" s="785"/>
      <c r="E535" s="785"/>
      <c r="F535" s="785"/>
      <c r="G535" s="785"/>
      <c r="H535" s="785"/>
      <c r="I535" s="785"/>
      <c r="J535" s="785"/>
      <c r="K535" s="785"/>
      <c r="L535" s="785"/>
      <c r="M535" s="785"/>
      <c r="N535" s="785"/>
      <c r="O535" s="786"/>
      <c r="P535" s="781" t="s">
        <v>71</v>
      </c>
      <c r="Q535" s="774"/>
      <c r="R535" s="774"/>
      <c r="S535" s="774"/>
      <c r="T535" s="774"/>
      <c r="U535" s="774"/>
      <c r="V535" s="775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11" t="s">
        <v>836</v>
      </c>
      <c r="B536" s="812"/>
      <c r="C536" s="812"/>
      <c r="D536" s="812"/>
      <c r="E536" s="812"/>
      <c r="F536" s="812"/>
      <c r="G536" s="812"/>
      <c r="H536" s="812"/>
      <c r="I536" s="812"/>
      <c r="J536" s="812"/>
      <c r="K536" s="812"/>
      <c r="L536" s="812"/>
      <c r="M536" s="812"/>
      <c r="N536" s="812"/>
      <c r="O536" s="812"/>
      <c r="P536" s="812"/>
      <c r="Q536" s="812"/>
      <c r="R536" s="812"/>
      <c r="S536" s="812"/>
      <c r="T536" s="812"/>
      <c r="U536" s="812"/>
      <c r="V536" s="812"/>
      <c r="W536" s="812"/>
      <c r="X536" s="812"/>
      <c r="Y536" s="812"/>
      <c r="Z536" s="812"/>
      <c r="AA536" s="48"/>
      <c r="AB536" s="48"/>
      <c r="AC536" s="48"/>
    </row>
    <row r="537" spans="1:68" ht="16.5" hidden="1" customHeight="1" x14ac:dyDescent="0.25">
      <c r="A537" s="789" t="s">
        <v>836</v>
      </c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5"/>
      <c r="P537" s="785"/>
      <c r="Q537" s="785"/>
      <c r="R537" s="785"/>
      <c r="S537" s="785"/>
      <c r="T537" s="785"/>
      <c r="U537" s="785"/>
      <c r="V537" s="785"/>
      <c r="W537" s="785"/>
      <c r="X537" s="785"/>
      <c r="Y537" s="785"/>
      <c r="Z537" s="785"/>
      <c r="AA537" s="764"/>
      <c r="AB537" s="764"/>
      <c r="AC537" s="764"/>
    </row>
    <row r="538" spans="1:68" ht="14.25" hidden="1" customHeight="1" x14ac:dyDescent="0.25">
      <c r="A538" s="787" t="s">
        <v>107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9">
        <v>4607091389067</v>
      </c>
      <c r="E539" s="780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11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7"/>
      <c r="R539" s="777"/>
      <c r="S539" s="777"/>
      <c r="T539" s="778"/>
      <c r="U539" s="34"/>
      <c r="V539" s="34"/>
      <c r="W539" s="35" t="s">
        <v>69</v>
      </c>
      <c r="X539" s="769">
        <v>10</v>
      </c>
      <c r="Y539" s="770">
        <f t="shared" ref="Y539:Y553" si="103">IFERROR(IF(X539="",0,CEILING((X539/$H539),1)*$H539),"")</f>
        <v>10.56</v>
      </c>
      <c r="Z539" s="36">
        <f t="shared" ref="Z539:Z544" si="104">IFERROR(IF(Y539=0,"",ROUNDUP(Y539/H539,0)*0.01196),"")</f>
        <v>2.392E-2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10.681818181818182</v>
      </c>
      <c r="BN539" s="64">
        <f t="shared" ref="BN539:BN553" si="106">IFERROR(Y539*I539/H539,"0")</f>
        <v>11.28</v>
      </c>
      <c r="BO539" s="64">
        <f t="shared" ref="BO539:BO553" si="107">IFERROR(1/J539*(X539/H539),"0")</f>
        <v>1.8210955710955712E-2</v>
      </c>
      <c r="BP539" s="64">
        <f t="shared" ref="BP539:BP553" si="108">IFERROR(1/J539*(Y539/H539),"0")</f>
        <v>1.9230769230769232E-2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9">
        <v>4680115885271</v>
      </c>
      <c r="E540" s="780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9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7"/>
      <c r="R540" s="777"/>
      <c r="S540" s="777"/>
      <c r="T540" s="778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9">
        <v>4680115884502</v>
      </c>
      <c r="E541" s="780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7"/>
      <c r="R541" s="777"/>
      <c r="S541" s="777"/>
      <c r="T541" s="778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9">
        <v>4607091389104</v>
      </c>
      <c r="E542" s="780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1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7"/>
      <c r="R542" s="777"/>
      <c r="S542" s="777"/>
      <c r="T542" s="778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9">
        <v>4680115884519</v>
      </c>
      <c r="E543" s="780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10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7"/>
      <c r="R543" s="777"/>
      <c r="S543" s="777"/>
      <c r="T543" s="778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9">
        <v>4680115885226</v>
      </c>
      <c r="E544" s="780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7"/>
      <c r="R544" s="777"/>
      <c r="S544" s="777"/>
      <c r="T544" s="778"/>
      <c r="U544" s="34"/>
      <c r="V544" s="34"/>
      <c r="W544" s="35" t="s">
        <v>69</v>
      </c>
      <c r="X544" s="769">
        <v>80</v>
      </c>
      <c r="Y544" s="770">
        <f t="shared" si="103"/>
        <v>84.48</v>
      </c>
      <c r="Z544" s="36">
        <f t="shared" si="104"/>
        <v>0.19136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85.454545454545453</v>
      </c>
      <c r="BN544" s="64">
        <f t="shared" si="106"/>
        <v>90.24</v>
      </c>
      <c r="BO544" s="64">
        <f t="shared" si="107"/>
        <v>0.14568764568764569</v>
      </c>
      <c r="BP544" s="64">
        <f t="shared" si="108"/>
        <v>0.15384615384615385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9">
        <v>4680115880603</v>
      </c>
      <c r="E545" s="780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9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7"/>
      <c r="R545" s="777"/>
      <c r="S545" s="777"/>
      <c r="T545" s="778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9">
        <v>4680115880603</v>
      </c>
      <c r="E546" s="780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7"/>
      <c r="R546" s="777"/>
      <c r="S546" s="777"/>
      <c r="T546" s="778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9">
        <v>4680115882782</v>
      </c>
      <c r="E547" s="780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7"/>
      <c r="R547" s="777"/>
      <c r="S547" s="777"/>
      <c r="T547" s="778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9">
        <v>4680115885479</v>
      </c>
      <c r="E548" s="780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1109" t="s">
        <v>861</v>
      </c>
      <c r="Q548" s="777"/>
      <c r="R548" s="777"/>
      <c r="S548" s="777"/>
      <c r="T548" s="778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9">
        <v>4607091389982</v>
      </c>
      <c r="E549" s="780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7"/>
      <c r="R549" s="777"/>
      <c r="S549" s="777"/>
      <c r="T549" s="778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9">
        <v>4607091389982</v>
      </c>
      <c r="E550" s="780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11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7"/>
      <c r="R550" s="777"/>
      <c r="S550" s="777"/>
      <c r="T550" s="778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9">
        <v>4680115886483</v>
      </c>
      <c r="E551" s="780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910" t="s">
        <v>868</v>
      </c>
      <c r="Q551" s="777"/>
      <c r="R551" s="777"/>
      <c r="S551" s="777"/>
      <c r="T551" s="778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9">
        <v>4680115886490</v>
      </c>
      <c r="E552" s="780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1210" t="s">
        <v>871</v>
      </c>
      <c r="Q552" s="777"/>
      <c r="R552" s="777"/>
      <c r="S552" s="777"/>
      <c r="T552" s="778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9">
        <v>4680115886469</v>
      </c>
      <c r="E553" s="780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1127" t="s">
        <v>874</v>
      </c>
      <c r="Q553" s="777"/>
      <c r="R553" s="777"/>
      <c r="S553" s="777"/>
      <c r="T553" s="778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84"/>
      <c r="B554" s="785"/>
      <c r="C554" s="785"/>
      <c r="D554" s="785"/>
      <c r="E554" s="785"/>
      <c r="F554" s="785"/>
      <c r="G554" s="785"/>
      <c r="H554" s="785"/>
      <c r="I554" s="785"/>
      <c r="J554" s="785"/>
      <c r="K554" s="785"/>
      <c r="L554" s="785"/>
      <c r="M554" s="785"/>
      <c r="N554" s="785"/>
      <c r="O554" s="786"/>
      <c r="P554" s="781" t="s">
        <v>71</v>
      </c>
      <c r="Q554" s="774"/>
      <c r="R554" s="774"/>
      <c r="S554" s="774"/>
      <c r="T554" s="774"/>
      <c r="U554" s="774"/>
      <c r="V554" s="775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17.045454545454543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0.21528</v>
      </c>
      <c r="AA554" s="772"/>
      <c r="AB554" s="772"/>
      <c r="AC554" s="772"/>
    </row>
    <row r="555" spans="1:68" x14ac:dyDescent="0.2">
      <c r="A555" s="785"/>
      <c r="B555" s="785"/>
      <c r="C555" s="785"/>
      <c r="D555" s="785"/>
      <c r="E555" s="785"/>
      <c r="F555" s="785"/>
      <c r="G555" s="785"/>
      <c r="H555" s="785"/>
      <c r="I555" s="785"/>
      <c r="J555" s="785"/>
      <c r="K555" s="785"/>
      <c r="L555" s="785"/>
      <c r="M555" s="785"/>
      <c r="N555" s="785"/>
      <c r="O555" s="786"/>
      <c r="P555" s="781" t="s">
        <v>71</v>
      </c>
      <c r="Q555" s="774"/>
      <c r="R555" s="774"/>
      <c r="S555" s="774"/>
      <c r="T555" s="774"/>
      <c r="U555" s="774"/>
      <c r="V555" s="775"/>
      <c r="W555" s="37" t="s">
        <v>69</v>
      </c>
      <c r="X555" s="771">
        <f>IFERROR(SUM(X539:X553),"0")</f>
        <v>90</v>
      </c>
      <c r="Y555" s="771">
        <f>IFERROR(SUM(Y539:Y553),"0")</f>
        <v>95.04</v>
      </c>
      <c r="Z555" s="37"/>
      <c r="AA555" s="772"/>
      <c r="AB555" s="772"/>
      <c r="AC555" s="772"/>
    </row>
    <row r="556" spans="1:68" ht="14.25" hidden="1" customHeight="1" x14ac:dyDescent="0.25">
      <c r="A556" s="787" t="s">
        <v>157</v>
      </c>
      <c r="B556" s="785"/>
      <c r="C556" s="785"/>
      <c r="D556" s="785"/>
      <c r="E556" s="785"/>
      <c r="F556" s="785"/>
      <c r="G556" s="785"/>
      <c r="H556" s="785"/>
      <c r="I556" s="785"/>
      <c r="J556" s="785"/>
      <c r="K556" s="785"/>
      <c r="L556" s="785"/>
      <c r="M556" s="785"/>
      <c r="N556" s="785"/>
      <c r="O556" s="785"/>
      <c r="P556" s="785"/>
      <c r="Q556" s="785"/>
      <c r="R556" s="785"/>
      <c r="S556" s="785"/>
      <c r="T556" s="785"/>
      <c r="U556" s="785"/>
      <c r="V556" s="785"/>
      <c r="W556" s="785"/>
      <c r="X556" s="785"/>
      <c r="Y556" s="785"/>
      <c r="Z556" s="785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9">
        <v>4607091388930</v>
      </c>
      <c r="E557" s="780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908" t="s">
        <v>877</v>
      </c>
      <c r="Q557" s="777"/>
      <c r="R557" s="777"/>
      <c r="S557" s="777"/>
      <c r="T557" s="778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9">
        <v>4607091388930</v>
      </c>
      <c r="E558" s="780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7"/>
      <c r="R558" s="777"/>
      <c r="S558" s="777"/>
      <c r="T558" s="778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9">
        <v>4680115880054</v>
      </c>
      <c r="E559" s="780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984" t="s">
        <v>883</v>
      </c>
      <c r="Q559" s="777"/>
      <c r="R559" s="777"/>
      <c r="S559" s="777"/>
      <c r="T559" s="778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84"/>
      <c r="B560" s="785"/>
      <c r="C560" s="785"/>
      <c r="D560" s="785"/>
      <c r="E560" s="785"/>
      <c r="F560" s="785"/>
      <c r="G560" s="785"/>
      <c r="H560" s="785"/>
      <c r="I560" s="785"/>
      <c r="J560" s="785"/>
      <c r="K560" s="785"/>
      <c r="L560" s="785"/>
      <c r="M560" s="785"/>
      <c r="N560" s="785"/>
      <c r="O560" s="786"/>
      <c r="P560" s="781" t="s">
        <v>71</v>
      </c>
      <c r="Q560" s="774"/>
      <c r="R560" s="774"/>
      <c r="S560" s="774"/>
      <c r="T560" s="774"/>
      <c r="U560" s="774"/>
      <c r="V560" s="775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5"/>
      <c r="B561" s="785"/>
      <c r="C561" s="785"/>
      <c r="D561" s="785"/>
      <c r="E561" s="785"/>
      <c r="F561" s="785"/>
      <c r="G561" s="785"/>
      <c r="H561" s="785"/>
      <c r="I561" s="785"/>
      <c r="J561" s="785"/>
      <c r="K561" s="785"/>
      <c r="L561" s="785"/>
      <c r="M561" s="785"/>
      <c r="N561" s="785"/>
      <c r="O561" s="786"/>
      <c r="P561" s="781" t="s">
        <v>71</v>
      </c>
      <c r="Q561" s="774"/>
      <c r="R561" s="774"/>
      <c r="S561" s="774"/>
      <c r="T561" s="774"/>
      <c r="U561" s="774"/>
      <c r="V561" s="775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7" t="s">
        <v>64</v>
      </c>
      <c r="B562" s="785"/>
      <c r="C562" s="785"/>
      <c r="D562" s="785"/>
      <c r="E562" s="785"/>
      <c r="F562" s="785"/>
      <c r="G562" s="785"/>
      <c r="H562" s="785"/>
      <c r="I562" s="785"/>
      <c r="J562" s="785"/>
      <c r="K562" s="785"/>
      <c r="L562" s="785"/>
      <c r="M562" s="785"/>
      <c r="N562" s="785"/>
      <c r="O562" s="785"/>
      <c r="P562" s="785"/>
      <c r="Q562" s="785"/>
      <c r="R562" s="785"/>
      <c r="S562" s="785"/>
      <c r="T562" s="785"/>
      <c r="U562" s="785"/>
      <c r="V562" s="785"/>
      <c r="W562" s="785"/>
      <c r="X562" s="785"/>
      <c r="Y562" s="785"/>
      <c r="Z562" s="785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9">
        <v>4680115883116</v>
      </c>
      <c r="E563" s="780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1199" t="s">
        <v>886</v>
      </c>
      <c r="Q563" s="777"/>
      <c r="R563" s="777"/>
      <c r="S563" s="777"/>
      <c r="T563" s="778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9">
        <v>4680115883093</v>
      </c>
      <c r="E564" s="780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7"/>
      <c r="R564" s="777"/>
      <c r="S564" s="777"/>
      <c r="T564" s="778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9">
        <v>4680115883093</v>
      </c>
      <c r="E565" s="780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1161" t="s">
        <v>892</v>
      </c>
      <c r="Q565" s="777"/>
      <c r="R565" s="777"/>
      <c r="S565" s="777"/>
      <c r="T565" s="778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9">
        <v>4680115883109</v>
      </c>
      <c r="E566" s="780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7"/>
      <c r="R566" s="777"/>
      <c r="S566" s="777"/>
      <c r="T566" s="778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9">
        <v>4680115883109</v>
      </c>
      <c r="E567" s="780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946" t="s">
        <v>898</v>
      </c>
      <c r="Q567" s="777"/>
      <c r="R567" s="777"/>
      <c r="S567" s="777"/>
      <c r="T567" s="778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9">
        <v>4680115882072</v>
      </c>
      <c r="E568" s="780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820" t="s">
        <v>902</v>
      </c>
      <c r="Q568" s="777"/>
      <c r="R568" s="777"/>
      <c r="S568" s="777"/>
      <c r="T568" s="778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9">
        <v>4680115882072</v>
      </c>
      <c r="E569" s="780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9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7"/>
      <c r="R569" s="777"/>
      <c r="S569" s="777"/>
      <c r="T569" s="778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9">
        <v>4680115882072</v>
      </c>
      <c r="E570" s="780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1175" t="s">
        <v>906</v>
      </c>
      <c r="Q570" s="777"/>
      <c r="R570" s="777"/>
      <c r="S570" s="777"/>
      <c r="T570" s="778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9">
        <v>4680115882102</v>
      </c>
      <c r="E571" s="780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9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7"/>
      <c r="R571" s="777"/>
      <c r="S571" s="777"/>
      <c r="T571" s="778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9">
        <v>4680115882102</v>
      </c>
      <c r="E572" s="780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1131" t="s">
        <v>910</v>
      </c>
      <c r="Q572" s="777"/>
      <c r="R572" s="777"/>
      <c r="S572" s="777"/>
      <c r="T572" s="778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9">
        <v>4680115882102</v>
      </c>
      <c r="E573" s="780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105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7"/>
      <c r="R573" s="777"/>
      <c r="S573" s="777"/>
      <c r="T573" s="778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9">
        <v>4680115882096</v>
      </c>
      <c r="E574" s="780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10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7"/>
      <c r="R574" s="777"/>
      <c r="S574" s="777"/>
      <c r="T574" s="778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9">
        <v>4680115882096</v>
      </c>
      <c r="E575" s="780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888" t="s">
        <v>915</v>
      </c>
      <c r="Q575" s="777"/>
      <c r="R575" s="777"/>
      <c r="S575" s="777"/>
      <c r="T575" s="778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9">
        <v>4680115882096</v>
      </c>
      <c r="E576" s="780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87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7"/>
      <c r="R576" s="777"/>
      <c r="S576" s="777"/>
      <c r="T576" s="778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84"/>
      <c r="B577" s="785"/>
      <c r="C577" s="785"/>
      <c r="D577" s="785"/>
      <c r="E577" s="785"/>
      <c r="F577" s="785"/>
      <c r="G577" s="785"/>
      <c r="H577" s="785"/>
      <c r="I577" s="785"/>
      <c r="J577" s="785"/>
      <c r="K577" s="785"/>
      <c r="L577" s="785"/>
      <c r="M577" s="785"/>
      <c r="N577" s="785"/>
      <c r="O577" s="786"/>
      <c r="P577" s="781" t="s">
        <v>71</v>
      </c>
      <c r="Q577" s="774"/>
      <c r="R577" s="774"/>
      <c r="S577" s="774"/>
      <c r="T577" s="774"/>
      <c r="U577" s="774"/>
      <c r="V577" s="775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5"/>
      <c r="B578" s="785"/>
      <c r="C578" s="785"/>
      <c r="D578" s="785"/>
      <c r="E578" s="785"/>
      <c r="F578" s="785"/>
      <c r="G578" s="785"/>
      <c r="H578" s="785"/>
      <c r="I578" s="785"/>
      <c r="J578" s="785"/>
      <c r="K578" s="785"/>
      <c r="L578" s="785"/>
      <c r="M578" s="785"/>
      <c r="N578" s="785"/>
      <c r="O578" s="786"/>
      <c r="P578" s="781" t="s">
        <v>71</v>
      </c>
      <c r="Q578" s="774"/>
      <c r="R578" s="774"/>
      <c r="S578" s="774"/>
      <c r="T578" s="774"/>
      <c r="U578" s="774"/>
      <c r="V578" s="775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7" t="s">
        <v>73</v>
      </c>
      <c r="B579" s="785"/>
      <c r="C579" s="785"/>
      <c r="D579" s="785"/>
      <c r="E579" s="785"/>
      <c r="F579" s="785"/>
      <c r="G579" s="785"/>
      <c r="H579" s="785"/>
      <c r="I579" s="785"/>
      <c r="J579" s="785"/>
      <c r="K579" s="785"/>
      <c r="L579" s="785"/>
      <c r="M579" s="785"/>
      <c r="N579" s="785"/>
      <c r="O579" s="785"/>
      <c r="P579" s="785"/>
      <c r="Q579" s="785"/>
      <c r="R579" s="785"/>
      <c r="S579" s="785"/>
      <c r="T579" s="785"/>
      <c r="U579" s="785"/>
      <c r="V579" s="785"/>
      <c r="W579" s="785"/>
      <c r="X579" s="785"/>
      <c r="Y579" s="785"/>
      <c r="Z579" s="785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9">
        <v>4607091383409</v>
      </c>
      <c r="E580" s="780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7"/>
      <c r="R580" s="777"/>
      <c r="S580" s="777"/>
      <c r="T580" s="778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9">
        <v>4607091383416</v>
      </c>
      <c r="E581" s="780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7"/>
      <c r="R581" s="777"/>
      <c r="S581" s="777"/>
      <c r="T581" s="778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9">
        <v>4680115883536</v>
      </c>
      <c r="E582" s="780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7"/>
      <c r="R582" s="777"/>
      <c r="S582" s="777"/>
      <c r="T582" s="778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84"/>
      <c r="B583" s="785"/>
      <c r="C583" s="785"/>
      <c r="D583" s="785"/>
      <c r="E583" s="785"/>
      <c r="F583" s="785"/>
      <c r="G583" s="785"/>
      <c r="H583" s="785"/>
      <c r="I583" s="785"/>
      <c r="J583" s="785"/>
      <c r="K583" s="785"/>
      <c r="L583" s="785"/>
      <c r="M583" s="785"/>
      <c r="N583" s="785"/>
      <c r="O583" s="786"/>
      <c r="P583" s="781" t="s">
        <v>71</v>
      </c>
      <c r="Q583" s="774"/>
      <c r="R583" s="774"/>
      <c r="S583" s="774"/>
      <c r="T583" s="774"/>
      <c r="U583" s="774"/>
      <c r="V583" s="775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5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81" t="s">
        <v>71</v>
      </c>
      <c r="Q584" s="774"/>
      <c r="R584" s="774"/>
      <c r="S584" s="774"/>
      <c r="T584" s="774"/>
      <c r="U584" s="774"/>
      <c r="V584" s="775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7" t="s">
        <v>198</v>
      </c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5"/>
      <c r="P585" s="785"/>
      <c r="Q585" s="785"/>
      <c r="R585" s="785"/>
      <c r="S585" s="785"/>
      <c r="T585" s="785"/>
      <c r="U585" s="785"/>
      <c r="V585" s="785"/>
      <c r="W585" s="785"/>
      <c r="X585" s="785"/>
      <c r="Y585" s="785"/>
      <c r="Z585" s="785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9">
        <v>4680115885035</v>
      </c>
      <c r="E586" s="780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7"/>
      <c r="R586" s="777"/>
      <c r="S586" s="777"/>
      <c r="T586" s="778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9">
        <v>4680115885936</v>
      </c>
      <c r="E587" s="780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1060" t="s">
        <v>931</v>
      </c>
      <c r="Q587" s="777"/>
      <c r="R587" s="777"/>
      <c r="S587" s="777"/>
      <c r="T587" s="778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84"/>
      <c r="B588" s="785"/>
      <c r="C588" s="785"/>
      <c r="D588" s="785"/>
      <c r="E588" s="785"/>
      <c r="F588" s="785"/>
      <c r="G588" s="785"/>
      <c r="H588" s="785"/>
      <c r="I588" s="785"/>
      <c r="J588" s="785"/>
      <c r="K588" s="785"/>
      <c r="L588" s="785"/>
      <c r="M588" s="785"/>
      <c r="N588" s="785"/>
      <c r="O588" s="786"/>
      <c r="P588" s="781" t="s">
        <v>71</v>
      </c>
      <c r="Q588" s="774"/>
      <c r="R588" s="774"/>
      <c r="S588" s="774"/>
      <c r="T588" s="774"/>
      <c r="U588" s="774"/>
      <c r="V588" s="775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5"/>
      <c r="B589" s="785"/>
      <c r="C589" s="785"/>
      <c r="D589" s="785"/>
      <c r="E589" s="785"/>
      <c r="F589" s="785"/>
      <c r="G589" s="785"/>
      <c r="H589" s="785"/>
      <c r="I589" s="785"/>
      <c r="J589" s="785"/>
      <c r="K589" s="785"/>
      <c r="L589" s="785"/>
      <c r="M589" s="785"/>
      <c r="N589" s="785"/>
      <c r="O589" s="786"/>
      <c r="P589" s="781" t="s">
        <v>71</v>
      </c>
      <c r="Q589" s="774"/>
      <c r="R589" s="774"/>
      <c r="S589" s="774"/>
      <c r="T589" s="774"/>
      <c r="U589" s="774"/>
      <c r="V589" s="775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11" t="s">
        <v>932</v>
      </c>
      <c r="B590" s="812"/>
      <c r="C590" s="812"/>
      <c r="D590" s="812"/>
      <c r="E590" s="812"/>
      <c r="F590" s="812"/>
      <c r="G590" s="812"/>
      <c r="H590" s="812"/>
      <c r="I590" s="812"/>
      <c r="J590" s="812"/>
      <c r="K590" s="812"/>
      <c r="L590" s="812"/>
      <c r="M590" s="812"/>
      <c r="N590" s="812"/>
      <c r="O590" s="812"/>
      <c r="P590" s="812"/>
      <c r="Q590" s="812"/>
      <c r="R590" s="812"/>
      <c r="S590" s="812"/>
      <c r="T590" s="812"/>
      <c r="U590" s="812"/>
      <c r="V590" s="812"/>
      <c r="W590" s="812"/>
      <c r="X590" s="812"/>
      <c r="Y590" s="812"/>
      <c r="Z590" s="812"/>
      <c r="AA590" s="48"/>
      <c r="AB590" s="48"/>
      <c r="AC590" s="48"/>
    </row>
    <row r="591" spans="1:68" ht="16.5" hidden="1" customHeight="1" x14ac:dyDescent="0.25">
      <c r="A591" s="789" t="s">
        <v>932</v>
      </c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5"/>
      <c r="P591" s="785"/>
      <c r="Q591" s="785"/>
      <c r="R591" s="785"/>
      <c r="S591" s="785"/>
      <c r="T591" s="785"/>
      <c r="U591" s="785"/>
      <c r="V591" s="785"/>
      <c r="W591" s="785"/>
      <c r="X591" s="785"/>
      <c r="Y591" s="785"/>
      <c r="Z591" s="785"/>
      <c r="AA591" s="764"/>
      <c r="AB591" s="764"/>
      <c r="AC591" s="764"/>
    </row>
    <row r="592" spans="1:68" ht="14.25" hidden="1" customHeight="1" x14ac:dyDescent="0.25">
      <c r="A592" s="787" t="s">
        <v>107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9">
        <v>4680115885523</v>
      </c>
      <c r="E593" s="780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1058" t="s">
        <v>935</v>
      </c>
      <c r="Q593" s="777"/>
      <c r="R593" s="777"/>
      <c r="S593" s="777"/>
      <c r="T593" s="778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4"/>
      <c r="B594" s="785"/>
      <c r="C594" s="785"/>
      <c r="D594" s="785"/>
      <c r="E594" s="785"/>
      <c r="F594" s="785"/>
      <c r="G594" s="785"/>
      <c r="H594" s="785"/>
      <c r="I594" s="785"/>
      <c r="J594" s="785"/>
      <c r="K594" s="785"/>
      <c r="L594" s="785"/>
      <c r="M594" s="785"/>
      <c r="N594" s="785"/>
      <c r="O594" s="786"/>
      <c r="P594" s="781" t="s">
        <v>71</v>
      </c>
      <c r="Q594" s="774"/>
      <c r="R594" s="774"/>
      <c r="S594" s="774"/>
      <c r="T594" s="774"/>
      <c r="U594" s="774"/>
      <c r="V594" s="775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5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81" t="s">
        <v>71</v>
      </c>
      <c r="Q595" s="774"/>
      <c r="R595" s="774"/>
      <c r="S595" s="774"/>
      <c r="T595" s="774"/>
      <c r="U595" s="774"/>
      <c r="V595" s="775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7" t="s">
        <v>64</v>
      </c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5"/>
      <c r="P596" s="785"/>
      <c r="Q596" s="785"/>
      <c r="R596" s="785"/>
      <c r="S596" s="785"/>
      <c r="T596" s="785"/>
      <c r="U596" s="785"/>
      <c r="V596" s="785"/>
      <c r="W596" s="785"/>
      <c r="X596" s="785"/>
      <c r="Y596" s="785"/>
      <c r="Z596" s="785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9">
        <v>4680115885530</v>
      </c>
      <c r="E597" s="780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82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7"/>
      <c r="R597" s="777"/>
      <c r="S597" s="777"/>
      <c r="T597" s="778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84"/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6"/>
      <c r="P598" s="781" t="s">
        <v>71</v>
      </c>
      <c r="Q598" s="774"/>
      <c r="R598" s="774"/>
      <c r="S598" s="774"/>
      <c r="T598" s="774"/>
      <c r="U598" s="774"/>
      <c r="V598" s="775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5"/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6"/>
      <c r="P599" s="781" t="s">
        <v>71</v>
      </c>
      <c r="Q599" s="774"/>
      <c r="R599" s="774"/>
      <c r="S599" s="774"/>
      <c r="T599" s="774"/>
      <c r="U599" s="774"/>
      <c r="V599" s="775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11" t="s">
        <v>939</v>
      </c>
      <c r="B600" s="812"/>
      <c r="C600" s="812"/>
      <c r="D600" s="812"/>
      <c r="E600" s="812"/>
      <c r="F600" s="812"/>
      <c r="G600" s="812"/>
      <c r="H600" s="812"/>
      <c r="I600" s="812"/>
      <c r="J600" s="812"/>
      <c r="K600" s="812"/>
      <c r="L600" s="812"/>
      <c r="M600" s="812"/>
      <c r="N600" s="812"/>
      <c r="O600" s="812"/>
      <c r="P600" s="812"/>
      <c r="Q600" s="812"/>
      <c r="R600" s="812"/>
      <c r="S600" s="812"/>
      <c r="T600" s="812"/>
      <c r="U600" s="812"/>
      <c r="V600" s="812"/>
      <c r="W600" s="812"/>
      <c r="X600" s="812"/>
      <c r="Y600" s="812"/>
      <c r="Z600" s="812"/>
      <c r="AA600" s="48"/>
      <c r="AB600" s="48"/>
      <c r="AC600" s="48"/>
    </row>
    <row r="601" spans="1:68" ht="16.5" hidden="1" customHeight="1" x14ac:dyDescent="0.25">
      <c r="A601" s="789" t="s">
        <v>939</v>
      </c>
      <c r="B601" s="785"/>
      <c r="C601" s="785"/>
      <c r="D601" s="785"/>
      <c r="E601" s="785"/>
      <c r="F601" s="785"/>
      <c r="G601" s="785"/>
      <c r="H601" s="785"/>
      <c r="I601" s="785"/>
      <c r="J601" s="785"/>
      <c r="K601" s="785"/>
      <c r="L601" s="785"/>
      <c r="M601" s="785"/>
      <c r="N601" s="785"/>
      <c r="O601" s="785"/>
      <c r="P601" s="785"/>
      <c r="Q601" s="785"/>
      <c r="R601" s="785"/>
      <c r="S601" s="785"/>
      <c r="T601" s="785"/>
      <c r="U601" s="785"/>
      <c r="V601" s="785"/>
      <c r="W601" s="785"/>
      <c r="X601" s="785"/>
      <c r="Y601" s="785"/>
      <c r="Z601" s="785"/>
      <c r="AA601" s="764"/>
      <c r="AB601" s="764"/>
      <c r="AC601" s="764"/>
    </row>
    <row r="602" spans="1:68" ht="14.25" hidden="1" customHeight="1" x14ac:dyDescent="0.25">
      <c r="A602" s="787" t="s">
        <v>107</v>
      </c>
      <c r="B602" s="785"/>
      <c r="C602" s="785"/>
      <c r="D602" s="785"/>
      <c r="E602" s="785"/>
      <c r="F602" s="785"/>
      <c r="G602" s="785"/>
      <c r="H602" s="785"/>
      <c r="I602" s="785"/>
      <c r="J602" s="785"/>
      <c r="K602" s="785"/>
      <c r="L602" s="785"/>
      <c r="M602" s="785"/>
      <c r="N602" s="785"/>
      <c r="O602" s="785"/>
      <c r="P602" s="785"/>
      <c r="Q602" s="785"/>
      <c r="R602" s="785"/>
      <c r="S602" s="785"/>
      <c r="T602" s="785"/>
      <c r="U602" s="785"/>
      <c r="V602" s="785"/>
      <c r="W602" s="785"/>
      <c r="X602" s="785"/>
      <c r="Y602" s="785"/>
      <c r="Z602" s="785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9">
        <v>4640242181011</v>
      </c>
      <c r="E603" s="780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851" t="s">
        <v>942</v>
      </c>
      <c r="Q603" s="777"/>
      <c r="R603" s="777"/>
      <c r="S603" s="777"/>
      <c r="T603" s="778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9">
        <v>4640242180441</v>
      </c>
      <c r="E604" s="780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04" t="s">
        <v>946</v>
      </c>
      <c r="Q604" s="777"/>
      <c r="R604" s="777"/>
      <c r="S604" s="777"/>
      <c r="T604" s="778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9">
        <v>4640242180564</v>
      </c>
      <c r="E605" s="780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960" t="s">
        <v>950</v>
      </c>
      <c r="Q605" s="777"/>
      <c r="R605" s="777"/>
      <c r="S605" s="777"/>
      <c r="T605" s="778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9">
        <v>4640242180922</v>
      </c>
      <c r="E606" s="780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125" t="s">
        <v>954</v>
      </c>
      <c r="Q606" s="777"/>
      <c r="R606" s="777"/>
      <c r="S606" s="777"/>
      <c r="T606" s="778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9">
        <v>4640242181189</v>
      </c>
      <c r="E607" s="780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963" t="s">
        <v>958</v>
      </c>
      <c r="Q607" s="777"/>
      <c r="R607" s="777"/>
      <c r="S607" s="777"/>
      <c r="T607" s="778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9">
        <v>4640242180038</v>
      </c>
      <c r="E608" s="780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1043" t="s">
        <v>961</v>
      </c>
      <c r="Q608" s="777"/>
      <c r="R608" s="777"/>
      <c r="S608" s="777"/>
      <c r="T608" s="778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9">
        <v>4640242181172</v>
      </c>
      <c r="E609" s="780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74" t="s">
        <v>964</v>
      </c>
      <c r="Q609" s="777"/>
      <c r="R609" s="777"/>
      <c r="S609" s="777"/>
      <c r="T609" s="778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84"/>
      <c r="B610" s="785"/>
      <c r="C610" s="785"/>
      <c r="D610" s="785"/>
      <c r="E610" s="785"/>
      <c r="F610" s="785"/>
      <c r="G610" s="785"/>
      <c r="H610" s="785"/>
      <c r="I610" s="785"/>
      <c r="J610" s="785"/>
      <c r="K610" s="785"/>
      <c r="L610" s="785"/>
      <c r="M610" s="785"/>
      <c r="N610" s="785"/>
      <c r="O610" s="786"/>
      <c r="P610" s="781" t="s">
        <v>71</v>
      </c>
      <c r="Q610" s="774"/>
      <c r="R610" s="774"/>
      <c r="S610" s="774"/>
      <c r="T610" s="774"/>
      <c r="U610" s="774"/>
      <c r="V610" s="775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5"/>
      <c r="B611" s="785"/>
      <c r="C611" s="785"/>
      <c r="D611" s="785"/>
      <c r="E611" s="785"/>
      <c r="F611" s="785"/>
      <c r="G611" s="785"/>
      <c r="H611" s="785"/>
      <c r="I611" s="785"/>
      <c r="J611" s="785"/>
      <c r="K611" s="785"/>
      <c r="L611" s="785"/>
      <c r="M611" s="785"/>
      <c r="N611" s="785"/>
      <c r="O611" s="786"/>
      <c r="P611" s="781" t="s">
        <v>71</v>
      </c>
      <c r="Q611" s="774"/>
      <c r="R611" s="774"/>
      <c r="S611" s="774"/>
      <c r="T611" s="774"/>
      <c r="U611" s="774"/>
      <c r="V611" s="775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7" t="s">
        <v>157</v>
      </c>
      <c r="B612" s="785"/>
      <c r="C612" s="785"/>
      <c r="D612" s="785"/>
      <c r="E612" s="785"/>
      <c r="F612" s="785"/>
      <c r="G612" s="785"/>
      <c r="H612" s="785"/>
      <c r="I612" s="785"/>
      <c r="J612" s="785"/>
      <c r="K612" s="785"/>
      <c r="L612" s="785"/>
      <c r="M612" s="785"/>
      <c r="N612" s="785"/>
      <c r="O612" s="785"/>
      <c r="P612" s="785"/>
      <c r="Q612" s="785"/>
      <c r="R612" s="785"/>
      <c r="S612" s="785"/>
      <c r="T612" s="785"/>
      <c r="U612" s="785"/>
      <c r="V612" s="785"/>
      <c r="W612" s="785"/>
      <c r="X612" s="785"/>
      <c r="Y612" s="785"/>
      <c r="Z612" s="785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9">
        <v>4640242180519</v>
      </c>
      <c r="E613" s="780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1188" t="s">
        <v>967</v>
      </c>
      <c r="Q613" s="777"/>
      <c r="R613" s="777"/>
      <c r="S613" s="777"/>
      <c r="T613" s="778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9">
        <v>4640242180526</v>
      </c>
      <c r="E614" s="780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47" t="s">
        <v>971</v>
      </c>
      <c r="Q614" s="777"/>
      <c r="R614" s="777"/>
      <c r="S614" s="777"/>
      <c r="T614" s="778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9">
        <v>4640242180090</v>
      </c>
      <c r="E615" s="780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1203" t="s">
        <v>974</v>
      </c>
      <c r="Q615" s="777"/>
      <c r="R615" s="777"/>
      <c r="S615" s="777"/>
      <c r="T615" s="778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9">
        <v>4640242181363</v>
      </c>
      <c r="E616" s="780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1184" t="s">
        <v>978</v>
      </c>
      <c r="Q616" s="777"/>
      <c r="R616" s="777"/>
      <c r="S616" s="777"/>
      <c r="T616" s="778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84"/>
      <c r="B617" s="785"/>
      <c r="C617" s="785"/>
      <c r="D617" s="785"/>
      <c r="E617" s="785"/>
      <c r="F617" s="785"/>
      <c r="G617" s="785"/>
      <c r="H617" s="785"/>
      <c r="I617" s="785"/>
      <c r="J617" s="785"/>
      <c r="K617" s="785"/>
      <c r="L617" s="785"/>
      <c r="M617" s="785"/>
      <c r="N617" s="785"/>
      <c r="O617" s="786"/>
      <c r="P617" s="781" t="s">
        <v>71</v>
      </c>
      <c r="Q617" s="774"/>
      <c r="R617" s="774"/>
      <c r="S617" s="774"/>
      <c r="T617" s="774"/>
      <c r="U617" s="774"/>
      <c r="V617" s="775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5"/>
      <c r="B618" s="785"/>
      <c r="C618" s="785"/>
      <c r="D618" s="785"/>
      <c r="E618" s="785"/>
      <c r="F618" s="785"/>
      <c r="G618" s="785"/>
      <c r="H618" s="785"/>
      <c r="I618" s="785"/>
      <c r="J618" s="785"/>
      <c r="K618" s="785"/>
      <c r="L618" s="785"/>
      <c r="M618" s="785"/>
      <c r="N618" s="785"/>
      <c r="O618" s="786"/>
      <c r="P618" s="781" t="s">
        <v>71</v>
      </c>
      <c r="Q618" s="774"/>
      <c r="R618" s="774"/>
      <c r="S618" s="774"/>
      <c r="T618" s="774"/>
      <c r="U618" s="774"/>
      <c r="V618" s="775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7" t="s">
        <v>64</v>
      </c>
      <c r="B619" s="785"/>
      <c r="C619" s="785"/>
      <c r="D619" s="785"/>
      <c r="E619" s="785"/>
      <c r="F619" s="785"/>
      <c r="G619" s="785"/>
      <c r="H619" s="785"/>
      <c r="I619" s="785"/>
      <c r="J619" s="785"/>
      <c r="K619" s="785"/>
      <c r="L619" s="785"/>
      <c r="M619" s="785"/>
      <c r="N619" s="785"/>
      <c r="O619" s="785"/>
      <c r="P619" s="785"/>
      <c r="Q619" s="785"/>
      <c r="R619" s="785"/>
      <c r="S619" s="785"/>
      <c r="T619" s="785"/>
      <c r="U619" s="785"/>
      <c r="V619" s="785"/>
      <c r="W619" s="785"/>
      <c r="X619" s="785"/>
      <c r="Y619" s="785"/>
      <c r="Z619" s="785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9">
        <v>4640242180816</v>
      </c>
      <c r="E620" s="780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962" t="s">
        <v>981</v>
      </c>
      <c r="Q620" s="777"/>
      <c r="R620" s="777"/>
      <c r="S620" s="777"/>
      <c r="T620" s="778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9">
        <v>4640242180595</v>
      </c>
      <c r="E621" s="780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1202" t="s">
        <v>985</v>
      </c>
      <c r="Q621" s="777"/>
      <c r="R621" s="777"/>
      <c r="S621" s="777"/>
      <c r="T621" s="778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9">
        <v>4640242181615</v>
      </c>
      <c r="E622" s="780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73" t="s">
        <v>989</v>
      </c>
      <c r="Q622" s="777"/>
      <c r="R622" s="777"/>
      <c r="S622" s="777"/>
      <c r="T622" s="778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9">
        <v>4640242181639</v>
      </c>
      <c r="E623" s="780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1021" t="s">
        <v>993</v>
      </c>
      <c r="Q623" s="777"/>
      <c r="R623" s="777"/>
      <c r="S623" s="777"/>
      <c r="T623" s="778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9">
        <v>4640242181622</v>
      </c>
      <c r="E624" s="780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1129" t="s">
        <v>997</v>
      </c>
      <c r="Q624" s="777"/>
      <c r="R624" s="777"/>
      <c r="S624" s="777"/>
      <c r="T624" s="778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9">
        <v>4640242180908</v>
      </c>
      <c r="E625" s="780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816" t="s">
        <v>1001</v>
      </c>
      <c r="Q625" s="777"/>
      <c r="R625" s="777"/>
      <c r="S625" s="777"/>
      <c r="T625" s="778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9">
        <v>4640242180489</v>
      </c>
      <c r="E626" s="780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147" t="s">
        <v>1004</v>
      </c>
      <c r="Q626" s="777"/>
      <c r="R626" s="777"/>
      <c r="S626" s="777"/>
      <c r="T626" s="778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84"/>
      <c r="B627" s="785"/>
      <c r="C627" s="785"/>
      <c r="D627" s="785"/>
      <c r="E627" s="785"/>
      <c r="F627" s="785"/>
      <c r="G627" s="785"/>
      <c r="H627" s="785"/>
      <c r="I627" s="785"/>
      <c r="J627" s="785"/>
      <c r="K627" s="785"/>
      <c r="L627" s="785"/>
      <c r="M627" s="785"/>
      <c r="N627" s="785"/>
      <c r="O627" s="786"/>
      <c r="P627" s="781" t="s">
        <v>71</v>
      </c>
      <c r="Q627" s="774"/>
      <c r="R627" s="774"/>
      <c r="S627" s="774"/>
      <c r="T627" s="774"/>
      <c r="U627" s="774"/>
      <c r="V627" s="775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5"/>
      <c r="B628" s="785"/>
      <c r="C628" s="785"/>
      <c r="D628" s="785"/>
      <c r="E628" s="785"/>
      <c r="F628" s="785"/>
      <c r="G628" s="785"/>
      <c r="H628" s="785"/>
      <c r="I628" s="785"/>
      <c r="J628" s="785"/>
      <c r="K628" s="785"/>
      <c r="L628" s="785"/>
      <c r="M628" s="785"/>
      <c r="N628" s="785"/>
      <c r="O628" s="786"/>
      <c r="P628" s="781" t="s">
        <v>71</v>
      </c>
      <c r="Q628" s="774"/>
      <c r="R628" s="774"/>
      <c r="S628" s="774"/>
      <c r="T628" s="774"/>
      <c r="U628" s="774"/>
      <c r="V628" s="775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7" t="s">
        <v>73</v>
      </c>
      <c r="B629" s="785"/>
      <c r="C629" s="785"/>
      <c r="D629" s="785"/>
      <c r="E629" s="785"/>
      <c r="F629" s="785"/>
      <c r="G629" s="785"/>
      <c r="H629" s="785"/>
      <c r="I629" s="785"/>
      <c r="J629" s="785"/>
      <c r="K629" s="785"/>
      <c r="L629" s="785"/>
      <c r="M629" s="785"/>
      <c r="N629" s="785"/>
      <c r="O629" s="785"/>
      <c r="P629" s="785"/>
      <c r="Q629" s="785"/>
      <c r="R629" s="785"/>
      <c r="S629" s="785"/>
      <c r="T629" s="785"/>
      <c r="U629" s="785"/>
      <c r="V629" s="785"/>
      <c r="W629" s="785"/>
      <c r="X629" s="785"/>
      <c r="Y629" s="785"/>
      <c r="Z629" s="785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9">
        <v>4640242180533</v>
      </c>
      <c r="E630" s="780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985" t="s">
        <v>1007</v>
      </c>
      <c r="Q630" s="777"/>
      <c r="R630" s="777"/>
      <c r="S630" s="777"/>
      <c r="T630" s="778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9">
        <v>4640242180533</v>
      </c>
      <c r="E631" s="780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953" t="s">
        <v>1010</v>
      </c>
      <c r="Q631" s="777"/>
      <c r="R631" s="777"/>
      <c r="S631" s="777"/>
      <c r="T631" s="778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9">
        <v>4640242180540</v>
      </c>
      <c r="E632" s="780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990" t="s">
        <v>1013</v>
      </c>
      <c r="Q632" s="777"/>
      <c r="R632" s="777"/>
      <c r="S632" s="777"/>
      <c r="T632" s="778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9">
        <v>4640242180540</v>
      </c>
      <c r="E633" s="780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935" t="s">
        <v>1016</v>
      </c>
      <c r="Q633" s="777"/>
      <c r="R633" s="777"/>
      <c r="S633" s="777"/>
      <c r="T633" s="778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9">
        <v>4640242181233</v>
      </c>
      <c r="E634" s="780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1152" t="s">
        <v>1019</v>
      </c>
      <c r="Q634" s="777"/>
      <c r="R634" s="777"/>
      <c r="S634" s="777"/>
      <c r="T634" s="778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9">
        <v>4640242181233</v>
      </c>
      <c r="E635" s="780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1167" t="s">
        <v>1021</v>
      </c>
      <c r="Q635" s="777"/>
      <c r="R635" s="777"/>
      <c r="S635" s="777"/>
      <c r="T635" s="778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9">
        <v>4640242181226</v>
      </c>
      <c r="E636" s="780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881" t="s">
        <v>1024</v>
      </c>
      <c r="Q636" s="777"/>
      <c r="R636" s="777"/>
      <c r="S636" s="777"/>
      <c r="T636" s="778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9">
        <v>4640242181226</v>
      </c>
      <c r="E637" s="780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1132" t="s">
        <v>1026</v>
      </c>
      <c r="Q637" s="777"/>
      <c r="R637" s="777"/>
      <c r="S637" s="777"/>
      <c r="T637" s="778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84"/>
      <c r="B638" s="785"/>
      <c r="C638" s="785"/>
      <c r="D638" s="785"/>
      <c r="E638" s="785"/>
      <c r="F638" s="785"/>
      <c r="G638" s="785"/>
      <c r="H638" s="785"/>
      <c r="I638" s="785"/>
      <c r="J638" s="785"/>
      <c r="K638" s="785"/>
      <c r="L638" s="785"/>
      <c r="M638" s="785"/>
      <c r="N638" s="785"/>
      <c r="O638" s="786"/>
      <c r="P638" s="781" t="s">
        <v>71</v>
      </c>
      <c r="Q638" s="774"/>
      <c r="R638" s="774"/>
      <c r="S638" s="774"/>
      <c r="T638" s="774"/>
      <c r="U638" s="774"/>
      <c r="V638" s="775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5"/>
      <c r="B639" s="785"/>
      <c r="C639" s="785"/>
      <c r="D639" s="785"/>
      <c r="E639" s="785"/>
      <c r="F639" s="785"/>
      <c r="G639" s="785"/>
      <c r="H639" s="785"/>
      <c r="I639" s="785"/>
      <c r="J639" s="785"/>
      <c r="K639" s="785"/>
      <c r="L639" s="785"/>
      <c r="M639" s="785"/>
      <c r="N639" s="785"/>
      <c r="O639" s="786"/>
      <c r="P639" s="781" t="s">
        <v>71</v>
      </c>
      <c r="Q639" s="774"/>
      <c r="R639" s="774"/>
      <c r="S639" s="774"/>
      <c r="T639" s="774"/>
      <c r="U639" s="774"/>
      <c r="V639" s="775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7" t="s">
        <v>198</v>
      </c>
      <c r="B640" s="785"/>
      <c r="C640" s="785"/>
      <c r="D640" s="785"/>
      <c r="E640" s="785"/>
      <c r="F640" s="785"/>
      <c r="G640" s="785"/>
      <c r="H640" s="785"/>
      <c r="I640" s="785"/>
      <c r="J640" s="785"/>
      <c r="K640" s="785"/>
      <c r="L640" s="785"/>
      <c r="M640" s="785"/>
      <c r="N640" s="785"/>
      <c r="O640" s="785"/>
      <c r="P640" s="785"/>
      <c r="Q640" s="785"/>
      <c r="R640" s="785"/>
      <c r="S640" s="785"/>
      <c r="T640" s="785"/>
      <c r="U640" s="785"/>
      <c r="V640" s="785"/>
      <c r="W640" s="785"/>
      <c r="X640" s="785"/>
      <c r="Y640" s="785"/>
      <c r="Z640" s="785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9">
        <v>4640242180120</v>
      </c>
      <c r="E641" s="780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882" t="s">
        <v>1029</v>
      </c>
      <c r="Q641" s="777"/>
      <c r="R641" s="777"/>
      <c r="S641" s="777"/>
      <c r="T641" s="778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9">
        <v>4640242180120</v>
      </c>
      <c r="E642" s="780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885" t="s">
        <v>1032</v>
      </c>
      <c r="Q642" s="777"/>
      <c r="R642" s="777"/>
      <c r="S642" s="777"/>
      <c r="T642" s="778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9">
        <v>4640242180137</v>
      </c>
      <c r="E643" s="780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1086" t="s">
        <v>1035</v>
      </c>
      <c r="Q643" s="777"/>
      <c r="R643" s="777"/>
      <c r="S643" s="777"/>
      <c r="T643" s="778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9">
        <v>4640242180137</v>
      </c>
      <c r="E644" s="780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921" t="s">
        <v>1038</v>
      </c>
      <c r="Q644" s="777"/>
      <c r="R644" s="777"/>
      <c r="S644" s="777"/>
      <c r="T644" s="778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84"/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6"/>
      <c r="P645" s="781" t="s">
        <v>71</v>
      </c>
      <c r="Q645" s="774"/>
      <c r="R645" s="774"/>
      <c r="S645" s="774"/>
      <c r="T645" s="774"/>
      <c r="U645" s="774"/>
      <c r="V645" s="775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5"/>
      <c r="B646" s="785"/>
      <c r="C646" s="785"/>
      <c r="D646" s="785"/>
      <c r="E646" s="785"/>
      <c r="F646" s="785"/>
      <c r="G646" s="785"/>
      <c r="H646" s="785"/>
      <c r="I646" s="785"/>
      <c r="J646" s="785"/>
      <c r="K646" s="785"/>
      <c r="L646" s="785"/>
      <c r="M646" s="785"/>
      <c r="N646" s="785"/>
      <c r="O646" s="786"/>
      <c r="P646" s="781" t="s">
        <v>71</v>
      </c>
      <c r="Q646" s="774"/>
      <c r="R646" s="774"/>
      <c r="S646" s="774"/>
      <c r="T646" s="774"/>
      <c r="U646" s="774"/>
      <c r="V646" s="775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9" t="s">
        <v>1039</v>
      </c>
      <c r="B647" s="785"/>
      <c r="C647" s="785"/>
      <c r="D647" s="785"/>
      <c r="E647" s="785"/>
      <c r="F647" s="785"/>
      <c r="G647" s="785"/>
      <c r="H647" s="785"/>
      <c r="I647" s="785"/>
      <c r="J647" s="785"/>
      <c r="K647" s="785"/>
      <c r="L647" s="785"/>
      <c r="M647" s="785"/>
      <c r="N647" s="785"/>
      <c r="O647" s="785"/>
      <c r="P647" s="785"/>
      <c r="Q647" s="785"/>
      <c r="R647" s="785"/>
      <c r="S647" s="785"/>
      <c r="T647" s="785"/>
      <c r="U647" s="785"/>
      <c r="V647" s="785"/>
      <c r="W647" s="785"/>
      <c r="X647" s="785"/>
      <c r="Y647" s="785"/>
      <c r="Z647" s="785"/>
      <c r="AA647" s="764"/>
      <c r="AB647" s="764"/>
      <c r="AC647" s="764"/>
    </row>
    <row r="648" spans="1:68" ht="14.25" hidden="1" customHeight="1" x14ac:dyDescent="0.25">
      <c r="A648" s="787" t="s">
        <v>107</v>
      </c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5"/>
      <c r="P648" s="785"/>
      <c r="Q648" s="785"/>
      <c r="R648" s="785"/>
      <c r="S648" s="785"/>
      <c r="T648" s="785"/>
      <c r="U648" s="785"/>
      <c r="V648" s="785"/>
      <c r="W648" s="785"/>
      <c r="X648" s="785"/>
      <c r="Y648" s="785"/>
      <c r="Z648" s="785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9">
        <v>4640242180045</v>
      </c>
      <c r="E649" s="780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136" t="s">
        <v>1042</v>
      </c>
      <c r="Q649" s="777"/>
      <c r="R649" s="777"/>
      <c r="S649" s="777"/>
      <c r="T649" s="778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9">
        <v>4640242180601</v>
      </c>
      <c r="E650" s="780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815" t="s">
        <v>1046</v>
      </c>
      <c r="Q650" s="777"/>
      <c r="R650" s="777"/>
      <c r="S650" s="777"/>
      <c r="T650" s="778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4"/>
      <c r="B651" s="785"/>
      <c r="C651" s="785"/>
      <c r="D651" s="785"/>
      <c r="E651" s="785"/>
      <c r="F651" s="785"/>
      <c r="G651" s="785"/>
      <c r="H651" s="785"/>
      <c r="I651" s="785"/>
      <c r="J651" s="785"/>
      <c r="K651" s="785"/>
      <c r="L651" s="785"/>
      <c r="M651" s="785"/>
      <c r="N651" s="785"/>
      <c r="O651" s="786"/>
      <c r="P651" s="781" t="s">
        <v>71</v>
      </c>
      <c r="Q651" s="774"/>
      <c r="R651" s="774"/>
      <c r="S651" s="774"/>
      <c r="T651" s="774"/>
      <c r="U651" s="774"/>
      <c r="V651" s="775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5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81" t="s">
        <v>71</v>
      </c>
      <c r="Q652" s="774"/>
      <c r="R652" s="774"/>
      <c r="S652" s="774"/>
      <c r="T652" s="774"/>
      <c r="U652" s="774"/>
      <c r="V652" s="775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7" t="s">
        <v>157</v>
      </c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5"/>
      <c r="P653" s="785"/>
      <c r="Q653" s="785"/>
      <c r="R653" s="785"/>
      <c r="S653" s="785"/>
      <c r="T653" s="785"/>
      <c r="U653" s="785"/>
      <c r="V653" s="785"/>
      <c r="W653" s="785"/>
      <c r="X653" s="785"/>
      <c r="Y653" s="785"/>
      <c r="Z653" s="785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9">
        <v>4640242180090</v>
      </c>
      <c r="E654" s="780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883" t="s">
        <v>1050</v>
      </c>
      <c r="Q654" s="777"/>
      <c r="R654" s="777"/>
      <c r="S654" s="777"/>
      <c r="T654" s="778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4"/>
      <c r="B655" s="785"/>
      <c r="C655" s="785"/>
      <c r="D655" s="785"/>
      <c r="E655" s="785"/>
      <c r="F655" s="785"/>
      <c r="G655" s="785"/>
      <c r="H655" s="785"/>
      <c r="I655" s="785"/>
      <c r="J655" s="785"/>
      <c r="K655" s="785"/>
      <c r="L655" s="785"/>
      <c r="M655" s="785"/>
      <c r="N655" s="785"/>
      <c r="O655" s="786"/>
      <c r="P655" s="781" t="s">
        <v>71</v>
      </c>
      <c r="Q655" s="774"/>
      <c r="R655" s="774"/>
      <c r="S655" s="774"/>
      <c r="T655" s="774"/>
      <c r="U655" s="774"/>
      <c r="V655" s="775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5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81" t="s">
        <v>71</v>
      </c>
      <c r="Q656" s="774"/>
      <c r="R656" s="774"/>
      <c r="S656" s="774"/>
      <c r="T656" s="774"/>
      <c r="U656" s="774"/>
      <c r="V656" s="775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7" t="s">
        <v>64</v>
      </c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5"/>
      <c r="P657" s="785"/>
      <c r="Q657" s="785"/>
      <c r="R657" s="785"/>
      <c r="S657" s="785"/>
      <c r="T657" s="785"/>
      <c r="U657" s="785"/>
      <c r="V657" s="785"/>
      <c r="W657" s="785"/>
      <c r="X657" s="785"/>
      <c r="Y657" s="785"/>
      <c r="Z657" s="785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9">
        <v>4640242180076</v>
      </c>
      <c r="E658" s="780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1061" t="s">
        <v>1054</v>
      </c>
      <c r="Q658" s="777"/>
      <c r="R658" s="777"/>
      <c r="S658" s="777"/>
      <c r="T658" s="778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4"/>
      <c r="B659" s="785"/>
      <c r="C659" s="785"/>
      <c r="D659" s="785"/>
      <c r="E659" s="785"/>
      <c r="F659" s="785"/>
      <c r="G659" s="785"/>
      <c r="H659" s="785"/>
      <c r="I659" s="785"/>
      <c r="J659" s="785"/>
      <c r="K659" s="785"/>
      <c r="L659" s="785"/>
      <c r="M659" s="785"/>
      <c r="N659" s="785"/>
      <c r="O659" s="786"/>
      <c r="P659" s="781" t="s">
        <v>71</v>
      </c>
      <c r="Q659" s="774"/>
      <c r="R659" s="774"/>
      <c r="S659" s="774"/>
      <c r="T659" s="774"/>
      <c r="U659" s="774"/>
      <c r="V659" s="775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5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81" t="s">
        <v>71</v>
      </c>
      <c r="Q660" s="774"/>
      <c r="R660" s="774"/>
      <c r="S660" s="774"/>
      <c r="T660" s="774"/>
      <c r="U660" s="774"/>
      <c r="V660" s="775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7" t="s">
        <v>73</v>
      </c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5"/>
      <c r="P661" s="785"/>
      <c r="Q661" s="785"/>
      <c r="R661" s="785"/>
      <c r="S661" s="785"/>
      <c r="T661" s="785"/>
      <c r="U661" s="785"/>
      <c r="V661" s="785"/>
      <c r="W661" s="785"/>
      <c r="X661" s="785"/>
      <c r="Y661" s="785"/>
      <c r="Z661" s="785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9">
        <v>4640242180106</v>
      </c>
      <c r="E662" s="780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998" t="s">
        <v>1058</v>
      </c>
      <c r="Q662" s="777"/>
      <c r="R662" s="777"/>
      <c r="S662" s="777"/>
      <c r="T662" s="778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84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786"/>
      <c r="P663" s="781" t="s">
        <v>71</v>
      </c>
      <c r="Q663" s="774"/>
      <c r="R663" s="774"/>
      <c r="S663" s="774"/>
      <c r="T663" s="774"/>
      <c r="U663" s="774"/>
      <c r="V663" s="775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786"/>
      <c r="P664" s="781" t="s">
        <v>71</v>
      </c>
      <c r="Q664" s="774"/>
      <c r="R664" s="774"/>
      <c r="S664" s="774"/>
      <c r="T664" s="774"/>
      <c r="U664" s="774"/>
      <c r="V664" s="775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1168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1027"/>
      <c r="P665" s="945" t="s">
        <v>1060</v>
      </c>
      <c r="Q665" s="794"/>
      <c r="R665" s="794"/>
      <c r="S665" s="794"/>
      <c r="T665" s="794"/>
      <c r="U665" s="794"/>
      <c r="V665" s="79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2249.0500000000002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2277.54</v>
      </c>
      <c r="Z665" s="37"/>
      <c r="AA665" s="772"/>
      <c r="AB665" s="772"/>
      <c r="AC665" s="772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1027"/>
      <c r="P666" s="945" t="s">
        <v>1061</v>
      </c>
      <c r="Q666" s="794"/>
      <c r="R666" s="794"/>
      <c r="S666" s="794"/>
      <c r="T666" s="794"/>
      <c r="U666" s="794"/>
      <c r="V666" s="795"/>
      <c r="W666" s="37" t="s">
        <v>69</v>
      </c>
      <c r="X666" s="771">
        <f>IFERROR(SUM(BM22:BM662),"0")</f>
        <v>2325.024252525252</v>
      </c>
      <c r="Y666" s="771">
        <f>IFERROR(SUM(BN22:BN662),"0")</f>
        <v>2354.6700000000005</v>
      </c>
      <c r="Z666" s="37"/>
      <c r="AA666" s="772"/>
      <c r="AB666" s="772"/>
      <c r="AC666" s="772"/>
    </row>
    <row r="667" spans="1:68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1027"/>
      <c r="P667" s="945" t="s">
        <v>1062</v>
      </c>
      <c r="Q667" s="794"/>
      <c r="R667" s="794"/>
      <c r="S667" s="794"/>
      <c r="T667" s="794"/>
      <c r="U667" s="794"/>
      <c r="V667" s="795"/>
      <c r="W667" s="37" t="s">
        <v>1063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5"/>
      <c r="B668" s="785"/>
      <c r="C668" s="785"/>
      <c r="D668" s="785"/>
      <c r="E668" s="785"/>
      <c r="F668" s="785"/>
      <c r="G668" s="785"/>
      <c r="H668" s="785"/>
      <c r="I668" s="785"/>
      <c r="J668" s="785"/>
      <c r="K668" s="785"/>
      <c r="L668" s="785"/>
      <c r="M668" s="785"/>
      <c r="N668" s="785"/>
      <c r="O668" s="1027"/>
      <c r="P668" s="945" t="s">
        <v>1064</v>
      </c>
      <c r="Q668" s="794"/>
      <c r="R668" s="794"/>
      <c r="S668" s="794"/>
      <c r="T668" s="794"/>
      <c r="U668" s="794"/>
      <c r="V668" s="795"/>
      <c r="W668" s="37" t="s">
        <v>69</v>
      </c>
      <c r="X668" s="771">
        <f>GrossWeightTotal+PalletQtyTotal*25</f>
        <v>2425.024252525252</v>
      </c>
      <c r="Y668" s="771">
        <f>GrossWeightTotalR+PalletQtyTotalR*25</f>
        <v>2454.6700000000005</v>
      </c>
      <c r="Z668" s="37"/>
      <c r="AA668" s="772"/>
      <c r="AB668" s="772"/>
      <c r="AC668" s="772"/>
    </row>
    <row r="669" spans="1:68" x14ac:dyDescent="0.2">
      <c r="A669" s="785"/>
      <c r="B669" s="785"/>
      <c r="C669" s="785"/>
      <c r="D669" s="785"/>
      <c r="E669" s="785"/>
      <c r="F669" s="785"/>
      <c r="G669" s="785"/>
      <c r="H669" s="785"/>
      <c r="I669" s="785"/>
      <c r="J669" s="785"/>
      <c r="K669" s="785"/>
      <c r="L669" s="785"/>
      <c r="M669" s="785"/>
      <c r="N669" s="785"/>
      <c r="O669" s="1027"/>
      <c r="P669" s="945" t="s">
        <v>1065</v>
      </c>
      <c r="Q669" s="794"/>
      <c r="R669" s="794"/>
      <c r="S669" s="794"/>
      <c r="T669" s="794"/>
      <c r="U669" s="794"/>
      <c r="V669" s="79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173.46397306397304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177</v>
      </c>
      <c r="Z669" s="37"/>
      <c r="AA669" s="772"/>
      <c r="AB669" s="772"/>
      <c r="AC669" s="772"/>
    </row>
    <row r="670" spans="1:68" ht="14.25" hidden="1" customHeight="1" x14ac:dyDescent="0.2">
      <c r="A670" s="785"/>
      <c r="B670" s="785"/>
      <c r="C670" s="785"/>
      <c r="D670" s="785"/>
      <c r="E670" s="785"/>
      <c r="F670" s="785"/>
      <c r="G670" s="785"/>
      <c r="H670" s="785"/>
      <c r="I670" s="785"/>
      <c r="J670" s="785"/>
      <c r="K670" s="785"/>
      <c r="L670" s="785"/>
      <c r="M670" s="785"/>
      <c r="N670" s="785"/>
      <c r="O670" s="1027"/>
      <c r="P670" s="945" t="s">
        <v>1066</v>
      </c>
      <c r="Q670" s="794"/>
      <c r="R670" s="794"/>
      <c r="S670" s="794"/>
      <c r="T670" s="794"/>
      <c r="U670" s="794"/>
      <c r="V670" s="79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3.4062000000000001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6" t="s">
        <v>105</v>
      </c>
      <c r="D672" s="929"/>
      <c r="E672" s="929"/>
      <c r="F672" s="929"/>
      <c r="G672" s="929"/>
      <c r="H672" s="930"/>
      <c r="I672" s="806" t="s">
        <v>310</v>
      </c>
      <c r="J672" s="929"/>
      <c r="K672" s="929"/>
      <c r="L672" s="929"/>
      <c r="M672" s="929"/>
      <c r="N672" s="929"/>
      <c r="O672" s="929"/>
      <c r="P672" s="929"/>
      <c r="Q672" s="929"/>
      <c r="R672" s="929"/>
      <c r="S672" s="929"/>
      <c r="T672" s="929"/>
      <c r="U672" s="929"/>
      <c r="V672" s="929"/>
      <c r="W672" s="930"/>
      <c r="X672" s="806" t="s">
        <v>653</v>
      </c>
      <c r="Y672" s="930"/>
      <c r="Z672" s="806" t="s">
        <v>739</v>
      </c>
      <c r="AA672" s="929"/>
      <c r="AB672" s="929"/>
      <c r="AC672" s="930"/>
      <c r="AD672" s="766" t="s">
        <v>836</v>
      </c>
      <c r="AE672" s="766" t="s">
        <v>932</v>
      </c>
      <c r="AF672" s="806" t="s">
        <v>939</v>
      </c>
      <c r="AG672" s="930"/>
    </row>
    <row r="673" spans="1:33" ht="14.25" customHeight="1" thickTop="1" x14ac:dyDescent="0.2">
      <c r="A673" s="1137" t="s">
        <v>1069</v>
      </c>
      <c r="B673" s="806" t="s">
        <v>63</v>
      </c>
      <c r="C673" s="806" t="s">
        <v>106</v>
      </c>
      <c r="D673" s="806" t="s">
        <v>134</v>
      </c>
      <c r="E673" s="806" t="s">
        <v>206</v>
      </c>
      <c r="F673" s="806" t="s">
        <v>228</v>
      </c>
      <c r="G673" s="806" t="s">
        <v>269</v>
      </c>
      <c r="H673" s="806" t="s">
        <v>105</v>
      </c>
      <c r="I673" s="806" t="s">
        <v>311</v>
      </c>
      <c r="J673" s="806" t="s">
        <v>335</v>
      </c>
      <c r="K673" s="806" t="s">
        <v>412</v>
      </c>
      <c r="L673" s="806" t="s">
        <v>432</v>
      </c>
      <c r="M673" s="806" t="s">
        <v>457</v>
      </c>
      <c r="N673" s="767"/>
      <c r="O673" s="806" t="s">
        <v>484</v>
      </c>
      <c r="P673" s="806" t="s">
        <v>487</v>
      </c>
      <c r="Q673" s="806" t="s">
        <v>496</v>
      </c>
      <c r="R673" s="806" t="s">
        <v>512</v>
      </c>
      <c r="S673" s="806" t="s">
        <v>525</v>
      </c>
      <c r="T673" s="806" t="s">
        <v>538</v>
      </c>
      <c r="U673" s="806" t="s">
        <v>551</v>
      </c>
      <c r="V673" s="806" t="s">
        <v>555</v>
      </c>
      <c r="W673" s="806" t="s">
        <v>640</v>
      </c>
      <c r="X673" s="806" t="s">
        <v>654</v>
      </c>
      <c r="Y673" s="806" t="s">
        <v>695</v>
      </c>
      <c r="Z673" s="806" t="s">
        <v>740</v>
      </c>
      <c r="AA673" s="806" t="s">
        <v>797</v>
      </c>
      <c r="AB673" s="806" t="s">
        <v>815</v>
      </c>
      <c r="AC673" s="806" t="s">
        <v>829</v>
      </c>
      <c r="AD673" s="806" t="s">
        <v>836</v>
      </c>
      <c r="AE673" s="806" t="s">
        <v>932</v>
      </c>
      <c r="AF673" s="806" t="s">
        <v>939</v>
      </c>
      <c r="AG673" s="806" t="s">
        <v>1039</v>
      </c>
    </row>
    <row r="674" spans="1:33" ht="13.5" customHeight="1" thickBot="1" x14ac:dyDescent="0.25">
      <c r="A674" s="1138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767"/>
      <c r="O674" s="807"/>
      <c r="P674" s="807"/>
      <c r="Q674" s="807"/>
      <c r="R674" s="807"/>
      <c r="S674" s="807"/>
      <c r="T674" s="807"/>
      <c r="U674" s="807"/>
      <c r="V674" s="807"/>
      <c r="W674" s="807"/>
      <c r="X674" s="807"/>
      <c r="Y674" s="807"/>
      <c r="Z674" s="807"/>
      <c r="AA674" s="807"/>
      <c r="AB674" s="807"/>
      <c r="AC674" s="807"/>
      <c r="AD674" s="807"/>
      <c r="AE674" s="807"/>
      <c r="AF674" s="807"/>
      <c r="AG674" s="807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4.5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2070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95.04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0"/>
        <filter val="1 470,00"/>
        <filter val="10,00"/>
        <filter val="100,00"/>
        <filter val="17,05"/>
        <filter val="173,46"/>
        <filter val="18,52"/>
        <filter val="2 249,05"/>
        <filter val="2 325,02"/>
        <filter val="2 425,02"/>
        <filter val="20,00"/>
        <filter val="30,00"/>
        <filter val="360,00"/>
        <filter val="39,00"/>
        <filter val="4"/>
        <filter val="4,05"/>
        <filter val="530,00"/>
        <filter val="580,00"/>
        <filter val="585,00"/>
        <filter val="80,00"/>
        <filter val="90,00"/>
        <filter val="98,00"/>
      </filters>
    </filterColumn>
    <filterColumn colId="29" showButton="0"/>
    <filterColumn colId="30" showButton="0"/>
  </autoFilter>
  <mergeCells count="1189"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D644:E644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P621:T621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P86:T86"/>
    <mergeCell ref="D60:E60"/>
    <mergeCell ref="D493:E493"/>
    <mergeCell ref="D360:E360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P34:V34"/>
    <mergeCell ref="D235:E235"/>
    <mergeCell ref="D421:E421"/>
    <mergeCell ref="D609:E609"/>
    <mergeCell ref="P182:T18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A17:A18"/>
    <mergeCell ref="P364:V364"/>
    <mergeCell ref="P300:T300"/>
    <mergeCell ref="P493:T493"/>
    <mergeCell ref="C17:C18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A143:Z143"/>
    <mergeCell ref="A232:Z23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84:E84"/>
    <mergeCell ref="P483:T483"/>
    <mergeCell ref="A328:Z328"/>
    <mergeCell ref="P462:T462"/>
    <mergeCell ref="P72:V72"/>
    <mergeCell ref="P387:V387"/>
    <mergeCell ref="P399:V399"/>
    <mergeCell ref="D316:E316"/>
    <mergeCell ref="P340:T340"/>
    <mergeCell ref="A174:Z174"/>
    <mergeCell ref="A472:Z472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P53:V53"/>
    <mergeCell ref="A314:Z314"/>
    <mergeCell ref="A114:Z114"/>
    <mergeCell ref="A412:Z412"/>
    <mergeCell ref="P239:V239"/>
    <mergeCell ref="P46:T46"/>
    <mergeCell ref="D225:E225"/>
    <mergeCell ref="P409:T409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D110:E110"/>
    <mergeCell ref="D408:E408"/>
    <mergeCell ref="P216:V216"/>
    <mergeCell ref="P580:T580"/>
    <mergeCell ref="A399:O400"/>
    <mergeCell ref="D461:E461"/>
    <mergeCell ref="D620:E620"/>
    <mergeCell ref="D573:E573"/>
    <mergeCell ref="A537:Z537"/>
    <mergeCell ref="A138:Z138"/>
    <mergeCell ref="P500:V500"/>
    <mergeCell ref="D438:E438"/>
    <mergeCell ref="A511:Z511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P62:T62"/>
    <mergeCell ref="D44:E44"/>
    <mergeCell ref="X17:X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