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6EF252-AAFE-4B0E-84C7-1E87C11A32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255" i="1" l="1"/>
  <c r="BN255" i="1"/>
  <c r="Z255" i="1"/>
  <c r="BP278" i="1"/>
  <c r="BN278" i="1"/>
  <c r="Z278" i="1"/>
  <c r="BP336" i="1"/>
  <c r="BN336" i="1"/>
  <c r="Z336" i="1"/>
  <c r="BP375" i="1"/>
  <c r="BN375" i="1"/>
  <c r="Z375" i="1"/>
  <c r="BP417" i="1"/>
  <c r="BN417" i="1"/>
  <c r="Z417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B675" i="1"/>
  <c r="X667" i="1"/>
  <c r="Y34" i="1"/>
  <c r="Z32" i="1"/>
  <c r="BN32" i="1"/>
  <c r="Z52" i="1"/>
  <c r="BN52" i="1"/>
  <c r="Z63" i="1"/>
  <c r="BN63" i="1"/>
  <c r="Y71" i="1"/>
  <c r="Z77" i="1"/>
  <c r="BN77" i="1"/>
  <c r="Z87" i="1"/>
  <c r="BN87" i="1"/>
  <c r="Z108" i="1"/>
  <c r="BN108" i="1"/>
  <c r="Z116" i="1"/>
  <c r="BN116" i="1"/>
  <c r="Z132" i="1"/>
  <c r="BN132" i="1"/>
  <c r="Z147" i="1"/>
  <c r="BN147" i="1"/>
  <c r="Z158" i="1"/>
  <c r="BN158" i="1"/>
  <c r="Z175" i="1"/>
  <c r="BN175" i="1"/>
  <c r="I675" i="1"/>
  <c r="Y195" i="1"/>
  <c r="Z193" i="1"/>
  <c r="BN193" i="1"/>
  <c r="Z210" i="1"/>
  <c r="BN210" i="1"/>
  <c r="Z222" i="1"/>
  <c r="BN222" i="1"/>
  <c r="BP226" i="1"/>
  <c r="BN226" i="1"/>
  <c r="BP244" i="1"/>
  <c r="BN244" i="1"/>
  <c r="Z244" i="1"/>
  <c r="BP263" i="1"/>
  <c r="BN263" i="1"/>
  <c r="Z263" i="1"/>
  <c r="BP297" i="1"/>
  <c r="BN297" i="1"/>
  <c r="Z297" i="1"/>
  <c r="BP360" i="1"/>
  <c r="BN360" i="1"/>
  <c r="Z360" i="1"/>
  <c r="BP396" i="1"/>
  <c r="BN396" i="1"/>
  <c r="Z396" i="1"/>
  <c r="BP429" i="1"/>
  <c r="BN429" i="1"/>
  <c r="Z429" i="1"/>
  <c r="BP449" i="1"/>
  <c r="BN449" i="1"/>
  <c r="Z449" i="1"/>
  <c r="BP478" i="1"/>
  <c r="BN478" i="1"/>
  <c r="Z478" i="1"/>
  <c r="BP484" i="1"/>
  <c r="BN484" i="1"/>
  <c r="Z484" i="1"/>
  <c r="BP492" i="1"/>
  <c r="BN492" i="1"/>
  <c r="Z492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Y160" i="1"/>
  <c r="BP156" i="1"/>
  <c r="BN156" i="1"/>
  <c r="Y164" i="1"/>
  <c r="BP163" i="1"/>
  <c r="BN163" i="1"/>
  <c r="Z163" i="1"/>
  <c r="Z164" i="1" s="1"/>
  <c r="Y173" i="1"/>
  <c r="BP167" i="1"/>
  <c r="BN167" i="1"/>
  <c r="Z167" i="1"/>
  <c r="Z172" i="1" s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7" i="1"/>
  <c r="BN237" i="1"/>
  <c r="Z237" i="1"/>
  <c r="BP250" i="1"/>
  <c r="BN250" i="1"/>
  <c r="Z250" i="1"/>
  <c r="BP261" i="1"/>
  <c r="BN261" i="1"/>
  <c r="Z261" i="1"/>
  <c r="BP276" i="1"/>
  <c r="BN276" i="1"/>
  <c r="Z276" i="1"/>
  <c r="BP292" i="1"/>
  <c r="BN292" i="1"/>
  <c r="Z292" i="1"/>
  <c r="BP316" i="1"/>
  <c r="BN316" i="1"/>
  <c r="Z316" i="1"/>
  <c r="Y322" i="1"/>
  <c r="BP321" i="1"/>
  <c r="BN321" i="1"/>
  <c r="Z321" i="1"/>
  <c r="Z322" i="1" s="1"/>
  <c r="Y327" i="1"/>
  <c r="Y326" i="1"/>
  <c r="BP325" i="1"/>
  <c r="BN325" i="1"/>
  <c r="Z325" i="1"/>
  <c r="Z326" i="1" s="1"/>
  <c r="BP329" i="1"/>
  <c r="BN329" i="1"/>
  <c r="Z329" i="1"/>
  <c r="BP358" i="1"/>
  <c r="BN358" i="1"/>
  <c r="Z358" i="1"/>
  <c r="Y379" i="1"/>
  <c r="BP373" i="1"/>
  <c r="BN373" i="1"/>
  <c r="Z373" i="1"/>
  <c r="BP392" i="1"/>
  <c r="BN392" i="1"/>
  <c r="Z392" i="1"/>
  <c r="X675" i="1"/>
  <c r="BP415" i="1"/>
  <c r="BN415" i="1"/>
  <c r="Z415" i="1"/>
  <c r="BP423" i="1"/>
  <c r="BN423" i="1"/>
  <c r="Z423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BP513" i="1"/>
  <c r="BN513" i="1"/>
  <c r="Z513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X666" i="1"/>
  <c r="X669" i="1"/>
  <c r="Z27" i="1"/>
  <c r="BN27" i="1"/>
  <c r="Z28" i="1"/>
  <c r="BN28" i="1"/>
  <c r="Z29" i="1"/>
  <c r="BN29" i="1"/>
  <c r="Z30" i="1"/>
  <c r="BN30" i="1"/>
  <c r="Z36" i="1"/>
  <c r="Z37" i="1" s="1"/>
  <c r="BN36" i="1"/>
  <c r="BP36" i="1"/>
  <c r="Y37" i="1"/>
  <c r="Z42" i="1"/>
  <c r="BN42" i="1"/>
  <c r="Z46" i="1"/>
  <c r="BN46" i="1"/>
  <c r="Z57" i="1"/>
  <c r="BN57" i="1"/>
  <c r="Z61" i="1"/>
  <c r="BN61" i="1"/>
  <c r="Z67" i="1"/>
  <c r="BN67" i="1"/>
  <c r="BP67" i="1"/>
  <c r="Z75" i="1"/>
  <c r="BN75" i="1"/>
  <c r="Z79" i="1"/>
  <c r="BN79" i="1"/>
  <c r="Y89" i="1"/>
  <c r="Z85" i="1"/>
  <c r="BN85" i="1"/>
  <c r="Z93" i="1"/>
  <c r="BN93" i="1"/>
  <c r="E675" i="1"/>
  <c r="Z106" i="1"/>
  <c r="BN106" i="1"/>
  <c r="F675" i="1"/>
  <c r="Z118" i="1"/>
  <c r="BN118" i="1"/>
  <c r="Y126" i="1"/>
  <c r="Z130" i="1"/>
  <c r="BN130" i="1"/>
  <c r="Z134" i="1"/>
  <c r="BN134" i="1"/>
  <c r="Z145" i="1"/>
  <c r="BN145" i="1"/>
  <c r="Z151" i="1"/>
  <c r="BN151" i="1"/>
  <c r="BP151" i="1"/>
  <c r="Z156" i="1"/>
  <c r="BP171" i="1"/>
  <c r="BN171" i="1"/>
  <c r="Z171" i="1"/>
  <c r="BP191" i="1"/>
  <c r="BN191" i="1"/>
  <c r="Z191" i="1"/>
  <c r="Y216" i="1"/>
  <c r="BP208" i="1"/>
  <c r="BN208" i="1"/>
  <c r="Z208" i="1"/>
  <c r="Y230" i="1"/>
  <c r="BP220" i="1"/>
  <c r="BN220" i="1"/>
  <c r="Z220" i="1"/>
  <c r="BP228" i="1"/>
  <c r="BN228" i="1"/>
  <c r="Z228" i="1"/>
  <c r="BP246" i="1"/>
  <c r="BN246" i="1"/>
  <c r="Z246" i="1"/>
  <c r="BP257" i="1"/>
  <c r="BN257" i="1"/>
  <c r="Z257" i="1"/>
  <c r="Y269" i="1"/>
  <c r="Y268" i="1"/>
  <c r="BP267" i="1"/>
  <c r="BN267" i="1"/>
  <c r="Z267" i="1"/>
  <c r="Z268" i="1" s="1"/>
  <c r="BP272" i="1"/>
  <c r="BN272" i="1"/>
  <c r="Z272" i="1"/>
  <c r="BP280" i="1"/>
  <c r="BN280" i="1"/>
  <c r="Z280" i="1"/>
  <c r="BP299" i="1"/>
  <c r="BN299" i="1"/>
  <c r="Z299" i="1"/>
  <c r="Y342" i="1"/>
  <c r="BP340" i="1"/>
  <c r="BN340" i="1"/>
  <c r="Z340" i="1"/>
  <c r="BP362" i="1"/>
  <c r="BN362" i="1"/>
  <c r="Z362" i="1"/>
  <c r="BP367" i="1"/>
  <c r="BN367" i="1"/>
  <c r="Z367" i="1"/>
  <c r="BP377" i="1"/>
  <c r="BN377" i="1"/>
  <c r="Z377" i="1"/>
  <c r="BP398" i="1"/>
  <c r="BN398" i="1"/>
  <c r="Z398" i="1"/>
  <c r="Y404" i="1"/>
  <c r="BP403" i="1"/>
  <c r="BN403" i="1"/>
  <c r="Z403" i="1"/>
  <c r="Z404" i="1" s="1"/>
  <c r="BP407" i="1"/>
  <c r="BN407" i="1"/>
  <c r="Z407" i="1"/>
  <c r="BP419" i="1"/>
  <c r="BN419" i="1"/>
  <c r="Z419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1" i="1"/>
  <c r="BN481" i="1"/>
  <c r="Z481" i="1"/>
  <c r="BP487" i="1"/>
  <c r="BN487" i="1"/>
  <c r="Z487" i="1"/>
  <c r="BP499" i="1"/>
  <c r="BN499" i="1"/>
  <c r="Z499" i="1"/>
  <c r="BP514" i="1"/>
  <c r="BN514" i="1"/>
  <c r="Z514" i="1"/>
  <c r="BP515" i="1"/>
  <c r="BN515" i="1"/>
  <c r="Z515" i="1"/>
  <c r="Y177" i="1"/>
  <c r="Y400" i="1"/>
  <c r="Y399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84" i="1"/>
  <c r="Y583" i="1"/>
  <c r="Z71" i="1"/>
  <c r="H9" i="1"/>
  <c r="A10" i="1"/>
  <c r="X668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Z393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Z525" i="1" s="1"/>
  <c r="Y525" i="1"/>
  <c r="K675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BN43" i="1"/>
  <c r="Z45" i="1"/>
  <c r="BN45" i="1"/>
  <c r="Z47" i="1"/>
  <c r="BN47" i="1"/>
  <c r="Y48" i="1"/>
  <c r="Z51" i="1"/>
  <c r="Z53" i="1" s="1"/>
  <c r="BN51" i="1"/>
  <c r="BP51" i="1"/>
  <c r="D675" i="1"/>
  <c r="Z58" i="1"/>
  <c r="BN58" i="1"/>
  <c r="Z60" i="1"/>
  <c r="BN60" i="1"/>
  <c r="Z62" i="1"/>
  <c r="BN62" i="1"/>
  <c r="Y65" i="1"/>
  <c r="Z68" i="1"/>
  <c r="BN68" i="1"/>
  <c r="Z70" i="1"/>
  <c r="BN70" i="1"/>
  <c r="Z74" i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Z95" i="1" s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BN152" i="1"/>
  <c r="Z157" i="1"/>
  <c r="BN157" i="1"/>
  <c r="H675" i="1"/>
  <c r="Y165" i="1"/>
  <c r="Z168" i="1"/>
  <c r="BN168" i="1"/>
  <c r="Z170" i="1"/>
  <c r="BN170" i="1"/>
  <c r="Z176" i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Z363" i="1" s="1"/>
  <c r="BP359" i="1"/>
  <c r="BN359" i="1"/>
  <c r="Z359" i="1"/>
  <c r="BP368" i="1"/>
  <c r="BN368" i="1"/>
  <c r="Z368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27" i="1" l="1"/>
  <c r="Z554" i="1"/>
  <c r="Z317" i="1"/>
  <c r="Z200" i="1"/>
  <c r="Z177" i="1"/>
  <c r="Z153" i="1"/>
  <c r="Z410" i="1"/>
  <c r="Z216" i="1"/>
  <c r="Z48" i="1"/>
  <c r="Z89" i="1"/>
  <c r="Z64" i="1"/>
  <c r="Z264" i="1"/>
  <c r="Z588" i="1"/>
  <c r="Z617" i="1"/>
  <c r="Z464" i="1"/>
  <c r="Z425" i="1"/>
  <c r="Z379" i="1"/>
  <c r="Z495" i="1"/>
  <c r="Z159" i="1"/>
  <c r="Z281" i="1"/>
  <c r="Z645" i="1"/>
  <c r="Z610" i="1"/>
  <c r="Y667" i="1"/>
  <c r="Z435" i="1"/>
  <c r="Z251" i="1"/>
  <c r="Z239" i="1"/>
  <c r="Y665" i="1"/>
  <c r="Z638" i="1"/>
  <c r="Z577" i="1"/>
  <c r="Z517" i="1"/>
  <c r="Z451" i="1"/>
  <c r="Z386" i="1"/>
  <c r="Z370" i="1"/>
  <c r="Z230" i="1"/>
  <c r="Z194" i="1"/>
  <c r="Z136" i="1"/>
  <c r="Z111" i="1"/>
  <c r="Z102" i="1"/>
  <c r="Z80" i="1"/>
  <c r="Z33" i="1"/>
  <c r="Y669" i="1"/>
  <c r="Y666" i="1"/>
  <c r="Y668" i="1" l="1"/>
  <c r="Z670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<sst xmlns="http://schemas.openxmlformats.org/spreadsheetml/2006/main" count="3133" uniqueCount="1103">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</sst>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106" sqref="AA106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45705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100</v>
      </c>
      <c r="Y106" s="770">
        <f t="shared" si="26"/>
        <v>100.80000000000001</v>
      </c>
      <c r="Z106" s="36">
        <f>IFERROR(IF(Y106=0,"",ROUNDUP(Y106/H106,0)*0.01898),"")</f>
        <v>0.22776000000000002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106.17857142857143</v>
      </c>
      <c r="BN106" s="64">
        <f t="shared" si="28"/>
        <v>107.02800000000001</v>
      </c>
      <c r="BO106" s="64">
        <f t="shared" si="29"/>
        <v>0.18601190476190477</v>
      </c>
      <c r="BP106" s="64">
        <f t="shared" si="30"/>
        <v>0.1875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11.904761904761905</v>
      </c>
      <c r="Y111" s="771">
        <f>IFERROR(Y105/H105,"0")+IFERROR(Y106/H106,"0")+IFERROR(Y107/H107,"0")+IFERROR(Y108/H108,"0")+IFERROR(Y109/H109,"0")+IFERROR(Y110/H110,"0")</f>
        <v>12</v>
      </c>
      <c r="Z111" s="771">
        <f>IFERROR(IF(Z105="",0,Z105),"0")+IFERROR(IF(Z106="",0,Z106),"0")+IFERROR(IF(Z107="",0,Z107),"0")+IFERROR(IF(Z108="",0,Z108),"0")+IFERROR(IF(Z109="",0,Z109),"0")+IFERROR(IF(Z110="",0,Z110),"0")</f>
        <v>0.22776000000000002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100</v>
      </c>
      <c r="Y112" s="771">
        <f>IFERROR(SUM(Y105:Y110),"0")</f>
        <v>100.80000000000001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50</v>
      </c>
      <c r="Y208" s="770">
        <f t="shared" ref="Y208:Y215" si="41">IFERROR(IF(X208="",0,CEILING((X208/$H208),1)*$H208),"")</f>
        <v>54</v>
      </c>
      <c r="Z208" s="36">
        <f>IFERROR(IF(Y208=0,"",ROUNDUP(Y208/H208,0)*0.00902),"")</f>
        <v>9.0200000000000002E-2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51.944444444444443</v>
      </c>
      <c r="BN208" s="64">
        <f t="shared" ref="BN208:BN215" si="43">IFERROR(Y208*I208/H208,"0")</f>
        <v>56.099999999999994</v>
      </c>
      <c r="BO208" s="64">
        <f t="shared" ref="BO208:BO215" si="44">IFERROR(1/J208*(X208/H208),"0")</f>
        <v>7.0145903479236812E-2</v>
      </c>
      <c r="BP208" s="64">
        <f t="shared" ref="BP208:BP215" si="45">IFERROR(1/J208*(Y208/H208),"0")</f>
        <v>7.575757575757576E-2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50</v>
      </c>
      <c r="Y209" s="770">
        <f t="shared" si="41"/>
        <v>54</v>
      </c>
      <c r="Z209" s="36">
        <f>IFERROR(IF(Y209=0,"",ROUNDUP(Y209/H209,0)*0.00902),"")</f>
        <v>9.0200000000000002E-2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51.944444444444443</v>
      </c>
      <c r="BN209" s="64">
        <f t="shared" si="43"/>
        <v>56.099999999999994</v>
      </c>
      <c r="BO209" s="64">
        <f t="shared" si="44"/>
        <v>7.0145903479236812E-2</v>
      </c>
      <c r="BP209" s="64">
        <f t="shared" si="45"/>
        <v>7.575757575757576E-2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18.518518518518519</v>
      </c>
      <c r="Y216" s="771">
        <f>IFERROR(Y208/H208,"0")+IFERROR(Y209/H209,"0")+IFERROR(Y210/H210,"0")+IFERROR(Y211/H211,"0")+IFERROR(Y212/H212,"0")+IFERROR(Y213/H213,"0")+IFERROR(Y214/H214,"0")+IFERROR(Y215/H215,"0")</f>
        <v>20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0.1804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100</v>
      </c>
      <c r="Y217" s="771">
        <f>IFERROR(SUM(Y208:Y215),"0")</f>
        <v>108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80</v>
      </c>
      <c r="Y223" s="770">
        <f t="shared" si="46"/>
        <v>81.599999999999994</v>
      </c>
      <c r="Z223" s="36">
        <f t="shared" ref="Z223:Z229" si="51">IFERROR(IF(Y223=0,"",ROUNDUP(Y223/H223,0)*0.00651),"")</f>
        <v>0.22134000000000001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89</v>
      </c>
      <c r="BN223" s="64">
        <f t="shared" si="48"/>
        <v>90.78</v>
      </c>
      <c r="BO223" s="64">
        <f t="shared" si="49"/>
        <v>0.18315018315018317</v>
      </c>
      <c r="BP223" s="64">
        <f t="shared" si="50"/>
        <v>0.18681318681318682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80</v>
      </c>
      <c r="Y225" s="770">
        <f t="shared" si="46"/>
        <v>81.599999999999994</v>
      </c>
      <c r="Z225" s="36">
        <f t="shared" si="51"/>
        <v>0.22134000000000001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88.40000000000002</v>
      </c>
      <c r="BN225" s="64">
        <f t="shared" si="48"/>
        <v>90.168000000000006</v>
      </c>
      <c r="BO225" s="64">
        <f t="shared" si="49"/>
        <v>0.18315018315018317</v>
      </c>
      <c r="BP225" s="64">
        <f t="shared" si="50"/>
        <v>0.18681318681318682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66.666666666666671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68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0.44268000000000002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160</v>
      </c>
      <c r="Y231" s="771">
        <f>IFERROR(SUM(Y219:Y229),"0")</f>
        <v>163.19999999999999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40</v>
      </c>
      <c r="Y238" s="770">
        <f t="shared" si="52"/>
        <v>40.799999999999997</v>
      </c>
      <c r="Z238" s="36">
        <f>IFERROR(IF(Y238=0,"",ROUNDUP(Y238/H238,0)*0.00651),"")</f>
        <v>0.11067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44.20000000000001</v>
      </c>
      <c r="BN238" s="64">
        <f t="shared" si="54"/>
        <v>45.084000000000003</v>
      </c>
      <c r="BO238" s="64">
        <f t="shared" si="55"/>
        <v>9.1575091575091583E-2</v>
      </c>
      <c r="BP238" s="64">
        <f t="shared" si="56"/>
        <v>9.3406593406593408E-2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16.666666666666668</v>
      </c>
      <c r="Y239" s="771">
        <f>IFERROR(Y233/H233,"0")+IFERROR(Y234/H234,"0")+IFERROR(Y235/H235,"0")+IFERROR(Y236/H236,"0")+IFERROR(Y237/H237,"0")+IFERROR(Y238/H238,"0")</f>
        <v>17</v>
      </c>
      <c r="Z239" s="771">
        <f>IFERROR(IF(Z233="",0,Z233),"0")+IFERROR(IF(Z234="",0,Z234),"0")+IFERROR(IF(Z235="",0,Z235),"0")+IFERROR(IF(Z236="",0,Z236),"0")+IFERROR(IF(Z237="",0,Z237),"0")+IFERROR(IF(Z238="",0,Z238),"0")</f>
        <v>0.11067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40</v>
      </c>
      <c r="Y240" s="771">
        <f>IFERROR(SUM(Y233:Y238),"0")</f>
        <v>40.799999999999997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800</v>
      </c>
      <c r="Y416" s="770">
        <f t="shared" si="87"/>
        <v>810</v>
      </c>
      <c r="Z416" s="36">
        <f>IFERROR(IF(Y416=0,"",ROUNDUP(Y416/H416,0)*0.02175),"")</f>
        <v>1.1744999999999999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825.6</v>
      </c>
      <c r="BN416" s="64">
        <f t="shared" si="89"/>
        <v>835.92000000000007</v>
      </c>
      <c r="BO416" s="64">
        <f t="shared" si="90"/>
        <v>1.1111111111111112</v>
      </c>
      <c r="BP416" s="64">
        <f t="shared" si="91"/>
        <v>1.125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600</v>
      </c>
      <c r="Y420" s="770">
        <f t="shared" si="87"/>
        <v>600</v>
      </c>
      <c r="Z420" s="36">
        <f>IFERROR(IF(Y420=0,"",ROUNDUP(Y420/H420,0)*0.02175),"")</f>
        <v>0.86999999999999988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619.20000000000005</v>
      </c>
      <c r="BN420" s="64">
        <f t="shared" si="89"/>
        <v>619.20000000000005</v>
      </c>
      <c r="BO420" s="64">
        <f t="shared" si="90"/>
        <v>0.83333333333333326</v>
      </c>
      <c r="BP420" s="64">
        <f t="shared" si="91"/>
        <v>0.83333333333333326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200</v>
      </c>
      <c r="Y421" s="770">
        <f t="shared" si="87"/>
        <v>210</v>
      </c>
      <c r="Z421" s="36">
        <f>IFERROR(IF(Y421=0,"",ROUNDUP(Y421/H421,0)*0.02175),"")</f>
        <v>0.30449999999999999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206.4</v>
      </c>
      <c r="BN421" s="64">
        <f t="shared" si="89"/>
        <v>216.72</v>
      </c>
      <c r="BO421" s="64">
        <f t="shared" si="90"/>
        <v>0.27777777777777779</v>
      </c>
      <c r="BP421" s="64">
        <f t="shared" si="91"/>
        <v>0.29166666666666663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106.66666666666667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108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2.3489999999999998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1600</v>
      </c>
      <c r="Y426" s="771">
        <f>IFERROR(SUM(Y415:Y424),"0")</f>
        <v>1620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600</v>
      </c>
      <c r="Y428" s="770">
        <f>IFERROR(IF(X428="",0,CEILING((X428/$H428),1)*$H428),"")</f>
        <v>600</v>
      </c>
      <c r="Z428" s="36">
        <f>IFERROR(IF(Y428=0,"",ROUNDUP(Y428/H428,0)*0.02175),"")</f>
        <v>0.86999999999999988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619.20000000000005</v>
      </c>
      <c r="BN428" s="64">
        <f>IFERROR(Y428*I428/H428,"0")</f>
        <v>619.20000000000005</v>
      </c>
      <c r="BO428" s="64">
        <f>IFERROR(1/J428*(X428/H428),"0")</f>
        <v>0.83333333333333326</v>
      </c>
      <c r="BP428" s="64">
        <f>IFERROR(1/J428*(Y428/H428),"0")</f>
        <v>0.83333333333333326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40</v>
      </c>
      <c r="Y430" s="771">
        <f>IFERROR(Y428/H428,"0")+IFERROR(Y429/H429,"0")</f>
        <v>40</v>
      </c>
      <c r="Z430" s="771">
        <f>IFERROR(IF(Z428="",0,Z428),"0")+IFERROR(IF(Z429="",0,Z429),"0")</f>
        <v>0.86999999999999988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600</v>
      </c>
      <c r="Y431" s="771">
        <f>IFERROR(SUM(Y428:Y429),"0")</f>
        <v>600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200</v>
      </c>
      <c r="Y459" s="770">
        <f>IFERROR(IF(X459="",0,CEILING((X459/$H459),1)*$H459),"")</f>
        <v>207</v>
      </c>
      <c r="Z459" s="36">
        <f>IFERROR(IF(Y459=0,"",ROUNDUP(Y459/H459,0)*0.01898),"")</f>
        <v>0.43653999999999998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211.53333333333333</v>
      </c>
      <c r="BN459" s="64">
        <f>IFERROR(Y459*I459/H459,"0")</f>
        <v>218.93700000000001</v>
      </c>
      <c r="BO459" s="64">
        <f>IFERROR(1/J459*(X459/H459),"0")</f>
        <v>0.34722222222222221</v>
      </c>
      <c r="BP459" s="64">
        <f>IFERROR(1/J459*(Y459/H459),"0")</f>
        <v>0.359375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22.222222222222221</v>
      </c>
      <c r="Y464" s="771">
        <f>IFERROR(Y459/H459,"0")+IFERROR(Y460/H460,"0")+IFERROR(Y461/H461,"0")+IFERROR(Y462/H462,"0")+IFERROR(Y463/H463,"0")</f>
        <v>23</v>
      </c>
      <c r="Z464" s="771">
        <f>IFERROR(IF(Z459="",0,Z459),"0")+IFERROR(IF(Z460="",0,Z460),"0")+IFERROR(IF(Z461="",0,Z461),"0")+IFERROR(IF(Z462="",0,Z462),"0")+IFERROR(IF(Z463="",0,Z463),"0")</f>
        <v>0.43653999999999998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200</v>
      </c>
      <c r="Y465" s="771">
        <f>IFERROR(SUM(Y459:Y463),"0")</f>
        <v>207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200</v>
      </c>
      <c r="Y542" s="770">
        <f t="shared" si="103"/>
        <v>200.64000000000001</v>
      </c>
      <c r="Z542" s="36">
        <f t="shared" si="104"/>
        <v>0.45448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213.63636363636363</v>
      </c>
      <c r="BN542" s="64">
        <f t="shared" si="106"/>
        <v>214.32</v>
      </c>
      <c r="BO542" s="64">
        <f t="shared" si="107"/>
        <v>0.36421911421911418</v>
      </c>
      <c r="BP542" s="64">
        <f t="shared" si="108"/>
        <v>0.36538461538461542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37.878787878787875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0.45448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200</v>
      </c>
      <c r="Y555" s="771">
        <f>IFERROR(SUM(Y539:Y553),"0")</f>
        <v>200.64000000000001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3000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3040.44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3127.2371572871571</v>
      </c>
      <c r="Y666" s="771">
        <f>IFERROR(SUM(BN22:BN662),"0")</f>
        <v>3169.5570000000002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5</v>
      </c>
      <c r="Y667" s="38">
        <f>ROUNDUP(SUM(BP22:BP662),0)</f>
        <v>5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3252.2371572871571</v>
      </c>
      <c r="Y668" s="771">
        <f>GrossWeightTotalR+PalletQtyTotalR*25</f>
        <v>3294.5570000000002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320.52429052429051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326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5.0715300000000001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100.80000000000001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312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2220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207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200.64000000000001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00,00"/>
        <filter val="100,00"/>
        <filter val="106,67"/>
        <filter val="11,90"/>
        <filter val="16,67"/>
        <filter val="160,00"/>
        <filter val="18,52"/>
        <filter val="200,00"/>
        <filter val="22,22"/>
        <filter val="3 000,00"/>
        <filter val="3 127,24"/>
        <filter val="3 252,24"/>
        <filter val="320,52"/>
        <filter val="37,88"/>
        <filter val="40,00"/>
        <filter val="5"/>
        <filter val="50,00"/>
        <filter val="600,00"/>
        <filter val="66,67"/>
        <filter val="80,00"/>
        <filter val="800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