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7FC010-81C6-41E5-A2EE-98CC231926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Y404" i="1" s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Z182" i="1" s="1"/>
  <c r="Z183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BO57" i="1"/>
  <c r="BM57" i="1"/>
  <c r="Y57" i="1"/>
  <c r="BN57" i="1" s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A10" i="1" s="1"/>
  <c r="D7" i="1"/>
  <c r="Q6" i="1"/>
  <c r="P2" i="1"/>
  <c r="BP192" i="1" l="1"/>
  <c r="BN192" i="1"/>
  <c r="Z192" i="1"/>
  <c r="BP221" i="1"/>
  <c r="BN221" i="1"/>
  <c r="Z221" i="1"/>
  <c r="BP238" i="1"/>
  <c r="BN238" i="1"/>
  <c r="Z238" i="1"/>
  <c r="BP262" i="1"/>
  <c r="BN262" i="1"/>
  <c r="Z262" i="1"/>
  <c r="BP302" i="1"/>
  <c r="BN302" i="1"/>
  <c r="Z302" i="1"/>
  <c r="BP361" i="1"/>
  <c r="BN361" i="1"/>
  <c r="Z361" i="1"/>
  <c r="BP398" i="1"/>
  <c r="BN398" i="1"/>
  <c r="Z398" i="1"/>
  <c r="BP423" i="1"/>
  <c r="BN423" i="1"/>
  <c r="Z423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36" i="1"/>
  <c r="Z37" i="1" s="1"/>
  <c r="BN36" i="1"/>
  <c r="BP36" i="1"/>
  <c r="Y37" i="1"/>
  <c r="Z42" i="1"/>
  <c r="BN42" i="1"/>
  <c r="Y49" i="1"/>
  <c r="Z57" i="1"/>
  <c r="Z58" i="1"/>
  <c r="BN58" i="1"/>
  <c r="Z70" i="1"/>
  <c r="BN70" i="1"/>
  <c r="Z84" i="1"/>
  <c r="BN84" i="1"/>
  <c r="Z94" i="1"/>
  <c r="BN94" i="1"/>
  <c r="Z105" i="1"/>
  <c r="BN105" i="1"/>
  <c r="Z117" i="1"/>
  <c r="BN117" i="1"/>
  <c r="Z129" i="1"/>
  <c r="BN129" i="1"/>
  <c r="Z139" i="1"/>
  <c r="BN139" i="1"/>
  <c r="BP157" i="1"/>
  <c r="BN157" i="1"/>
  <c r="BP211" i="1"/>
  <c r="BN211" i="1"/>
  <c r="Z211" i="1"/>
  <c r="BP229" i="1"/>
  <c r="BN229" i="1"/>
  <c r="Z229" i="1"/>
  <c r="BP249" i="1"/>
  <c r="BN249" i="1"/>
  <c r="Z249" i="1"/>
  <c r="BP279" i="1"/>
  <c r="BN279" i="1"/>
  <c r="Z279" i="1"/>
  <c r="BP341" i="1"/>
  <c r="BN341" i="1"/>
  <c r="Z341" i="1"/>
  <c r="BP375" i="1"/>
  <c r="BN375" i="1"/>
  <c r="Z375" i="1"/>
  <c r="BP415" i="1"/>
  <c r="BN415" i="1"/>
  <c r="Z415" i="1"/>
  <c r="BP445" i="1"/>
  <c r="BN445" i="1"/>
  <c r="Z445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H675" i="1"/>
  <c r="Y172" i="1"/>
  <c r="J675" i="1"/>
  <c r="L675" i="1"/>
  <c r="M675" i="1"/>
  <c r="Y495" i="1"/>
  <c r="B675" i="1"/>
  <c r="X667" i="1"/>
  <c r="Y33" i="1"/>
  <c r="Z32" i="1"/>
  <c r="BN32" i="1"/>
  <c r="Z44" i="1"/>
  <c r="BN44" i="1"/>
  <c r="Z52" i="1"/>
  <c r="BN52" i="1"/>
  <c r="Z60" i="1"/>
  <c r="BN60" i="1"/>
  <c r="Z68" i="1"/>
  <c r="BN68" i="1"/>
  <c r="Z74" i="1"/>
  <c r="BN74" i="1"/>
  <c r="Z78" i="1"/>
  <c r="BN78" i="1"/>
  <c r="Y89" i="1"/>
  <c r="Z86" i="1"/>
  <c r="BN86" i="1"/>
  <c r="Z92" i="1"/>
  <c r="Z95" i="1" s="1"/>
  <c r="BN92" i="1"/>
  <c r="BP92" i="1"/>
  <c r="Z101" i="1"/>
  <c r="BN101" i="1"/>
  <c r="Y112" i="1"/>
  <c r="Z107" i="1"/>
  <c r="BN107" i="1"/>
  <c r="Z115" i="1"/>
  <c r="BN115" i="1"/>
  <c r="Z119" i="1"/>
  <c r="BN119" i="1"/>
  <c r="Y127" i="1"/>
  <c r="Z125" i="1"/>
  <c r="BN125" i="1"/>
  <c r="Y137" i="1"/>
  <c r="Z131" i="1"/>
  <c r="BN131" i="1"/>
  <c r="Z135" i="1"/>
  <c r="BN135" i="1"/>
  <c r="Y141" i="1"/>
  <c r="Z146" i="1"/>
  <c r="BN146" i="1"/>
  <c r="Y159" i="1"/>
  <c r="Z168" i="1"/>
  <c r="BN168" i="1"/>
  <c r="Z176" i="1"/>
  <c r="BN176" i="1"/>
  <c r="Y183" i="1"/>
  <c r="BP182" i="1"/>
  <c r="BN182" i="1"/>
  <c r="BP190" i="1"/>
  <c r="BN190" i="1"/>
  <c r="Z190" i="1"/>
  <c r="Y217" i="1"/>
  <c r="BP209" i="1"/>
  <c r="BN209" i="1"/>
  <c r="Z209" i="1"/>
  <c r="Y231" i="1"/>
  <c r="BP219" i="1"/>
  <c r="BN219" i="1"/>
  <c r="Z219" i="1"/>
  <c r="BP227" i="1"/>
  <c r="BN227" i="1"/>
  <c r="Z227" i="1"/>
  <c r="BP236" i="1"/>
  <c r="BN236" i="1"/>
  <c r="Z236" i="1"/>
  <c r="BP247" i="1"/>
  <c r="BN247" i="1"/>
  <c r="Z247" i="1"/>
  <c r="X668" i="1"/>
  <c r="Y95" i="1"/>
  <c r="Y194" i="1"/>
  <c r="BP186" i="1"/>
  <c r="BN186" i="1"/>
  <c r="Z186" i="1"/>
  <c r="BP199" i="1"/>
  <c r="BN199" i="1"/>
  <c r="Z199" i="1"/>
  <c r="BP213" i="1"/>
  <c r="BN213" i="1"/>
  <c r="Z213" i="1"/>
  <c r="BP223" i="1"/>
  <c r="BN223" i="1"/>
  <c r="Z223" i="1"/>
  <c r="Y240" i="1"/>
  <c r="BP233" i="1"/>
  <c r="BN233" i="1"/>
  <c r="Z233" i="1"/>
  <c r="K675" i="1"/>
  <c r="BP243" i="1"/>
  <c r="BN243" i="1"/>
  <c r="Z243" i="1"/>
  <c r="Y410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205" i="1"/>
  <c r="Z256" i="1"/>
  <c r="BN256" i="1"/>
  <c r="Z260" i="1"/>
  <c r="BN260" i="1"/>
  <c r="Z273" i="1"/>
  <c r="BN273" i="1"/>
  <c r="Z277" i="1"/>
  <c r="BN277" i="1"/>
  <c r="Z291" i="1"/>
  <c r="BN291" i="1"/>
  <c r="Q675" i="1"/>
  <c r="Z300" i="1"/>
  <c r="BN300" i="1"/>
  <c r="Z307" i="1"/>
  <c r="Z308" i="1" s="1"/>
  <c r="BN307" i="1"/>
  <c r="BP307" i="1"/>
  <c r="Z311" i="1"/>
  <c r="Z312" i="1" s="1"/>
  <c r="BN311" i="1"/>
  <c r="BP311" i="1"/>
  <c r="Y312" i="1"/>
  <c r="Z315" i="1"/>
  <c r="BN315" i="1"/>
  <c r="BP315" i="1"/>
  <c r="Z335" i="1"/>
  <c r="BN335" i="1"/>
  <c r="BP335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Z359" i="1"/>
  <c r="BN359" i="1"/>
  <c r="Z367" i="1"/>
  <c r="BN367" i="1"/>
  <c r="Z373" i="1"/>
  <c r="BN373" i="1"/>
  <c r="Z377" i="1"/>
  <c r="BN377" i="1"/>
  <c r="Y394" i="1"/>
  <c r="Z392" i="1"/>
  <c r="BN392" i="1"/>
  <c r="Y393" i="1"/>
  <c r="Z396" i="1"/>
  <c r="BN396" i="1"/>
  <c r="Z403" i="1"/>
  <c r="Z404" i="1" s="1"/>
  <c r="BN403" i="1"/>
  <c r="BP403" i="1"/>
  <c r="Z407" i="1"/>
  <c r="BN407" i="1"/>
  <c r="BP407" i="1"/>
  <c r="Z417" i="1"/>
  <c r="BN417" i="1"/>
  <c r="Z421" i="1"/>
  <c r="BN421" i="1"/>
  <c r="Z429" i="1"/>
  <c r="BN429" i="1"/>
  <c r="Z438" i="1"/>
  <c r="Z439" i="1" s="1"/>
  <c r="BN438" i="1"/>
  <c r="BP438" i="1"/>
  <c r="Y439" i="1"/>
  <c r="Z443" i="1"/>
  <c r="BN443" i="1"/>
  <c r="Z447" i="1"/>
  <c r="BN447" i="1"/>
  <c r="Z455" i="1"/>
  <c r="BN455" i="1"/>
  <c r="Z461" i="1"/>
  <c r="BN461" i="1"/>
  <c r="Z477" i="1"/>
  <c r="BN477" i="1"/>
  <c r="BP477" i="1"/>
  <c r="Z478" i="1"/>
  <c r="BN478" i="1"/>
  <c r="Z479" i="1"/>
  <c r="BN479" i="1"/>
  <c r="Z484" i="1"/>
  <c r="BN484" i="1"/>
  <c r="Z485" i="1"/>
  <c r="BN485" i="1"/>
  <c r="Z492" i="1"/>
  <c r="BN492" i="1"/>
  <c r="Z493" i="1"/>
  <c r="BN493" i="1"/>
  <c r="Z513" i="1"/>
  <c r="BN513" i="1"/>
  <c r="Z514" i="1"/>
  <c r="BN514" i="1"/>
  <c r="Z515" i="1"/>
  <c r="BN515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Y64" i="1"/>
  <c r="BP57" i="1"/>
  <c r="BP61" i="1"/>
  <c r="BN61" i="1"/>
  <c r="Z61" i="1"/>
  <c r="BP69" i="1"/>
  <c r="BN69" i="1"/>
  <c r="Z69" i="1"/>
  <c r="Y80" i="1"/>
  <c r="BP77" i="1"/>
  <c r="BN77" i="1"/>
  <c r="Z77" i="1"/>
  <c r="BP85" i="1"/>
  <c r="BN85" i="1"/>
  <c r="Z85" i="1"/>
  <c r="BP93" i="1"/>
  <c r="BN93" i="1"/>
  <c r="Z93" i="1"/>
  <c r="BP106" i="1"/>
  <c r="BN106" i="1"/>
  <c r="Z106" i="1"/>
  <c r="Y111" i="1"/>
  <c r="H9" i="1"/>
  <c r="Y24" i="1"/>
  <c r="BP59" i="1"/>
  <c r="BN59" i="1"/>
  <c r="Z59" i="1"/>
  <c r="BP63" i="1"/>
  <c r="BN63" i="1"/>
  <c r="Z63" i="1"/>
  <c r="Y65" i="1"/>
  <c r="Y72" i="1"/>
  <c r="BP67" i="1"/>
  <c r="BN67" i="1"/>
  <c r="Z67" i="1"/>
  <c r="Y71" i="1"/>
  <c r="BP75" i="1"/>
  <c r="BN75" i="1"/>
  <c r="Z75" i="1"/>
  <c r="BP79" i="1"/>
  <c r="BN79" i="1"/>
  <c r="Z79" i="1"/>
  <c r="Y81" i="1"/>
  <c r="Y90" i="1"/>
  <c r="BP83" i="1"/>
  <c r="BN83" i="1"/>
  <c r="Z83" i="1"/>
  <c r="BP87" i="1"/>
  <c r="BN87" i="1"/>
  <c r="Z87" i="1"/>
  <c r="BP100" i="1"/>
  <c r="BN100" i="1"/>
  <c r="Z100" i="1"/>
  <c r="Z102" i="1" s="1"/>
  <c r="BP108" i="1"/>
  <c r="BN108" i="1"/>
  <c r="Z108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Y230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64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97" i="1"/>
  <c r="BN397" i="1"/>
  <c r="Z397" i="1"/>
  <c r="Z39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E675" i="1"/>
  <c r="Y103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0" i="1"/>
  <c r="BN220" i="1"/>
  <c r="Z222" i="1"/>
  <c r="BN222" i="1"/>
  <c r="Z224" i="1"/>
  <c r="BN224" i="1"/>
  <c r="Z226" i="1"/>
  <c r="BN226" i="1"/>
  <c r="Z228" i="1"/>
  <c r="BN228" i="1"/>
  <c r="Z234" i="1"/>
  <c r="BN234" i="1"/>
  <c r="Z235" i="1"/>
  <c r="BN235" i="1"/>
  <c r="Z237" i="1"/>
  <c r="BN237" i="1"/>
  <c r="Z244" i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Z336" i="1"/>
  <c r="BN336" i="1"/>
  <c r="Z340" i="1"/>
  <c r="BN340" i="1"/>
  <c r="BP340" i="1"/>
  <c r="Y352" i="1"/>
  <c r="V675" i="1"/>
  <c r="Y363" i="1"/>
  <c r="Z356" i="1"/>
  <c r="BN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Y387" i="1"/>
  <c r="BP391" i="1"/>
  <c r="BN391" i="1"/>
  <c r="Z391" i="1"/>
  <c r="Z393" i="1" s="1"/>
  <c r="Y400" i="1"/>
  <c r="Y399" i="1"/>
  <c r="BP408" i="1"/>
  <c r="BN408" i="1"/>
  <c r="Z408" i="1"/>
  <c r="X675" i="1"/>
  <c r="BP418" i="1"/>
  <c r="BN418" i="1"/>
  <c r="Z418" i="1"/>
  <c r="BP422" i="1"/>
  <c r="BN422" i="1"/>
  <c r="Z422" i="1"/>
  <c r="Y430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410" i="1"/>
  <c r="Z342" i="1"/>
  <c r="Z337" i="1"/>
  <c r="Z177" i="1"/>
  <c r="Z111" i="1"/>
  <c r="Z89" i="1"/>
  <c r="Z80" i="1"/>
  <c r="Z71" i="1"/>
  <c r="Z64" i="1"/>
  <c r="Z48" i="1"/>
  <c r="Z194" i="1"/>
  <c r="Z136" i="1"/>
  <c r="Z379" i="1"/>
  <c r="Z495" i="1"/>
  <c r="Z617" i="1"/>
  <c r="Z363" i="1"/>
  <c r="Z303" i="1"/>
  <c r="Z293" i="1"/>
  <c r="Z281" i="1"/>
  <c r="Z251" i="1"/>
  <c r="Z239" i="1"/>
  <c r="Z230" i="1"/>
  <c r="Z159" i="1"/>
  <c r="Z120" i="1"/>
  <c r="Z451" i="1"/>
  <c r="Z425" i="1"/>
  <c r="Z645" i="1"/>
  <c r="Z610" i="1"/>
  <c r="Z588" i="1"/>
  <c r="Z638" i="1"/>
  <c r="Z577" i="1"/>
  <c r="Z264" i="1"/>
  <c r="Z216" i="1"/>
  <c r="Z172" i="1"/>
  <c r="Z148" i="1"/>
  <c r="Z517" i="1"/>
  <c r="Z464" i="1"/>
  <c r="Z386" i="1"/>
  <c r="Z370" i="1"/>
  <c r="Y665" i="1"/>
  <c r="Z33" i="1"/>
  <c r="Y669" i="1"/>
  <c r="Y666" i="1"/>
  <c r="Y667" i="1"/>
  <c r="Z670" i="1"/>
  <c r="Y668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<sst xmlns="http://schemas.openxmlformats.org/spreadsheetml/2006/main" count="3133" uniqueCount="1103">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</sst>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0.58333333333333337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90</v>
      </c>
      <c r="Y43" s="770">
        <f t="shared" si="6"/>
        <v>97.2</v>
      </c>
      <c r="Z43" s="36">
        <f>IFERROR(IF(Y43=0,"",ROUNDUP(Y43/H43,0)*0.01898),"")</f>
        <v>0.17082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93.624999999999986</v>
      </c>
      <c r="BN43" s="64">
        <f t="shared" si="8"/>
        <v>101.11499999999998</v>
      </c>
      <c r="BO43" s="64">
        <f t="shared" si="9"/>
        <v>0.13020833333333331</v>
      </c>
      <c r="BP43" s="64">
        <f t="shared" si="10"/>
        <v>0.140625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8.3333333333333321</v>
      </c>
      <c r="Y48" s="771">
        <f>IFERROR(Y42/H42,"0")+IFERROR(Y43/H43,"0")+IFERROR(Y44/H44,"0")+IFERROR(Y45/H45,"0")+IFERROR(Y46/H46,"0")+IFERROR(Y47/H47,"0")</f>
        <v>9</v>
      </c>
      <c r="Z48" s="771">
        <f>IFERROR(IF(Z42="",0,Z42),"0")+IFERROR(IF(Z43="",0,Z43),"0")+IFERROR(IF(Z44="",0,Z44),"0")+IFERROR(IF(Z45="",0,Z45),"0")+IFERROR(IF(Z46="",0,Z46),"0")+IFERROR(IF(Z47="",0,Z47),"0")</f>
        <v>0.17082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90</v>
      </c>
      <c r="Y49" s="771">
        <f>IFERROR(SUM(Y42:Y47),"0")</f>
        <v>97.2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2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2.1111111111111112</v>
      </c>
      <c r="BN78" s="64">
        <f t="shared" si="18"/>
        <v>3.8</v>
      </c>
      <c r="BO78" s="64">
        <f t="shared" si="19"/>
        <v>4.7483380816714157E-3</v>
      </c>
      <c r="BP78" s="64">
        <f t="shared" si="20"/>
        <v>8.5470085470085479E-3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1.1111111111111112</v>
      </c>
      <c r="Y80" s="771">
        <f>IFERROR(Y74/H74,"0")+IFERROR(Y75/H75,"0")+IFERROR(Y76/H76,"0")+IFERROR(Y77/H77,"0")+IFERROR(Y78/H78,"0")+IFERROR(Y79/H79,"0")</f>
        <v>2</v>
      </c>
      <c r="Z80" s="771">
        <f>IFERROR(IF(Z74="",0,Z74),"0")+IFERROR(IF(Z75="",0,Z75),"0")+IFERROR(IF(Z76="",0,Z76),"0")+IFERROR(IF(Z77="",0,Z77),"0")+IFERROR(IF(Z78="",0,Z78),"0")+IFERROR(IF(Z79="",0,Z79),"0")</f>
        <v>1.004E-2</v>
      </c>
      <c r="AA80" s="772"/>
      <c r="AB80" s="772"/>
      <c r="AC80" s="772"/>
    </row>
    <row r="81" spans="1:68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2</v>
      </c>
      <c r="Y81" s="771">
        <f>IFERROR(SUM(Y74:Y79),"0")</f>
        <v>3.6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51</v>
      </c>
      <c r="Y84" s="770">
        <f t="shared" si="21"/>
        <v>58.800000000000004</v>
      </c>
      <c r="Z84" s="36">
        <f>IFERROR(IF(Y84=0,"",ROUNDUP(Y84/H84,0)*0.01898),"")</f>
        <v>0.13286000000000001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53.641071428571429</v>
      </c>
      <c r="BN84" s="64">
        <f t="shared" si="23"/>
        <v>61.845000000000006</v>
      </c>
      <c r="BO84" s="64">
        <f t="shared" si="24"/>
        <v>9.4866071428571425E-2</v>
      </c>
      <c r="BP84" s="64">
        <f t="shared" si="25"/>
        <v>0.109375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6.0714285714285712</v>
      </c>
      <c r="Y89" s="771">
        <f>IFERROR(Y83/H83,"0")+IFERROR(Y84/H84,"0")+IFERROR(Y85/H85,"0")+IFERROR(Y86/H86,"0")+IFERROR(Y87/H87,"0")+IFERROR(Y88/H88,"0")</f>
        <v>7</v>
      </c>
      <c r="Z89" s="771">
        <f>IFERROR(IF(Z83="",0,Z83),"0")+IFERROR(IF(Z84="",0,Z84),"0")+IFERROR(IF(Z85="",0,Z85),"0")+IFERROR(IF(Z86="",0,Z86),"0")+IFERROR(IF(Z87="",0,Z87),"0")+IFERROR(IF(Z88="",0,Z88),"0")</f>
        <v>0.13286000000000001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51</v>
      </c>
      <c r="Y90" s="771">
        <f>IFERROR(SUM(Y83:Y88),"0")</f>
        <v>58.800000000000004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54</v>
      </c>
      <c r="Y93" s="770">
        <f>IFERROR(IF(X93="",0,CEILING((X93/$H93),1)*$H93),"")</f>
        <v>58.800000000000004</v>
      </c>
      <c r="Z93" s="36">
        <f>IFERROR(IF(Y93=0,"",ROUNDUP(Y93/H93,0)*0.01898),"")</f>
        <v>0.13286000000000001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57.33642857142857</v>
      </c>
      <c r="BN93" s="64">
        <f>IFERROR(Y93*I93/H93,"0")</f>
        <v>62.433000000000007</v>
      </c>
      <c r="BO93" s="64">
        <f>IFERROR(1/J93*(X93/H93),"0")</f>
        <v>0.10044642857142856</v>
      </c>
      <c r="BP93" s="64">
        <f>IFERROR(1/J93*(Y93/H93),"0")</f>
        <v>0.109375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6.4285714285714279</v>
      </c>
      <c r="Y95" s="771">
        <f>IFERROR(Y92/H92,"0")+IFERROR(Y93/H93,"0")+IFERROR(Y94/H94,"0")</f>
        <v>7</v>
      </c>
      <c r="Z95" s="771">
        <f>IFERROR(IF(Z92="",0,Z92),"0")+IFERROR(IF(Z93="",0,Z93),"0")+IFERROR(IF(Z94="",0,Z94),"0")</f>
        <v>0.13286000000000001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54</v>
      </c>
      <c r="Y96" s="771">
        <f>IFERROR(SUM(Y92:Y94),"0")</f>
        <v>58.800000000000004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163</v>
      </c>
      <c r="Y106" s="770">
        <f t="shared" si="26"/>
        <v>168</v>
      </c>
      <c r="Z106" s="36">
        <f>IFERROR(IF(Y106=0,"",ROUNDUP(Y106/H106,0)*0.01898),"")</f>
        <v>0.37959999999999999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173.07107142857143</v>
      </c>
      <c r="BN106" s="64">
        <f t="shared" si="28"/>
        <v>178.38</v>
      </c>
      <c r="BO106" s="64">
        <f t="shared" si="29"/>
        <v>0.30319940476190477</v>
      </c>
      <c r="BP106" s="64">
        <f t="shared" si="30"/>
        <v>0.3125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19.404761904761905</v>
      </c>
      <c r="Y111" s="771">
        <f>IFERROR(Y105/H105,"0")+IFERROR(Y106/H106,"0")+IFERROR(Y107/H107,"0")+IFERROR(Y108/H108,"0")+IFERROR(Y109/H109,"0")+IFERROR(Y110/H110,"0")</f>
        <v>20</v>
      </c>
      <c r="Z111" s="771">
        <f>IFERROR(IF(Z105="",0,Z105),"0")+IFERROR(IF(Z106="",0,Z106),"0")+IFERROR(IF(Z107="",0,Z107),"0")+IFERROR(IF(Z108="",0,Z108),"0")+IFERROR(IF(Z109="",0,Z109),"0")+IFERROR(IF(Z110="",0,Z110),"0")</f>
        <v>0.37959999999999999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163</v>
      </c>
      <c r="Y112" s="771">
        <f>IFERROR(SUM(Y105:Y110),"0")</f>
        <v>168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53</v>
      </c>
      <c r="Y116" s="770">
        <f>IFERROR(IF(X116="",0,CEILING((X116/$H116),1)*$H116),"")</f>
        <v>56</v>
      </c>
      <c r="Z116" s="36">
        <f>IFERROR(IF(Y116=0,"",ROUNDUP(Y116/H116,0)*0.01898),"")</f>
        <v>9.4899999999999998E-2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55.058482142857144</v>
      </c>
      <c r="BN116" s="64">
        <f>IFERROR(Y116*I116/H116,"0")</f>
        <v>58.174999999999997</v>
      </c>
      <c r="BO116" s="64">
        <f>IFERROR(1/J116*(X116/H116),"0")</f>
        <v>7.3939732142857151E-2</v>
      </c>
      <c r="BP116" s="64">
        <f>IFERROR(1/J116*(Y116/H116),"0")</f>
        <v>7.8125E-2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4.7321428571428577</v>
      </c>
      <c r="Y120" s="771">
        <f>IFERROR(Y115/H115,"0")+IFERROR(Y116/H116,"0")+IFERROR(Y117/H117,"0")+IFERROR(Y118/H118,"0")+IFERROR(Y119/H119,"0")</f>
        <v>5</v>
      </c>
      <c r="Z120" s="771">
        <f>IFERROR(IF(Z115="",0,Z115),"0")+IFERROR(IF(Z116="",0,Z116),"0")+IFERROR(IF(Z117="",0,Z117),"0")+IFERROR(IF(Z118="",0,Z118),"0")+IFERROR(IF(Z119="",0,Z119),"0")</f>
        <v>9.4899999999999998E-2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53</v>
      </c>
      <c r="Y121" s="771">
        <f>IFERROR(SUM(Y115:Y119),"0")</f>
        <v>56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61</v>
      </c>
      <c r="Y123" s="770">
        <f>IFERROR(IF(X123="",0,CEILING((X123/$H123),1)*$H123),"")</f>
        <v>64.800000000000011</v>
      </c>
      <c r="Z123" s="36">
        <f>IFERROR(IF(Y123=0,"",ROUNDUP(Y123/H123,0)*0.01898),"")</f>
        <v>0.11388000000000001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63.456944444444431</v>
      </c>
      <c r="BN123" s="64">
        <f>IFERROR(Y123*I123/H123,"0")</f>
        <v>67.410000000000011</v>
      </c>
      <c r="BO123" s="64">
        <f>IFERROR(1/J123*(X123/H123),"0")</f>
        <v>8.8252314814814811E-2</v>
      </c>
      <c r="BP123" s="64">
        <f>IFERROR(1/J123*(Y123/H123),"0")</f>
        <v>9.3750000000000014E-2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28</v>
      </c>
      <c r="Y125" s="770">
        <f>IFERROR(IF(X125="",0,CEILING((X125/$H125),1)*$H125),"")</f>
        <v>28.799999999999997</v>
      </c>
      <c r="Z125" s="36">
        <f>IFERROR(IF(Y125=0,"",ROUNDUP(Y125/H125,0)*0.00651),"")</f>
        <v>7.8119999999999995E-2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30.100000000000005</v>
      </c>
      <c r="BN125" s="64">
        <f>IFERROR(Y125*I125/H125,"0")</f>
        <v>30.959999999999997</v>
      </c>
      <c r="BO125" s="64">
        <f>IFERROR(1/J125*(X125/H125),"0")</f>
        <v>6.4102564102564111E-2</v>
      </c>
      <c r="BP125" s="64">
        <f>IFERROR(1/J125*(Y125/H125),"0")</f>
        <v>6.5934065934065936E-2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17.314814814814817</v>
      </c>
      <c r="Y126" s="771">
        <f>IFERROR(Y123/H123,"0")+IFERROR(Y124/H124,"0")+IFERROR(Y125/H125,"0")</f>
        <v>18</v>
      </c>
      <c r="Z126" s="771">
        <f>IFERROR(IF(Z123="",0,Z123),"0")+IFERROR(IF(Z124="",0,Z124),"0")+IFERROR(IF(Z125="",0,Z125),"0")</f>
        <v>0.192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89</v>
      </c>
      <c r="Y127" s="771">
        <f>IFERROR(SUM(Y123:Y125),"0")</f>
        <v>93.600000000000009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12</v>
      </c>
      <c r="Y182" s="770">
        <f>IFERROR(IF(X182="",0,CEILING((X182/$H182),1)*$H182),"")</f>
        <v>13.86</v>
      </c>
      <c r="Z182" s="36">
        <f>IFERROR(IF(Y182=0,"",ROUNDUP(Y182/H182,0)*0.00502),"")</f>
        <v>3.5140000000000005E-2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12.606060606060607</v>
      </c>
      <c r="BN182" s="64">
        <f>IFERROR(Y182*I182/H182,"0")</f>
        <v>14.56</v>
      </c>
      <c r="BO182" s="64">
        <f>IFERROR(1/J182*(X182/H182),"0")</f>
        <v>2.5900025900025901E-2</v>
      </c>
      <c r="BP182" s="64">
        <f>IFERROR(1/J182*(Y182/H182),"0")</f>
        <v>2.9914529914529919E-2</v>
      </c>
    </row>
    <row r="183" spans="1:68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6.0606060606060606</v>
      </c>
      <c r="Y183" s="771">
        <f>IFERROR(Y182/H182,"0")</f>
        <v>7</v>
      </c>
      <c r="Z183" s="771">
        <f>IFERROR(IF(Z182="",0,Z182),"0")</f>
        <v>3.5140000000000005E-2</v>
      </c>
      <c r="AA183" s="772"/>
      <c r="AB183" s="772"/>
      <c r="AC183" s="772"/>
    </row>
    <row r="184" spans="1:68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12</v>
      </c>
      <c r="Y184" s="771">
        <f>IFERROR(SUM(Y182:Y182),"0")</f>
        <v>13.86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55</v>
      </c>
      <c r="Y186" s="770">
        <f t="shared" ref="Y186:Y193" si="36">IFERROR(IF(X186="",0,CEILING((X186/$H186),1)*$H186),"")</f>
        <v>58.800000000000004</v>
      </c>
      <c r="Z186" s="36">
        <f>IFERROR(IF(Y186=0,"",ROUNDUP(Y186/H186,0)*0.00902),"")</f>
        <v>0.12628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58.535714285714285</v>
      </c>
      <c r="BN186" s="64">
        <f t="shared" ref="BN186:BN193" si="38">IFERROR(Y186*I186/H186,"0")</f>
        <v>62.58</v>
      </c>
      <c r="BO186" s="64">
        <f t="shared" ref="BO186:BO193" si="39">IFERROR(1/J186*(X186/H186),"0")</f>
        <v>9.9206349206349201E-2</v>
      </c>
      <c r="BP186" s="64">
        <f t="shared" ref="BP186:BP193" si="40">IFERROR(1/J186*(Y186/H186),"0")</f>
        <v>0.10606060606060606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61</v>
      </c>
      <c r="Y188" s="770">
        <f t="shared" si="36"/>
        <v>63</v>
      </c>
      <c r="Z188" s="36">
        <f>IFERROR(IF(Y188=0,"",ROUNDUP(Y188/H188,0)*0.00902),"")</f>
        <v>0.1353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64.05</v>
      </c>
      <c r="BN188" s="64">
        <f t="shared" si="38"/>
        <v>66.149999999999991</v>
      </c>
      <c r="BO188" s="64">
        <f t="shared" si="39"/>
        <v>0.11002886002886003</v>
      </c>
      <c r="BP188" s="64">
        <f t="shared" si="40"/>
        <v>0.11363636363636365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8</v>
      </c>
      <c r="Y189" s="770">
        <f t="shared" si="36"/>
        <v>8.4</v>
      </c>
      <c r="Z189" s="36">
        <f>IFERROR(IF(Y189=0,"",ROUNDUP(Y189/H189,0)*0.00502),"")</f>
        <v>2.0080000000000001E-2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8.4952380952380953</v>
      </c>
      <c r="BN189" s="64">
        <f t="shared" si="38"/>
        <v>8.92</v>
      </c>
      <c r="BO189" s="64">
        <f t="shared" si="39"/>
        <v>1.6280016280016282E-2</v>
      </c>
      <c r="BP189" s="64">
        <f t="shared" si="40"/>
        <v>1.7094017094017096E-2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33</v>
      </c>
      <c r="Y191" s="770">
        <f t="shared" si="36"/>
        <v>33.6</v>
      </c>
      <c r="Z191" s="36">
        <f>IFERROR(IF(Y191=0,"",ROUNDUP(Y191/H191,0)*0.00502),"")</f>
        <v>8.0320000000000003E-2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34.571428571428577</v>
      </c>
      <c r="BN191" s="64">
        <f t="shared" si="38"/>
        <v>35.200000000000003</v>
      </c>
      <c r="BO191" s="64">
        <f t="shared" si="39"/>
        <v>6.7155067155067152E-2</v>
      </c>
      <c r="BP191" s="64">
        <f t="shared" si="40"/>
        <v>6.8376068376068383E-2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47.142857142857146</v>
      </c>
      <c r="Y194" s="771">
        <f>IFERROR(Y186/H186,"0")+IFERROR(Y187/H187,"0")+IFERROR(Y188/H188,"0")+IFERROR(Y189/H189,"0")+IFERROR(Y190/H190,"0")+IFERROR(Y191/H191,"0")+IFERROR(Y192/H192,"0")+IFERROR(Y193/H193,"0")</f>
        <v>49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0.36198000000000002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157</v>
      </c>
      <c r="Y195" s="771">
        <f>IFERROR(SUM(Y186:Y193),"0")</f>
        <v>163.80000000000001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104</v>
      </c>
      <c r="Y208" s="770">
        <f t="shared" ref="Y208:Y215" si="41">IFERROR(IF(X208="",0,CEILING((X208/$H208),1)*$H208),"")</f>
        <v>108</v>
      </c>
      <c r="Z208" s="36">
        <f>IFERROR(IF(Y208=0,"",ROUNDUP(Y208/H208,0)*0.00902),"")</f>
        <v>0.1804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108.04444444444445</v>
      </c>
      <c r="BN208" s="64">
        <f t="shared" ref="BN208:BN215" si="43">IFERROR(Y208*I208/H208,"0")</f>
        <v>112.19999999999999</v>
      </c>
      <c r="BO208" s="64">
        <f t="shared" ref="BO208:BO215" si="44">IFERROR(1/J208*(X208/H208),"0")</f>
        <v>0.14590347923681257</v>
      </c>
      <c r="BP208" s="64">
        <f t="shared" ref="BP208:BP215" si="45">IFERROR(1/J208*(Y208/H208),"0")</f>
        <v>0.15151515151515152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69</v>
      </c>
      <c r="Y209" s="770">
        <f t="shared" si="41"/>
        <v>70.2</v>
      </c>
      <c r="Z209" s="36">
        <f>IFERROR(IF(Y209=0,"",ROUNDUP(Y209/H209,0)*0.00902),"")</f>
        <v>0.11726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71.683333333333337</v>
      </c>
      <c r="BN209" s="64">
        <f t="shared" si="43"/>
        <v>72.930000000000007</v>
      </c>
      <c r="BO209" s="64">
        <f t="shared" si="44"/>
        <v>9.6801346801346791E-2</v>
      </c>
      <c r="BP209" s="64">
        <f t="shared" si="45"/>
        <v>9.8484848484848481E-2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28</v>
      </c>
      <c r="Y212" s="770">
        <f t="shared" si="41"/>
        <v>28.8</v>
      </c>
      <c r="Z212" s="36">
        <f>IFERROR(IF(Y212=0,"",ROUNDUP(Y212/H212,0)*0.00502),"")</f>
        <v>8.0320000000000003E-2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30.022222222222222</v>
      </c>
      <c r="BN212" s="64">
        <f t="shared" si="43"/>
        <v>30.879999999999995</v>
      </c>
      <c r="BO212" s="64">
        <f t="shared" si="44"/>
        <v>6.6476733143399816E-2</v>
      </c>
      <c r="BP212" s="64">
        <f t="shared" si="45"/>
        <v>6.8376068376068383E-2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22</v>
      </c>
      <c r="Y215" s="770">
        <f t="shared" si="41"/>
        <v>23.400000000000002</v>
      </c>
      <c r="Z215" s="36">
        <f>IFERROR(IF(Y215=0,"",ROUNDUP(Y215/H215,0)*0.00502),"")</f>
        <v>6.5259999999999999E-2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23.222222222222221</v>
      </c>
      <c r="BN215" s="64">
        <f t="shared" si="43"/>
        <v>24.7</v>
      </c>
      <c r="BO215" s="64">
        <f t="shared" si="44"/>
        <v>5.2231718898385564E-2</v>
      </c>
      <c r="BP215" s="64">
        <f t="shared" si="45"/>
        <v>5.5555555555555559E-2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59.814814814814817</v>
      </c>
      <c r="Y216" s="771">
        <f>IFERROR(Y208/H208,"0")+IFERROR(Y209/H209,"0")+IFERROR(Y210/H210,"0")+IFERROR(Y211/H211,"0")+IFERROR(Y212/H212,"0")+IFERROR(Y213/H213,"0")+IFERROR(Y214/H214,"0")+IFERROR(Y215/H215,"0")</f>
        <v>62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0.44324000000000002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223</v>
      </c>
      <c r="Y217" s="771">
        <f>IFERROR(SUM(Y208:Y215),"0")</f>
        <v>230.4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49</v>
      </c>
      <c r="Y220" s="770">
        <f t="shared" si="46"/>
        <v>54.6</v>
      </c>
      <c r="Z220" s="36">
        <f>IFERROR(IF(Y220=0,"",ROUNDUP(Y220/H220,0)*0.01898),"")</f>
        <v>0.13286000000000001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52.260384615384623</v>
      </c>
      <c r="BN220" s="64">
        <f t="shared" si="48"/>
        <v>58.233000000000011</v>
      </c>
      <c r="BO220" s="64">
        <f t="shared" si="49"/>
        <v>9.815705128205128E-2</v>
      </c>
      <c r="BP220" s="64">
        <f t="shared" si="50"/>
        <v>0.109375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107</v>
      </c>
      <c r="Y223" s="770">
        <f t="shared" si="46"/>
        <v>108</v>
      </c>
      <c r="Z223" s="36">
        <f t="shared" ref="Z223:Z229" si="51">IFERROR(IF(Y223=0,"",ROUNDUP(Y223/H223,0)*0.00651),"")</f>
        <v>0.29294999999999999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119.03750000000001</v>
      </c>
      <c r="BN223" s="64">
        <f t="shared" si="48"/>
        <v>120.15</v>
      </c>
      <c r="BO223" s="64">
        <f t="shared" si="49"/>
        <v>0.24496336996337001</v>
      </c>
      <c r="BP223" s="64">
        <f t="shared" si="50"/>
        <v>0.24725274725274726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103</v>
      </c>
      <c r="Y225" s="770">
        <f t="shared" si="46"/>
        <v>103.2</v>
      </c>
      <c r="Z225" s="36">
        <f t="shared" si="51"/>
        <v>0.27993000000000001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113.81500000000001</v>
      </c>
      <c r="BN225" s="64">
        <f t="shared" si="48"/>
        <v>114.03600000000003</v>
      </c>
      <c r="BO225" s="64">
        <f t="shared" si="49"/>
        <v>0.23580586080586086</v>
      </c>
      <c r="BP225" s="64">
        <f t="shared" si="50"/>
        <v>0.23626373626373628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36</v>
      </c>
      <c r="Y226" s="770">
        <f t="shared" si="46"/>
        <v>36</v>
      </c>
      <c r="Z226" s="36">
        <f t="shared" si="51"/>
        <v>9.7650000000000001E-2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39.780000000000008</v>
      </c>
      <c r="BN226" s="64">
        <f t="shared" si="48"/>
        <v>39.780000000000008</v>
      </c>
      <c r="BO226" s="64">
        <f t="shared" si="49"/>
        <v>8.241758241758243E-2</v>
      </c>
      <c r="BP226" s="64">
        <f t="shared" si="50"/>
        <v>8.241758241758243E-2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44</v>
      </c>
      <c r="Y229" s="770">
        <f t="shared" si="46"/>
        <v>45.6</v>
      </c>
      <c r="Z229" s="36">
        <f t="shared" si="51"/>
        <v>0.12369000000000001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48.730000000000004</v>
      </c>
      <c r="BN229" s="64">
        <f t="shared" si="48"/>
        <v>50.502000000000002</v>
      </c>
      <c r="BO229" s="64">
        <f t="shared" si="49"/>
        <v>0.10073260073260075</v>
      </c>
      <c r="BP229" s="64">
        <f t="shared" si="50"/>
        <v>0.1043956043956044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127.11538461538464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129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0.92708000000000002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339</v>
      </c>
      <c r="Y231" s="771">
        <f>IFERROR(SUM(Y219:Y229),"0")</f>
        <v>347.40000000000003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64</v>
      </c>
      <c r="Y237" s="770">
        <f t="shared" si="52"/>
        <v>64.8</v>
      </c>
      <c r="Z237" s="36">
        <f>IFERROR(IF(Y237=0,"",ROUNDUP(Y237/H237,0)*0.00651),"")</f>
        <v>0.17577000000000001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70.720000000000013</v>
      </c>
      <c r="BN237" s="64">
        <f t="shared" si="54"/>
        <v>71.604000000000013</v>
      </c>
      <c r="BO237" s="64">
        <f t="shared" si="55"/>
        <v>0.14652014652014653</v>
      </c>
      <c r="BP237" s="64">
        <f t="shared" si="56"/>
        <v>0.14835164835164835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87</v>
      </c>
      <c r="Y238" s="770">
        <f t="shared" si="52"/>
        <v>88.8</v>
      </c>
      <c r="Z238" s="36">
        <f>IFERROR(IF(Y238=0,"",ROUNDUP(Y238/H238,0)*0.00651),"")</f>
        <v>0.24087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96.135000000000005</v>
      </c>
      <c r="BN238" s="64">
        <f t="shared" si="54"/>
        <v>98.124000000000009</v>
      </c>
      <c r="BO238" s="64">
        <f t="shared" si="55"/>
        <v>0.19917582417582419</v>
      </c>
      <c r="BP238" s="64">
        <f t="shared" si="56"/>
        <v>0.20329670329670332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62.916666666666671</v>
      </c>
      <c r="Y239" s="771">
        <f>IFERROR(Y233/H233,"0")+IFERROR(Y234/H234,"0")+IFERROR(Y235/H235,"0")+IFERROR(Y236/H236,"0")+IFERROR(Y237/H237,"0")+IFERROR(Y238/H238,"0")</f>
        <v>64</v>
      </c>
      <c r="Z239" s="771">
        <f>IFERROR(IF(Z233="",0,Z233),"0")+IFERROR(IF(Z234="",0,Z234),"0")+IFERROR(IF(Z235="",0,Z235),"0")+IFERROR(IF(Z236="",0,Z236),"0")+IFERROR(IF(Z237="",0,Z237),"0")+IFERROR(IF(Z238="",0,Z238),"0")</f>
        <v>0.41664000000000001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151</v>
      </c>
      <c r="Y240" s="771">
        <f>IFERROR(SUM(Y233:Y238),"0")</f>
        <v>153.6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50</v>
      </c>
      <c r="Y256" s="770">
        <f t="shared" si="62"/>
        <v>58</v>
      </c>
      <c r="Z256" s="36">
        <f>IFERROR(IF(Y256=0,"",ROUNDUP(Y256/H256,0)*0.01898),"")</f>
        <v>9.4899999999999998E-2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51.875</v>
      </c>
      <c r="BN256" s="64">
        <f t="shared" si="64"/>
        <v>60.174999999999997</v>
      </c>
      <c r="BO256" s="64">
        <f t="shared" si="65"/>
        <v>6.7349137931034489E-2</v>
      </c>
      <c r="BP256" s="64">
        <f t="shared" si="66"/>
        <v>7.8125E-2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4.3103448275862073</v>
      </c>
      <c r="Y264" s="771">
        <f>IFERROR(Y255/H255,"0")+IFERROR(Y256/H256,"0")+IFERROR(Y257/H257,"0")+IFERROR(Y258/H258,"0")+IFERROR(Y259/H259,"0")+IFERROR(Y260/H260,"0")+IFERROR(Y261/H261,"0")+IFERROR(Y262/H262,"0")+IFERROR(Y263/H263,"0")</f>
        <v>5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9.4899999999999998E-2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50</v>
      </c>
      <c r="Y265" s="771">
        <f>IFERROR(SUM(Y255:Y263),"0")</f>
        <v>58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56</v>
      </c>
      <c r="Y300" s="770">
        <f t="shared" si="72"/>
        <v>57.599999999999994</v>
      </c>
      <c r="Z300" s="36">
        <f>IFERROR(IF(Y300=0,"",ROUNDUP(Y300/H300,0)*0.00651),"")</f>
        <v>0.15623999999999999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61.88</v>
      </c>
      <c r="BN300" s="64">
        <f t="shared" si="74"/>
        <v>63.648000000000003</v>
      </c>
      <c r="BO300" s="64">
        <f t="shared" si="75"/>
        <v>0.12820512820512822</v>
      </c>
      <c r="BP300" s="64">
        <f t="shared" si="76"/>
        <v>0.13186813186813187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112</v>
      </c>
      <c r="Y301" s="770">
        <f t="shared" si="72"/>
        <v>112.8</v>
      </c>
      <c r="Z301" s="36">
        <f>IFERROR(IF(Y301=0,"",ROUNDUP(Y301/H301,0)*0.00651),"")</f>
        <v>0.30597000000000002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120.40000000000002</v>
      </c>
      <c r="BN301" s="64">
        <f t="shared" si="74"/>
        <v>121.26</v>
      </c>
      <c r="BO301" s="64">
        <f t="shared" si="75"/>
        <v>0.25641025641025644</v>
      </c>
      <c r="BP301" s="64">
        <f t="shared" si="76"/>
        <v>0.25824175824175827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70</v>
      </c>
      <c r="Y303" s="771">
        <f>IFERROR(Y297/H297,"0")+IFERROR(Y298/H298,"0")+IFERROR(Y299/H299,"0")+IFERROR(Y300/H300,"0")+IFERROR(Y301/H301,"0")+IFERROR(Y302/H302,"0")</f>
        <v>71</v>
      </c>
      <c r="Z303" s="771">
        <f>IFERROR(IF(Z297="",0,Z297),"0")+IFERROR(IF(Z298="",0,Z298),"0")+IFERROR(IF(Z299="",0,Z299),"0")+IFERROR(IF(Z300="",0,Z300),"0")+IFERROR(IF(Z301="",0,Z301),"0")+IFERROR(IF(Z302="",0,Z302),"0")</f>
        <v>0.46221000000000001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168</v>
      </c>
      <c r="Y304" s="771">
        <f>IFERROR(SUM(Y297:Y302),"0")</f>
        <v>170.39999999999998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73</v>
      </c>
      <c r="Y382" s="770">
        <f>IFERROR(IF(X382="",0,CEILING((X382/$H382),1)*$H382),"")</f>
        <v>75.600000000000009</v>
      </c>
      <c r="Z382" s="36">
        <f>IFERROR(IF(Y382=0,"",ROUNDUP(Y382/H382,0)*0.01898),"")</f>
        <v>0.17082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77.510357142857131</v>
      </c>
      <c r="BN382" s="64">
        <f>IFERROR(Y382*I382/H382,"0")</f>
        <v>80.271000000000001</v>
      </c>
      <c r="BO382" s="64">
        <f>IFERROR(1/J382*(X382/H382),"0")</f>
        <v>0.13578869047619047</v>
      </c>
      <c r="BP382" s="64">
        <f>IFERROR(1/J382*(Y382/H382),"0")</f>
        <v>0.140625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106</v>
      </c>
      <c r="Y383" s="770">
        <f>IFERROR(IF(X383="",0,CEILING((X383/$H383),1)*$H383),"")</f>
        <v>109.2</v>
      </c>
      <c r="Z383" s="36">
        <f>IFERROR(IF(Y383=0,"",ROUNDUP(Y383/H383,0)*0.01898),"")</f>
        <v>0.26572000000000001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113.05307692307693</v>
      </c>
      <c r="BN383" s="64">
        <f>IFERROR(Y383*I383/H383,"0")</f>
        <v>116.46600000000002</v>
      </c>
      <c r="BO383" s="64">
        <f>IFERROR(1/J383*(X383/H383),"0")</f>
        <v>0.21233974358974358</v>
      </c>
      <c r="BP383" s="64">
        <f>IFERROR(1/J383*(Y383/H383),"0")</f>
        <v>0.21875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7</v>
      </c>
      <c r="Y385" s="770">
        <f>IFERROR(IF(X385="",0,CEILING((X385/$H385),1)*$H385),"")</f>
        <v>8.4</v>
      </c>
      <c r="Z385" s="36">
        <f>IFERROR(IF(Y385=0,"",ROUNDUP(Y385/H385,0)*0.01898),"")</f>
        <v>1.898E-2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7.4325000000000001</v>
      </c>
      <c r="BN385" s="64">
        <f>IFERROR(Y385*I385/H385,"0")</f>
        <v>8.9190000000000005</v>
      </c>
      <c r="BO385" s="64">
        <f>IFERROR(1/J385*(X385/H385),"0")</f>
        <v>1.3020833333333332E-2</v>
      </c>
      <c r="BP385" s="64">
        <f>IFERROR(1/J385*(Y385/H385),"0")</f>
        <v>1.5625E-2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23.113553113553113</v>
      </c>
      <c r="Y386" s="771">
        <f>IFERROR(Y382/H382,"0")+IFERROR(Y383/H383,"0")+IFERROR(Y384/H384,"0")+IFERROR(Y385/H385,"0")</f>
        <v>24</v>
      </c>
      <c r="Z386" s="771">
        <f>IFERROR(IF(Z382="",0,Z382),"0")+IFERROR(IF(Z383="",0,Z383),"0")+IFERROR(IF(Z384="",0,Z384),"0")+IFERROR(IF(Z385="",0,Z385),"0")</f>
        <v>0.45552000000000004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186</v>
      </c>
      <c r="Y387" s="771">
        <f>IFERROR(SUM(Y382:Y385),"0")</f>
        <v>193.20000000000002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599</v>
      </c>
      <c r="Y416" s="770">
        <f t="shared" si="87"/>
        <v>600</v>
      </c>
      <c r="Z416" s="36">
        <f>IFERROR(IF(Y416=0,"",ROUNDUP(Y416/H416,0)*0.02175),"")</f>
        <v>0.86999999999999988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618.16800000000001</v>
      </c>
      <c r="BN416" s="64">
        <f t="shared" si="89"/>
        <v>619.20000000000005</v>
      </c>
      <c r="BO416" s="64">
        <f t="shared" si="90"/>
        <v>0.83194444444444438</v>
      </c>
      <c r="BP416" s="64">
        <f t="shared" si="91"/>
        <v>0.83333333333333326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358</v>
      </c>
      <c r="Y418" s="770">
        <f t="shared" si="87"/>
        <v>360</v>
      </c>
      <c r="Z418" s="36">
        <f>IFERROR(IF(Y418=0,"",ROUNDUP(Y418/H418,0)*0.02175),"")</f>
        <v>0.52200000000000002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369.45600000000002</v>
      </c>
      <c r="BN418" s="64">
        <f t="shared" si="89"/>
        <v>371.52000000000004</v>
      </c>
      <c r="BO418" s="64">
        <f t="shared" si="90"/>
        <v>0.49722222222222223</v>
      </c>
      <c r="BP418" s="64">
        <f t="shared" si="91"/>
        <v>0.5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567</v>
      </c>
      <c r="Y420" s="770">
        <f t="shared" si="87"/>
        <v>570</v>
      </c>
      <c r="Z420" s="36">
        <f>IFERROR(IF(Y420=0,"",ROUNDUP(Y420/H420,0)*0.02175),"")</f>
        <v>0.8264999999999999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585.14400000000001</v>
      </c>
      <c r="BN420" s="64">
        <f t="shared" si="89"/>
        <v>588.24</v>
      </c>
      <c r="BO420" s="64">
        <f t="shared" si="90"/>
        <v>0.78749999999999987</v>
      </c>
      <c r="BP420" s="64">
        <f t="shared" si="91"/>
        <v>0.79166666666666663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166</v>
      </c>
      <c r="Y421" s="770">
        <f t="shared" si="87"/>
        <v>180</v>
      </c>
      <c r="Z421" s="36">
        <f>IFERROR(IF(Y421=0,"",ROUNDUP(Y421/H421,0)*0.02175),"")</f>
        <v>0.26100000000000001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171.31200000000001</v>
      </c>
      <c r="BN421" s="64">
        <f t="shared" si="89"/>
        <v>185.76000000000002</v>
      </c>
      <c r="BO421" s="64">
        <f t="shared" si="90"/>
        <v>0.23055555555555554</v>
      </c>
      <c r="BP421" s="64">
        <f t="shared" si="91"/>
        <v>0.25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112.66666666666666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114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2.4794999999999998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1690</v>
      </c>
      <c r="Y426" s="771">
        <f>IFERROR(SUM(Y415:Y424),"0")</f>
        <v>1710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541</v>
      </c>
      <c r="Y428" s="770">
        <f>IFERROR(IF(X428="",0,CEILING((X428/$H428),1)*$H428),"")</f>
        <v>555</v>
      </c>
      <c r="Z428" s="36">
        <f>IFERROR(IF(Y428=0,"",ROUNDUP(Y428/H428,0)*0.02175),"")</f>
        <v>0.80474999999999997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558.31200000000001</v>
      </c>
      <c r="BN428" s="64">
        <f>IFERROR(Y428*I428/H428,"0")</f>
        <v>572.76</v>
      </c>
      <c r="BO428" s="64">
        <f>IFERROR(1/J428*(X428/H428),"0")</f>
        <v>0.75138888888888888</v>
      </c>
      <c r="BP428" s="64">
        <f>IFERROR(1/J428*(Y428/H428),"0")</f>
        <v>0.77083333333333326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36.06666666666667</v>
      </c>
      <c r="Y430" s="771">
        <f>IFERROR(Y428/H428,"0")+IFERROR(Y429/H429,"0")</f>
        <v>37</v>
      </c>
      <c r="Z430" s="771">
        <f>IFERROR(IF(Z428="",0,Z428),"0")+IFERROR(IF(Z429="",0,Z429),"0")</f>
        <v>0.80474999999999997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541</v>
      </c>
      <c r="Y431" s="771">
        <f>IFERROR(SUM(Y428:Y429),"0")</f>
        <v>555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62</v>
      </c>
      <c r="Y434" s="770">
        <f>IFERROR(IF(X434="",0,CEILING((X434/$H434),1)*$H434),"")</f>
        <v>63</v>
      </c>
      <c r="Z434" s="36">
        <f>IFERROR(IF(Y434=0,"",ROUNDUP(Y434/H434,0)*0.01898),"")</f>
        <v>0.13286000000000001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65.575333333333333</v>
      </c>
      <c r="BN434" s="64">
        <f>IFERROR(Y434*I434/H434,"0")</f>
        <v>66.632999999999996</v>
      </c>
      <c r="BO434" s="64">
        <f>IFERROR(1/J434*(X434/H434),"0")</f>
        <v>0.1076388888888889</v>
      </c>
      <c r="BP434" s="64">
        <f>IFERROR(1/J434*(Y434/H434),"0")</f>
        <v>0.109375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6.8888888888888893</v>
      </c>
      <c r="Y435" s="771">
        <f>IFERROR(Y433/H433,"0")+IFERROR(Y434/H434,"0")</f>
        <v>7</v>
      </c>
      <c r="Z435" s="771">
        <f>IFERROR(IF(Z433="",0,Z433),"0")+IFERROR(IF(Z434="",0,Z434),"0")</f>
        <v>0.13286000000000001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62</v>
      </c>
      <c r="Y436" s="771">
        <f>IFERROR(SUM(Y433:Y434),"0")</f>
        <v>63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73</v>
      </c>
      <c r="Y438" s="770">
        <f>IFERROR(IF(X438="",0,CEILING((X438/$H438),1)*$H438),"")</f>
        <v>81</v>
      </c>
      <c r="Z438" s="36">
        <f>IFERROR(IF(Y438=0,"",ROUNDUP(Y438/H438,0)*0.01898),"")</f>
        <v>0.17082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77.209666666666678</v>
      </c>
      <c r="BN438" s="64">
        <f>IFERROR(Y438*I438/H438,"0")</f>
        <v>85.670999999999992</v>
      </c>
      <c r="BO438" s="64">
        <f>IFERROR(1/J438*(X438/H438),"0")</f>
        <v>0.1267361111111111</v>
      </c>
      <c r="BP438" s="64">
        <f>IFERROR(1/J438*(Y438/H438),"0")</f>
        <v>0.140625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8.1111111111111107</v>
      </c>
      <c r="Y439" s="771">
        <f>IFERROR(Y438/H438,"0")</f>
        <v>9</v>
      </c>
      <c r="Z439" s="771">
        <f>IFERROR(IF(Z438="",0,Z438),"0")</f>
        <v>0.17082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73</v>
      </c>
      <c r="Y440" s="771">
        <f>IFERROR(SUM(Y438:Y438),"0")</f>
        <v>81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150</v>
      </c>
      <c r="Y459" s="770">
        <f>IFERROR(IF(X459="",0,CEILING((X459/$H459),1)*$H459),"")</f>
        <v>153</v>
      </c>
      <c r="Z459" s="36">
        <f>IFERROR(IF(Y459=0,"",ROUNDUP(Y459/H459,0)*0.01898),"")</f>
        <v>0.32266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158.64999999999998</v>
      </c>
      <c r="BN459" s="64">
        <f>IFERROR(Y459*I459/H459,"0")</f>
        <v>161.82299999999998</v>
      </c>
      <c r="BO459" s="64">
        <f>IFERROR(1/J459*(X459/H459),"0")</f>
        <v>0.26041666666666669</v>
      </c>
      <c r="BP459" s="64">
        <f>IFERROR(1/J459*(Y459/H459),"0")</f>
        <v>0.265625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16.666666666666668</v>
      </c>
      <c r="Y464" s="771">
        <f>IFERROR(Y459/H459,"0")+IFERROR(Y460/H460,"0")+IFERROR(Y461/H461,"0")+IFERROR(Y462/H462,"0")+IFERROR(Y463/H463,"0")</f>
        <v>17</v>
      </c>
      <c r="Z464" s="771">
        <f>IFERROR(IF(Z459="",0,Z459),"0")+IFERROR(IF(Z460="",0,Z460),"0")+IFERROR(IF(Z461="",0,Z461),"0")+IFERROR(IF(Z462="",0,Z462),"0")+IFERROR(IF(Z463="",0,Z463),"0")</f>
        <v>0.32266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150</v>
      </c>
      <c r="Y465" s="771">
        <f>IFERROR(SUM(Y459:Y463),"0")</f>
        <v>153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56</v>
      </c>
      <c r="Y477" s="770">
        <f t="shared" ref="Y477:Y494" si="97">IFERROR(IF(X477="",0,CEILING((X477/$H477),1)*$H477),"")</f>
        <v>59.400000000000006</v>
      </c>
      <c r="Z477" s="36">
        <f>IFERROR(IF(Y477=0,"",ROUNDUP(Y477/H477,0)*0.00902),"")</f>
        <v>9.9220000000000003E-2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58.177777777777777</v>
      </c>
      <c r="BN477" s="64">
        <f t="shared" ref="BN477:BN494" si="99">IFERROR(Y477*I477/H477,"0")</f>
        <v>61.71</v>
      </c>
      <c r="BO477" s="64">
        <f t="shared" ref="BO477:BO494" si="100">IFERROR(1/J477*(X477/H477),"0")</f>
        <v>7.8563411896745233E-2</v>
      </c>
      <c r="BP477" s="64">
        <f t="shared" ref="BP477:BP494" si="101">IFERROR(1/J477*(Y477/H477),"0")</f>
        <v>8.3333333333333343E-2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33</v>
      </c>
      <c r="Y491" s="770">
        <f t="shared" si="97"/>
        <v>33.6</v>
      </c>
      <c r="Z491" s="36">
        <f t="shared" si="102"/>
        <v>8.0320000000000003E-2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35.042857142857144</v>
      </c>
      <c r="BN491" s="64">
        <f t="shared" si="99"/>
        <v>35.68</v>
      </c>
      <c r="BO491" s="64">
        <f t="shared" si="100"/>
        <v>6.7155067155067152E-2</v>
      </c>
      <c r="BP491" s="64">
        <f t="shared" si="101"/>
        <v>6.8376068376068383E-2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26.084656084656082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0.17954000000000001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89</v>
      </c>
      <c r="Y496" s="771">
        <f>IFERROR(SUM(Y477:Y494),"0")</f>
        <v>93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2</v>
      </c>
      <c r="Y503" s="770">
        <f>IFERROR(IF(X503="",0,CEILING((X503/$H503),1)*$H503),"")</f>
        <v>2.64</v>
      </c>
      <c r="Z503" s="36">
        <f>IFERROR(IF(Y503=0,"",ROUNDUP(Y503/H503,0)*0.00627),"")</f>
        <v>1.2540000000000001E-2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2.8484848484848482</v>
      </c>
      <c r="BN503" s="64">
        <f>IFERROR(Y503*I503/H503,"0")</f>
        <v>3.7599999999999993</v>
      </c>
      <c r="BO503" s="64">
        <f>IFERROR(1/J503*(X503/H503),"0")</f>
        <v>7.575757575757576E-3</v>
      </c>
      <c r="BP503" s="64">
        <f>IFERROR(1/J503*(Y503/H503),"0")</f>
        <v>0.01</v>
      </c>
    </row>
    <row r="504" spans="1:68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1.5151515151515151</v>
      </c>
      <c r="Y504" s="771">
        <f>IFERROR(Y503/H503,"0")</f>
        <v>2</v>
      </c>
      <c r="Z504" s="771">
        <f>IFERROR(IF(Z503="",0,Z503),"0")</f>
        <v>1.2540000000000001E-2</v>
      </c>
      <c r="AA504" s="772"/>
      <c r="AB504" s="772"/>
      <c r="AC504" s="772"/>
    </row>
    <row r="505" spans="1:68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2</v>
      </c>
      <c r="Y505" s="771">
        <f>IFERROR(SUM(Y503:Y503),"0")</f>
        <v>2.64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64</v>
      </c>
      <c r="Y512" s="770">
        <f>IFERROR(IF(X512="",0,CEILING((X512/$H512),1)*$H512),"")</f>
        <v>64.800000000000011</v>
      </c>
      <c r="Z512" s="36">
        <f>IFERROR(IF(Y512=0,"",ROUNDUP(Y512/H512,0)*0.00902),"")</f>
        <v>0.10824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66.488888888888894</v>
      </c>
      <c r="BN512" s="64">
        <f>IFERROR(Y512*I512/H512,"0")</f>
        <v>67.320000000000007</v>
      </c>
      <c r="BO512" s="64">
        <f>IFERROR(1/J512*(X512/H512),"0")</f>
        <v>8.9786756453423114E-2</v>
      </c>
      <c r="BP512" s="64">
        <f>IFERROR(1/J512*(Y512/H512),"0")</f>
        <v>9.0909090909090925E-2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11.851851851851851</v>
      </c>
      <c r="Y517" s="771">
        <f>IFERROR(Y512/H512,"0")+IFERROR(Y513/H513,"0")+IFERROR(Y514/H514,"0")+IFERROR(Y515/H515,"0")+IFERROR(Y516/H516,"0")</f>
        <v>12.000000000000002</v>
      </c>
      <c r="Z517" s="771">
        <f>IFERROR(IF(Z512="",0,Z512),"0")+IFERROR(IF(Z513="",0,Z513),"0")+IFERROR(IF(Z514="",0,Z514),"0")+IFERROR(IF(Z515="",0,Z515),"0")+IFERROR(IF(Z516="",0,Z516),"0")</f>
        <v>0.10824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64</v>
      </c>
      <c r="Y518" s="771">
        <f>IFERROR(SUM(Y512:Y516),"0")</f>
        <v>64.800000000000011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3</v>
      </c>
      <c r="Y523" s="770">
        <f>IFERROR(IF(X523="",0,CEILING((X523/$H523),1)*$H523),"")</f>
        <v>3.5999999999999996</v>
      </c>
      <c r="Z523" s="36">
        <f>IFERROR(IF(Y523=0,"",ROUNDUP(Y523/H523,0)*0.00651),"")</f>
        <v>1.9529999999999999E-2</v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5.2500000000000009</v>
      </c>
      <c r="BN523" s="64">
        <f>IFERROR(Y523*I523/H523,"0")</f>
        <v>6.3</v>
      </c>
      <c r="BO523" s="64">
        <f>IFERROR(1/J523*(X523/H523),"0")</f>
        <v>1.3736263736263738E-2</v>
      </c>
      <c r="BP523" s="64">
        <f>IFERROR(1/J523*(Y523/H523),"0")</f>
        <v>1.6483516483516484E-2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2.5</v>
      </c>
      <c r="Y525" s="771">
        <f>IFERROR(Y521/H521,"0")+IFERROR(Y522/H522,"0")+IFERROR(Y523/H523,"0")+IFERROR(Y524/H524,"0")</f>
        <v>3</v>
      </c>
      <c r="Z525" s="771">
        <f>IFERROR(IF(Z521="",0,Z521),"0")+IFERROR(IF(Z522="",0,Z522),"0")+IFERROR(IF(Z523="",0,Z523),"0")+IFERROR(IF(Z524="",0,Z524),"0")</f>
        <v>1.9529999999999999E-2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3</v>
      </c>
      <c r="Y526" s="771">
        <f>IFERROR(SUM(Y521:Y524),"0")</f>
        <v>3.5999999999999996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73</v>
      </c>
      <c r="Y539" s="770">
        <f t="shared" ref="Y539:Y553" si="103">IFERROR(IF(X539="",0,CEILING((X539/$H539),1)*$H539),"")</f>
        <v>73.92</v>
      </c>
      <c r="Z539" s="36">
        <f t="shared" ref="Z539:Z544" si="104">IFERROR(IF(Y539=0,"",ROUNDUP(Y539/H539,0)*0.01196),"")</f>
        <v>0.16744000000000001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77.97727272727272</v>
      </c>
      <c r="BN539" s="64">
        <f t="shared" ref="BN539:BN553" si="106">IFERROR(Y539*I539/H539,"0")</f>
        <v>78.959999999999994</v>
      </c>
      <c r="BO539" s="64">
        <f t="shared" ref="BO539:BO553" si="107">IFERROR(1/J539*(X539/H539),"0")</f>
        <v>0.13293997668997667</v>
      </c>
      <c r="BP539" s="64">
        <f t="shared" ref="BP539:BP553" si="108">IFERROR(1/J539*(Y539/H539),"0")</f>
        <v>0.13461538461538464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162</v>
      </c>
      <c r="Y542" s="770">
        <f t="shared" si="103"/>
        <v>163.68</v>
      </c>
      <c r="Z542" s="36">
        <f t="shared" si="104"/>
        <v>0.37075999999999998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173.04545454545453</v>
      </c>
      <c r="BN542" s="64">
        <f t="shared" si="106"/>
        <v>174.84</v>
      </c>
      <c r="BO542" s="64">
        <f t="shared" si="107"/>
        <v>0.2950174825174825</v>
      </c>
      <c r="BP542" s="64">
        <f t="shared" si="108"/>
        <v>0.29807692307692307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98</v>
      </c>
      <c r="Y544" s="770">
        <f t="shared" si="103"/>
        <v>100.32000000000001</v>
      </c>
      <c r="Z544" s="36">
        <f t="shared" si="104"/>
        <v>0.22724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104.68181818181816</v>
      </c>
      <c r="BN544" s="64">
        <f t="shared" si="106"/>
        <v>107.16</v>
      </c>
      <c r="BO544" s="64">
        <f t="shared" si="107"/>
        <v>0.17846736596736595</v>
      </c>
      <c r="BP544" s="64">
        <f t="shared" si="108"/>
        <v>0.18269230769230771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63.068181818181813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0.76544000000000001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333</v>
      </c>
      <c r="Y555" s="771">
        <f>IFERROR(SUM(Y539:Y553),"0")</f>
        <v>337.92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95</v>
      </c>
      <c r="Y558" s="770">
        <f>IFERROR(IF(X558="",0,CEILING((X558/$H558),1)*$H558),"")</f>
        <v>95.04</v>
      </c>
      <c r="Z558" s="36">
        <f>IFERROR(IF(Y558=0,"",ROUNDUP(Y558/H558,0)*0.01196),"")</f>
        <v>0.21528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101.47727272727272</v>
      </c>
      <c r="BN558" s="64">
        <f>IFERROR(Y558*I558/H558,"0")</f>
        <v>101.52000000000001</v>
      </c>
      <c r="BO558" s="64">
        <f>IFERROR(1/J558*(X558/H558),"0")</f>
        <v>0.17300407925407926</v>
      </c>
      <c r="BP558" s="64">
        <f>IFERROR(1/J558*(Y558/H558),"0")</f>
        <v>0.17307692307692307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17.992424242424242</v>
      </c>
      <c r="Y560" s="771">
        <f>IFERROR(Y557/H557,"0")+IFERROR(Y558/H558,"0")+IFERROR(Y559/H559,"0")</f>
        <v>18</v>
      </c>
      <c r="Z560" s="771">
        <f>IFERROR(IF(Z557="",0,Z557),"0")+IFERROR(IF(Z558="",0,Z558),"0")+IFERROR(IF(Z559="",0,Z559),"0")</f>
        <v>0.21528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95</v>
      </c>
      <c r="Y561" s="771">
        <f>IFERROR(SUM(Y557:Y559),"0")</f>
        <v>95.04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78</v>
      </c>
      <c r="Y563" s="770">
        <f t="shared" ref="Y563:Y576" si="109">IFERROR(IF(X563="",0,CEILING((X563/$H563),1)*$H563),"")</f>
        <v>79.2</v>
      </c>
      <c r="Z563" s="36">
        <f>IFERROR(IF(Y563=0,"",ROUNDUP(Y563/H563,0)*0.01196),"")</f>
        <v>0.1794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83.318181818181813</v>
      </c>
      <c r="BN563" s="64">
        <f t="shared" ref="BN563:BN576" si="111">IFERROR(Y563*I563/H563,"0")</f>
        <v>84.6</v>
      </c>
      <c r="BO563" s="64">
        <f t="shared" ref="BO563:BO576" si="112">IFERROR(1/J563*(X563/H563),"0")</f>
        <v>0.14204545454545453</v>
      </c>
      <c r="BP563" s="64">
        <f t="shared" ref="BP563:BP576" si="113">IFERROR(1/J563*(Y563/H563),"0")</f>
        <v>0.14423076923076925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107</v>
      </c>
      <c r="Y567" s="770">
        <f t="shared" si="109"/>
        <v>110.88000000000001</v>
      </c>
      <c r="Z567" s="36">
        <f>IFERROR(IF(Y567=0,"",ROUNDUP(Y567/H567,0)*0.01196),"")</f>
        <v>0.25115999999999999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114.29545454545455</v>
      </c>
      <c r="BN567" s="64">
        <f t="shared" si="111"/>
        <v>118.44</v>
      </c>
      <c r="BO567" s="64">
        <f t="shared" si="112"/>
        <v>0.19485722610722611</v>
      </c>
      <c r="BP567" s="64">
        <f t="shared" si="113"/>
        <v>0.20192307692307693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35.037878787878789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0.43056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185</v>
      </c>
      <c r="Y578" s="771">
        <f>IFERROR(SUM(Y563:Y576),"0")</f>
        <v>190.08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5075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5215.7400000000007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5338.6900547924315</v>
      </c>
      <c r="Y666" s="771">
        <f>IFERROR(SUM(BN22:BN662),"0")</f>
        <v>5487.3030000000026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9</v>
      </c>
      <c r="Y667" s="38">
        <f>ROUNDUP(SUM(BP22:BP662),0)</f>
        <v>9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5563.6900547924315</v>
      </c>
      <c r="Y668" s="771">
        <f>GrossWeightTotalR+PalletQtyTotalR*25</f>
        <v>5712.3030000000026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802.32053556277697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825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9.951509999999999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97.2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121.20000000000002</v>
      </c>
      <c r="E675" s="46">
        <f>IFERROR(Y99*1,"0")+IFERROR(Y100*1,"0")+IFERROR(Y101*1,"0")+IFERROR(Y105*1,"0")+IFERROR(Y106*1,"0")+IFERROR(Y107*1,"0")+IFERROR(Y108*1,"0")+IFERROR(Y109*1,"0")+IFERROR(Y110*1,"0")</f>
        <v>168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149.60000000000002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177.66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731.4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58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170.39999999999998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193.20000000000002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2409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95.64</v>
      </c>
      <c r="AA675" s="46">
        <f>IFERROR(Y508*1,"0")+IFERROR(Y512*1,"0")+IFERROR(Y513*1,"0")+IFERROR(Y514*1,"0")+IFERROR(Y515*1,"0")+IFERROR(Y516*1,"0")</f>
        <v>64.800000000000011</v>
      </c>
      <c r="AB675" s="46">
        <f>IFERROR(Y521*1,"0")+IFERROR(Y522*1,"0")+IFERROR(Y523*1,"0")+IFERROR(Y524*1,"0")</f>
        <v>3.5999999999999996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623.04000000000008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90,00"/>
        <filter val="1,11"/>
        <filter val="1,52"/>
        <filter val="103,00"/>
        <filter val="104,00"/>
        <filter val="106,00"/>
        <filter val="107,00"/>
        <filter val="11,85"/>
        <filter val="112,00"/>
        <filter val="112,67"/>
        <filter val="12,00"/>
        <filter val="127,12"/>
        <filter val="150,00"/>
        <filter val="151,00"/>
        <filter val="157,00"/>
        <filter val="16,67"/>
        <filter val="162,00"/>
        <filter val="163,00"/>
        <filter val="166,00"/>
        <filter val="168,00"/>
        <filter val="17,31"/>
        <filter val="17,99"/>
        <filter val="185,00"/>
        <filter val="186,00"/>
        <filter val="19,40"/>
        <filter val="2,00"/>
        <filter val="2,50"/>
        <filter val="22,00"/>
        <filter val="223,00"/>
        <filter val="23,11"/>
        <filter val="26,08"/>
        <filter val="28,00"/>
        <filter val="3,00"/>
        <filter val="33,00"/>
        <filter val="333,00"/>
        <filter val="339,00"/>
        <filter val="35,04"/>
        <filter val="358,00"/>
        <filter val="36,00"/>
        <filter val="36,07"/>
        <filter val="4,31"/>
        <filter val="4,73"/>
        <filter val="44,00"/>
        <filter val="47,14"/>
        <filter val="49,00"/>
        <filter val="5 075,00"/>
        <filter val="5 338,69"/>
        <filter val="5 563,69"/>
        <filter val="50,00"/>
        <filter val="51,00"/>
        <filter val="53,00"/>
        <filter val="54,00"/>
        <filter val="541,00"/>
        <filter val="55,00"/>
        <filter val="56,00"/>
        <filter val="567,00"/>
        <filter val="59,81"/>
        <filter val="599,00"/>
        <filter val="6,06"/>
        <filter val="6,07"/>
        <filter val="6,43"/>
        <filter val="6,89"/>
        <filter val="61,00"/>
        <filter val="62,00"/>
        <filter val="62,92"/>
        <filter val="63,07"/>
        <filter val="64,00"/>
        <filter val="69,00"/>
        <filter val="7,00"/>
        <filter val="70,00"/>
        <filter val="73,00"/>
        <filter val="78,00"/>
        <filter val="8,00"/>
        <filter val="8,11"/>
        <filter val="8,33"/>
        <filter val="802,32"/>
        <filter val="87,00"/>
        <filter val="89,00"/>
        <filter val="9"/>
        <filter val="90,00"/>
        <filter val="95,00"/>
        <filter val="98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