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2E1A23-789B-40A3-9C5A-B983F59946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O234" i="1"/>
  <c r="BM234" i="1"/>
  <c r="Y234" i="1"/>
  <c r="P234" i="1"/>
  <c r="BO233" i="1"/>
  <c r="BM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Z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Y164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483" i="1" l="1"/>
  <c r="BN483" i="1"/>
  <c r="Z483" i="1"/>
  <c r="BP491" i="1"/>
  <c r="BN491" i="1"/>
  <c r="Z491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4" i="1"/>
  <c r="BN44" i="1"/>
  <c r="Z59" i="1"/>
  <c r="BN59" i="1"/>
  <c r="Z69" i="1"/>
  <c r="BN69" i="1"/>
  <c r="Y80" i="1"/>
  <c r="Z83" i="1"/>
  <c r="BN83" i="1"/>
  <c r="Y90" i="1"/>
  <c r="Z100" i="1"/>
  <c r="BN100" i="1"/>
  <c r="Y112" i="1"/>
  <c r="Z124" i="1"/>
  <c r="BN124" i="1"/>
  <c r="Y137" i="1"/>
  <c r="Z140" i="1"/>
  <c r="BN140" i="1"/>
  <c r="Z169" i="1"/>
  <c r="BN169" i="1"/>
  <c r="Z189" i="1"/>
  <c r="BN189" i="1"/>
  <c r="Z204" i="1"/>
  <c r="BN204" i="1"/>
  <c r="Y217" i="1"/>
  <c r="Z214" i="1"/>
  <c r="BN214" i="1"/>
  <c r="Y231" i="1"/>
  <c r="Z225" i="1"/>
  <c r="BN225" i="1"/>
  <c r="Z245" i="1"/>
  <c r="BN245" i="1"/>
  <c r="Z258" i="1"/>
  <c r="BN258" i="1"/>
  <c r="Z275" i="1"/>
  <c r="BN275" i="1"/>
  <c r="Z291" i="1"/>
  <c r="BN291" i="1"/>
  <c r="Z307" i="1"/>
  <c r="Z308" i="1" s="1"/>
  <c r="BN307" i="1"/>
  <c r="BP307" i="1"/>
  <c r="Z311" i="1"/>
  <c r="Z312" i="1" s="1"/>
  <c r="BN311" i="1"/>
  <c r="BP311" i="1"/>
  <c r="Y312" i="1"/>
  <c r="Z315" i="1"/>
  <c r="BN315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367" i="1"/>
  <c r="BN367" i="1"/>
  <c r="Z376" i="1"/>
  <c r="BN376" i="1"/>
  <c r="Z397" i="1"/>
  <c r="BN397" i="1"/>
  <c r="Z420" i="1"/>
  <c r="BN420" i="1"/>
  <c r="Z448" i="1"/>
  <c r="BN448" i="1"/>
  <c r="Z480" i="1"/>
  <c r="BN480" i="1"/>
  <c r="BP486" i="1"/>
  <c r="BN486" i="1"/>
  <c r="Z486" i="1"/>
  <c r="BP494" i="1"/>
  <c r="BN494" i="1"/>
  <c r="Z494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501" i="1"/>
  <c r="AA675" i="1"/>
  <c r="Y525" i="1"/>
  <c r="BP302" i="1"/>
  <c r="BN302" i="1"/>
  <c r="Z302" i="1"/>
  <c r="BP341" i="1"/>
  <c r="BN341" i="1"/>
  <c r="Z341" i="1"/>
  <c r="BP361" i="1"/>
  <c r="BN361" i="1"/>
  <c r="Z361" i="1"/>
  <c r="BP374" i="1"/>
  <c r="BN374" i="1"/>
  <c r="Z374" i="1"/>
  <c r="BP391" i="1"/>
  <c r="BN391" i="1"/>
  <c r="Z391" i="1"/>
  <c r="BP418" i="1"/>
  <c r="BN418" i="1"/>
  <c r="Z418" i="1"/>
  <c r="BP428" i="1"/>
  <c r="BN428" i="1"/>
  <c r="Z428" i="1"/>
  <c r="BP434" i="1"/>
  <c r="BN434" i="1"/>
  <c r="Z434" i="1"/>
  <c r="BP446" i="1"/>
  <c r="BN446" i="1"/>
  <c r="Z446" i="1"/>
  <c r="BP462" i="1"/>
  <c r="BN462" i="1"/>
  <c r="Z462" i="1"/>
  <c r="BP489" i="1"/>
  <c r="BN489" i="1"/>
  <c r="Z489" i="1"/>
  <c r="X666" i="1"/>
  <c r="X668" i="1" s="1"/>
  <c r="X66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Y49" i="1"/>
  <c r="Z46" i="1"/>
  <c r="BN46" i="1"/>
  <c r="Z57" i="1"/>
  <c r="BN57" i="1"/>
  <c r="Y64" i="1"/>
  <c r="Z61" i="1"/>
  <c r="BN61" i="1"/>
  <c r="Z67" i="1"/>
  <c r="BN67" i="1"/>
  <c r="BP67" i="1"/>
  <c r="Y72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7" i="1"/>
  <c r="Z130" i="1"/>
  <c r="BN130" i="1"/>
  <c r="Z134" i="1"/>
  <c r="BN134" i="1"/>
  <c r="Z145" i="1"/>
  <c r="BN145" i="1"/>
  <c r="Y148" i="1"/>
  <c r="Z151" i="1"/>
  <c r="BN151" i="1"/>
  <c r="BP151" i="1"/>
  <c r="Y154" i="1"/>
  <c r="Z156" i="1"/>
  <c r="BN156" i="1"/>
  <c r="BP156" i="1"/>
  <c r="Y159" i="1"/>
  <c r="Z163" i="1"/>
  <c r="Z164" i="1" s="1"/>
  <c r="BN163" i="1"/>
  <c r="BP163" i="1"/>
  <c r="Z167" i="1"/>
  <c r="BN167" i="1"/>
  <c r="BP167" i="1"/>
  <c r="Y172" i="1"/>
  <c r="Z171" i="1"/>
  <c r="BN171" i="1"/>
  <c r="Y177" i="1"/>
  <c r="Z187" i="1"/>
  <c r="BN187" i="1"/>
  <c r="Z191" i="1"/>
  <c r="BN191" i="1"/>
  <c r="Z198" i="1"/>
  <c r="BN198" i="1"/>
  <c r="Y201" i="1"/>
  <c r="Z208" i="1"/>
  <c r="BN208" i="1"/>
  <c r="BP208" i="1"/>
  <c r="Z212" i="1"/>
  <c r="BN212" i="1"/>
  <c r="Z223" i="1"/>
  <c r="BN223" i="1"/>
  <c r="Z227" i="1"/>
  <c r="BN227" i="1"/>
  <c r="Z233" i="1"/>
  <c r="BN233" i="1"/>
  <c r="BP233" i="1"/>
  <c r="Z236" i="1"/>
  <c r="BN236" i="1"/>
  <c r="Z243" i="1"/>
  <c r="BN243" i="1"/>
  <c r="Z247" i="1"/>
  <c r="BN247" i="1"/>
  <c r="Z256" i="1"/>
  <c r="BN256" i="1"/>
  <c r="Z260" i="1"/>
  <c r="BN260" i="1"/>
  <c r="Z273" i="1"/>
  <c r="BN273" i="1"/>
  <c r="Z277" i="1"/>
  <c r="BN277" i="1"/>
  <c r="BP279" i="1"/>
  <c r="BN279" i="1"/>
  <c r="Q675" i="1"/>
  <c r="BP298" i="1"/>
  <c r="BN298" i="1"/>
  <c r="Z298" i="1"/>
  <c r="BP330" i="1"/>
  <c r="BN330" i="1"/>
  <c r="Z330" i="1"/>
  <c r="BP357" i="1"/>
  <c r="BN357" i="1"/>
  <c r="Z357" i="1"/>
  <c r="BP369" i="1"/>
  <c r="BN369" i="1"/>
  <c r="Z369" i="1"/>
  <c r="BP378" i="1"/>
  <c r="BN378" i="1"/>
  <c r="Z378" i="1"/>
  <c r="BP408" i="1"/>
  <c r="BN408" i="1"/>
  <c r="Z408" i="1"/>
  <c r="BP422" i="1"/>
  <c r="BN422" i="1"/>
  <c r="Z422" i="1"/>
  <c r="Y436" i="1"/>
  <c r="Y435" i="1"/>
  <c r="BP433" i="1"/>
  <c r="BN433" i="1"/>
  <c r="Z433" i="1"/>
  <c r="Z435" i="1" s="1"/>
  <c r="BP450" i="1"/>
  <c r="BN450" i="1"/>
  <c r="Z450" i="1"/>
  <c r="Y469" i="1"/>
  <c r="Y468" i="1"/>
  <c r="BP467" i="1"/>
  <c r="BN467" i="1"/>
  <c r="Z467" i="1"/>
  <c r="Z468" i="1" s="1"/>
  <c r="Y474" i="1"/>
  <c r="BP473" i="1"/>
  <c r="BN473" i="1"/>
  <c r="Z473" i="1"/>
  <c r="Z474" i="1" s="1"/>
  <c r="BP488" i="1"/>
  <c r="BN488" i="1"/>
  <c r="Z488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P675" i="1"/>
  <c r="Y317" i="1"/>
  <c r="Y364" i="1"/>
  <c r="Y371" i="1"/>
  <c r="Y387" i="1"/>
  <c r="Y456" i="1"/>
  <c r="Y464" i="1"/>
  <c r="Y495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00" i="1"/>
  <c r="Y55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BP222" i="1"/>
  <c r="BN222" i="1"/>
  <c r="Z222" i="1"/>
  <c r="BP226" i="1"/>
  <c r="BN226" i="1"/>
  <c r="Z226" i="1"/>
  <c r="Y230" i="1"/>
  <c r="BP234" i="1"/>
  <c r="BN234" i="1"/>
  <c r="Z234" i="1"/>
  <c r="BP237" i="1"/>
  <c r="BN237" i="1"/>
  <c r="Z237" i="1"/>
  <c r="H9" i="1"/>
  <c r="Y24" i="1"/>
  <c r="Y103" i="1"/>
  <c r="Y121" i="1"/>
  <c r="Y184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70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Y439" i="1"/>
  <c r="BP438" i="1"/>
  <c r="BN438" i="1"/>
  <c r="Z438" i="1"/>
  <c r="Z439" i="1" s="1"/>
  <c r="Y440" i="1"/>
  <c r="Y675" i="1"/>
  <c r="Y451" i="1"/>
  <c r="Y452" i="1"/>
  <c r="BP443" i="1"/>
  <c r="BN443" i="1"/>
  <c r="Z443" i="1"/>
  <c r="K675" i="1"/>
  <c r="Z246" i="1"/>
  <c r="BN246" i="1"/>
  <c r="Z248" i="1"/>
  <c r="BN248" i="1"/>
  <c r="Z250" i="1"/>
  <c r="BN250" i="1"/>
  <c r="Y251" i="1"/>
  <c r="Z255" i="1"/>
  <c r="Z264" i="1" s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BN340" i="1"/>
  <c r="BP340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80" i="1"/>
  <c r="BP373" i="1"/>
  <c r="BN373" i="1"/>
  <c r="BP375" i="1"/>
  <c r="BN375" i="1"/>
  <c r="Z375" i="1"/>
  <c r="Y379" i="1"/>
  <c r="BP383" i="1"/>
  <c r="BN383" i="1"/>
  <c r="Z383" i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Z445" i="1"/>
  <c r="BN445" i="1"/>
  <c r="Z447" i="1"/>
  <c r="BN447" i="1"/>
  <c r="Z449" i="1"/>
  <c r="BN449" i="1"/>
  <c r="Z455" i="1"/>
  <c r="Z456" i="1" s="1"/>
  <c r="BN455" i="1"/>
  <c r="BP455" i="1"/>
  <c r="Z461" i="1"/>
  <c r="Z464" i="1" s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00" i="1" l="1"/>
  <c r="Z317" i="1"/>
  <c r="Z627" i="1"/>
  <c r="Z554" i="1"/>
  <c r="Z363" i="1"/>
  <c r="Z239" i="1"/>
  <c r="Z216" i="1"/>
  <c r="Z517" i="1"/>
  <c r="Z495" i="1"/>
  <c r="Z386" i="1"/>
  <c r="Z379" i="1"/>
  <c r="Z342" i="1"/>
  <c r="Z194" i="1"/>
  <c r="Z172" i="1"/>
  <c r="Z148" i="1"/>
  <c r="Z89" i="1"/>
  <c r="Z80" i="1"/>
  <c r="Z48" i="1"/>
  <c r="Z670" i="1" s="1"/>
  <c r="Z588" i="1"/>
  <c r="Z645" i="1"/>
  <c r="Z610" i="1"/>
  <c r="Z638" i="1"/>
  <c r="Z577" i="1"/>
  <c r="Z617" i="1"/>
  <c r="Z393" i="1"/>
  <c r="Z370" i="1"/>
  <c r="Z303" i="1"/>
  <c r="Z293" i="1"/>
  <c r="Z281" i="1"/>
  <c r="Z451" i="1"/>
  <c r="Z410" i="1"/>
  <c r="Y665" i="1"/>
  <c r="Z136" i="1"/>
  <c r="Z126" i="1"/>
  <c r="Z120" i="1"/>
  <c r="Z111" i="1"/>
  <c r="Z102" i="1"/>
  <c r="Z95" i="1"/>
  <c r="Z33" i="1"/>
  <c r="Y669" i="1"/>
  <c r="Y666" i="1"/>
  <c r="Z425" i="1"/>
  <c r="Z230" i="1"/>
  <c r="Y667" i="1"/>
  <c r="Y668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<sst xmlns="http://schemas.openxmlformats.org/spreadsheetml/2006/main" count="3133" uniqueCount="1103">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</sst>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5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9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4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64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41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7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2" customWidth="1"/>
    <col min="19" max="19" width="6.140625" style="76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2" customWidth="1"/>
    <col min="25" max="25" width="11" style="762" customWidth="1"/>
    <col min="26" max="26" width="10" style="762" customWidth="1"/>
    <col min="27" max="27" width="11.5703125" style="762" customWidth="1"/>
    <col min="28" max="28" width="10.42578125" style="762" customWidth="1"/>
    <col min="29" max="29" width="30" style="76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2" customWidth="1"/>
    <col min="34" max="34" width="9.140625" style="762" customWidth="1"/>
    <col min="35" max="16384" width="9.140625" style="762"/>
  </cols>
  <sheetData>
    <row r="1" spans="1:32" s="766" customFormat="1" ht="45" customHeight="1" x14ac:dyDescent="0.2">
      <c r="A1" s="41"/>
      <c r="B1" s="41"/>
      <c r="C1" s="41"/>
      <c r="D1" s="867" t="s">
        <v>0</v>
      </c>
      <c r="E1" s="802"/>
      <c r="F1" s="802"/>
      <c r="G1" s="12" t="s">
        <v>1</v>
      </c>
      <c r="H1" s="867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801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6"/>
      <c r="Y2" s="16"/>
      <c r="Z2" s="16"/>
      <c r="AA2" s="16"/>
      <c r="AB2" s="51"/>
      <c r="AC2" s="51"/>
      <c r="AD2" s="51"/>
      <c r="AE2" s="51"/>
    </row>
    <row r="3" spans="1:32" s="7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1"/>
      <c r="Q3" s="781"/>
      <c r="R3" s="781"/>
      <c r="S3" s="781"/>
      <c r="T3" s="781"/>
      <c r="U3" s="781"/>
      <c r="V3" s="781"/>
      <c r="W3" s="781"/>
      <c r="X3" s="16"/>
      <c r="Y3" s="16"/>
      <c r="Z3" s="16"/>
      <c r="AA3" s="16"/>
      <c r="AB3" s="51"/>
      <c r="AC3" s="51"/>
      <c r="AD3" s="51"/>
      <c r="AE3" s="51"/>
    </row>
    <row r="4" spans="1:32" s="7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6" customFormat="1" ht="23.45" customHeight="1" x14ac:dyDescent="0.2">
      <c r="A5" s="926" t="s">
        <v>8</v>
      </c>
      <c r="B5" s="886"/>
      <c r="C5" s="887"/>
      <c r="D5" s="871"/>
      <c r="E5" s="872"/>
      <c r="F5" s="1159" t="s">
        <v>9</v>
      </c>
      <c r="G5" s="887"/>
      <c r="H5" s="871" t="s">
        <v>1102</v>
      </c>
      <c r="I5" s="1084"/>
      <c r="J5" s="1084"/>
      <c r="K5" s="1084"/>
      <c r="L5" s="1084"/>
      <c r="M5" s="872"/>
      <c r="N5" s="58"/>
      <c r="P5" s="24" t="s">
        <v>10</v>
      </c>
      <c r="Q5" s="1172">
        <v>45705</v>
      </c>
      <c r="R5" s="934"/>
      <c r="T5" s="974" t="s">
        <v>11</v>
      </c>
      <c r="U5" s="835"/>
      <c r="V5" s="976" t="s">
        <v>12</v>
      </c>
      <c r="W5" s="934"/>
      <c r="AB5" s="51"/>
      <c r="AC5" s="51"/>
      <c r="AD5" s="51"/>
      <c r="AE5" s="51"/>
    </row>
    <row r="6" spans="1:32" s="766" customFormat="1" ht="24" customHeight="1" x14ac:dyDescent="0.2">
      <c r="A6" s="926" t="s">
        <v>13</v>
      </c>
      <c r="B6" s="886"/>
      <c r="C6" s="887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34"/>
      <c r="N6" s="59"/>
      <c r="P6" s="24" t="s">
        <v>15</v>
      </c>
      <c r="Q6" s="1185" t="str">
        <f>IF(Q5=0," ",CHOOSE(WEEKDAY(Q5,2),"Понедельник","Вторник","Среда","Четверг","Пятница","Суббота","Воскресенье"))</f>
        <v>Понедельник</v>
      </c>
      <c r="R6" s="774"/>
      <c r="T6" s="986" t="s">
        <v>16</v>
      </c>
      <c r="U6" s="835"/>
      <c r="V6" s="1059" t="s">
        <v>17</v>
      </c>
      <c r="W6" s="787"/>
      <c r="AB6" s="51"/>
      <c r="AC6" s="51"/>
      <c r="AD6" s="51"/>
      <c r="AE6" s="51"/>
    </row>
    <row r="7" spans="1:32" s="766" customFormat="1" ht="21.75" hidden="1" customHeight="1" x14ac:dyDescent="0.2">
      <c r="A7" s="55"/>
      <c r="B7" s="55"/>
      <c r="C7" s="55"/>
      <c r="D7" s="850" t="str">
        <f>IFERROR(VLOOKUP(DeliveryAddress,Table,3,0),1)</f>
        <v>6</v>
      </c>
      <c r="E7" s="851"/>
      <c r="F7" s="851"/>
      <c r="G7" s="851"/>
      <c r="H7" s="851"/>
      <c r="I7" s="851"/>
      <c r="J7" s="851"/>
      <c r="K7" s="851"/>
      <c r="L7" s="851"/>
      <c r="M7" s="852"/>
      <c r="N7" s="60"/>
      <c r="P7" s="24"/>
      <c r="Q7" s="42"/>
      <c r="R7" s="42"/>
      <c r="T7" s="781"/>
      <c r="U7" s="835"/>
      <c r="V7" s="1060"/>
      <c r="W7" s="1061"/>
      <c r="AB7" s="51"/>
      <c r="AC7" s="51"/>
      <c r="AD7" s="51"/>
      <c r="AE7" s="51"/>
    </row>
    <row r="8" spans="1:32" s="766" customFormat="1" ht="25.5" customHeight="1" x14ac:dyDescent="0.2">
      <c r="A8" s="1195" t="s">
        <v>18</v>
      </c>
      <c r="B8" s="778"/>
      <c r="C8" s="779"/>
      <c r="D8" s="860"/>
      <c r="E8" s="861"/>
      <c r="F8" s="861"/>
      <c r="G8" s="861"/>
      <c r="H8" s="861"/>
      <c r="I8" s="861"/>
      <c r="J8" s="861"/>
      <c r="K8" s="861"/>
      <c r="L8" s="861"/>
      <c r="M8" s="862"/>
      <c r="N8" s="61"/>
      <c r="P8" s="24" t="s">
        <v>19</v>
      </c>
      <c r="Q8" s="980">
        <v>0.5</v>
      </c>
      <c r="R8" s="852"/>
      <c r="T8" s="781"/>
      <c r="U8" s="835"/>
      <c r="V8" s="1060"/>
      <c r="W8" s="1061"/>
      <c r="AB8" s="51"/>
      <c r="AC8" s="51"/>
      <c r="AD8" s="51"/>
      <c r="AE8" s="51"/>
    </row>
    <row r="9" spans="1:32" s="766" customFormat="1" ht="39.950000000000003" customHeight="1" x14ac:dyDescent="0.2">
      <c r="A9" s="10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1"/>
      <c r="C9" s="781"/>
      <c r="D9" s="1079"/>
      <c r="E9" s="776"/>
      <c r="F9" s="10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1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67"/>
      <c r="P9" s="26" t="s">
        <v>20</v>
      </c>
      <c r="Q9" s="930"/>
      <c r="R9" s="931"/>
      <c r="T9" s="781"/>
      <c r="U9" s="835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6" customFormat="1" ht="26.45" customHeight="1" x14ac:dyDescent="0.2">
      <c r="A10" s="10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1"/>
      <c r="C10" s="781"/>
      <c r="D10" s="1079"/>
      <c r="E10" s="776"/>
      <c r="F10" s="10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1"/>
      <c r="H10" s="1073" t="str">
        <f>IFERROR(VLOOKUP($D$10,Proxy,2,FALSE),"")</f>
        <v/>
      </c>
      <c r="I10" s="781"/>
      <c r="J10" s="781"/>
      <c r="K10" s="781"/>
      <c r="L10" s="781"/>
      <c r="M10" s="781"/>
      <c r="N10" s="765"/>
      <c r="P10" s="26" t="s">
        <v>21</v>
      </c>
      <c r="Q10" s="987"/>
      <c r="R10" s="988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3"/>
      <c r="R11" s="934"/>
      <c r="U11" s="24" t="s">
        <v>26</v>
      </c>
      <c r="V11" s="1102" t="s">
        <v>27</v>
      </c>
      <c r="W11" s="931"/>
      <c r="X11" s="45"/>
      <c r="Y11" s="45"/>
      <c r="Z11" s="45"/>
      <c r="AA11" s="45"/>
      <c r="AB11" s="51"/>
      <c r="AC11" s="51"/>
      <c r="AD11" s="51"/>
      <c r="AE11" s="51"/>
    </row>
    <row r="12" spans="1:32" s="766" customFormat="1" ht="18.600000000000001" customHeight="1" x14ac:dyDescent="0.2">
      <c r="A12" s="964" t="s">
        <v>28</v>
      </c>
      <c r="B12" s="886"/>
      <c r="C12" s="886"/>
      <c r="D12" s="886"/>
      <c r="E12" s="886"/>
      <c r="F12" s="886"/>
      <c r="G12" s="886"/>
      <c r="H12" s="886"/>
      <c r="I12" s="886"/>
      <c r="J12" s="886"/>
      <c r="K12" s="886"/>
      <c r="L12" s="886"/>
      <c r="M12" s="887"/>
      <c r="N12" s="62"/>
      <c r="P12" s="24" t="s">
        <v>29</v>
      </c>
      <c r="Q12" s="980"/>
      <c r="R12" s="852"/>
      <c r="S12" s="23"/>
      <c r="U12" s="24"/>
      <c r="V12" s="802"/>
      <c r="W12" s="781"/>
      <c r="AB12" s="51"/>
      <c r="AC12" s="51"/>
      <c r="AD12" s="51"/>
      <c r="AE12" s="51"/>
    </row>
    <row r="13" spans="1:32" s="766" customFormat="1" ht="23.25" customHeight="1" x14ac:dyDescent="0.2">
      <c r="A13" s="964" t="s">
        <v>30</v>
      </c>
      <c r="B13" s="886"/>
      <c r="C13" s="886"/>
      <c r="D13" s="886"/>
      <c r="E13" s="886"/>
      <c r="F13" s="886"/>
      <c r="G13" s="886"/>
      <c r="H13" s="886"/>
      <c r="I13" s="886"/>
      <c r="J13" s="886"/>
      <c r="K13" s="886"/>
      <c r="L13" s="886"/>
      <c r="M13" s="887"/>
      <c r="N13" s="62"/>
      <c r="O13" s="26"/>
      <c r="P13" s="26" t="s">
        <v>31</v>
      </c>
      <c r="Q13" s="1102"/>
      <c r="R13" s="9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6" customFormat="1" ht="18.600000000000001" customHeight="1" x14ac:dyDescent="0.2">
      <c r="A14" s="964" t="s">
        <v>32</v>
      </c>
      <c r="B14" s="886"/>
      <c r="C14" s="886"/>
      <c r="D14" s="886"/>
      <c r="E14" s="886"/>
      <c r="F14" s="886"/>
      <c r="G14" s="886"/>
      <c r="H14" s="886"/>
      <c r="I14" s="886"/>
      <c r="J14" s="886"/>
      <c r="K14" s="886"/>
      <c r="L14" s="886"/>
      <c r="M14" s="8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6" customFormat="1" ht="22.5" customHeight="1" x14ac:dyDescent="0.2">
      <c r="A15" s="1032" t="s">
        <v>33</v>
      </c>
      <c r="B15" s="886"/>
      <c r="C15" s="886"/>
      <c r="D15" s="886"/>
      <c r="E15" s="886"/>
      <c r="F15" s="886"/>
      <c r="G15" s="886"/>
      <c r="H15" s="886"/>
      <c r="I15" s="886"/>
      <c r="J15" s="886"/>
      <c r="K15" s="886"/>
      <c r="L15" s="886"/>
      <c r="M15" s="887"/>
      <c r="N15" s="63"/>
      <c r="P15" s="948" t="s">
        <v>34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9"/>
      <c r="Q16" s="949"/>
      <c r="R16" s="949"/>
      <c r="S16" s="949"/>
      <c r="T16" s="9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929" t="s">
        <v>37</v>
      </c>
      <c r="D17" s="814" t="s">
        <v>38</v>
      </c>
      <c r="E17" s="901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900"/>
      <c r="R17" s="900"/>
      <c r="S17" s="900"/>
      <c r="T17" s="901"/>
      <c r="U17" s="1207" t="s">
        <v>50</v>
      </c>
      <c r="V17" s="887"/>
      <c r="W17" s="814" t="s">
        <v>51</v>
      </c>
      <c r="X17" s="814" t="s">
        <v>52</v>
      </c>
      <c r="Y17" s="1208" t="s">
        <v>53</v>
      </c>
      <c r="Z17" s="1043" t="s">
        <v>54</v>
      </c>
      <c r="AA17" s="1034" t="s">
        <v>55</v>
      </c>
      <c r="AB17" s="1034" t="s">
        <v>56</v>
      </c>
      <c r="AC17" s="1034" t="s">
        <v>57</v>
      </c>
      <c r="AD17" s="1034" t="s">
        <v>58</v>
      </c>
      <c r="AE17" s="1154"/>
      <c r="AF17" s="1155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902"/>
      <c r="E18" s="904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902"/>
      <c r="Q18" s="903"/>
      <c r="R18" s="903"/>
      <c r="S18" s="903"/>
      <c r="T18" s="904"/>
      <c r="U18" s="67" t="s">
        <v>60</v>
      </c>
      <c r="V18" s="67" t="s">
        <v>61</v>
      </c>
      <c r="W18" s="815"/>
      <c r="X18" s="815"/>
      <c r="Y18" s="1209"/>
      <c r="Z18" s="1044"/>
      <c r="AA18" s="1035"/>
      <c r="AB18" s="1035"/>
      <c r="AC18" s="1035"/>
      <c r="AD18" s="1156"/>
      <c r="AE18" s="1157"/>
      <c r="AF18" s="1158"/>
      <c r="AG18" s="66"/>
      <c r="BD18" s="65"/>
    </row>
    <row r="19" spans="1:68" ht="27.75" hidden="1" customHeight="1" x14ac:dyDescent="0.2">
      <c r="A19" s="878" t="s">
        <v>62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8"/>
      <c r="AB19" s="48"/>
      <c r="AC19" s="48"/>
    </row>
    <row r="20" spans="1:68" ht="16.5" hidden="1" customHeight="1" x14ac:dyDescent="0.25">
      <c r="A20" s="780" t="s">
        <v>62</v>
      </c>
      <c r="B20" s="781"/>
      <c r="C20" s="781"/>
      <c r="D20" s="781"/>
      <c r="E20" s="781"/>
      <c r="F20" s="781"/>
      <c r="G20" s="781"/>
      <c r="H20" s="781"/>
      <c r="I20" s="781"/>
      <c r="J20" s="781"/>
      <c r="K20" s="781"/>
      <c r="L20" s="781"/>
      <c r="M20" s="781"/>
      <c r="N20" s="781"/>
      <c r="O20" s="781"/>
      <c r="P20" s="781"/>
      <c r="Q20" s="781"/>
      <c r="R20" s="781"/>
      <c r="S20" s="781"/>
      <c r="T20" s="781"/>
      <c r="U20" s="781"/>
      <c r="V20" s="781"/>
      <c r="W20" s="781"/>
      <c r="X20" s="781"/>
      <c r="Y20" s="781"/>
      <c r="Z20" s="781"/>
      <c r="AA20" s="764"/>
      <c r="AB20" s="764"/>
      <c r="AC20" s="764"/>
    </row>
    <row r="21" spans="1:68" ht="14.25" hidden="1" customHeight="1" x14ac:dyDescent="0.25">
      <c r="A21" s="785" t="s">
        <v>63</v>
      </c>
      <c r="B21" s="781"/>
      <c r="C21" s="781"/>
      <c r="D21" s="781"/>
      <c r="E21" s="781"/>
      <c r="F21" s="781"/>
      <c r="G21" s="781"/>
      <c r="H21" s="781"/>
      <c r="I21" s="781"/>
      <c r="J21" s="781"/>
      <c r="K21" s="781"/>
      <c r="L21" s="781"/>
      <c r="M21" s="781"/>
      <c r="N21" s="781"/>
      <c r="O21" s="781"/>
      <c r="P21" s="781"/>
      <c r="Q21" s="781"/>
      <c r="R21" s="781"/>
      <c r="S21" s="781"/>
      <c r="T21" s="781"/>
      <c r="U21" s="781"/>
      <c r="V21" s="781"/>
      <c r="W21" s="781"/>
      <c r="X21" s="781"/>
      <c r="Y21" s="781"/>
      <c r="Z21" s="781"/>
      <c r="AA21" s="763"/>
      <c r="AB21" s="763"/>
      <c r="AC21" s="76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3">
        <v>4680115885004</v>
      </c>
      <c r="E22" s="774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1"/>
      <c r="C23" s="781"/>
      <c r="D23" s="781"/>
      <c r="E23" s="781"/>
      <c r="F23" s="781"/>
      <c r="G23" s="781"/>
      <c r="H23" s="781"/>
      <c r="I23" s="781"/>
      <c r="J23" s="781"/>
      <c r="K23" s="781"/>
      <c r="L23" s="781"/>
      <c r="M23" s="781"/>
      <c r="N23" s="781"/>
      <c r="O23" s="793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1"/>
      <c r="B24" s="781"/>
      <c r="C24" s="781"/>
      <c r="D24" s="781"/>
      <c r="E24" s="781"/>
      <c r="F24" s="781"/>
      <c r="G24" s="781"/>
      <c r="H24" s="781"/>
      <c r="I24" s="781"/>
      <c r="J24" s="781"/>
      <c r="K24" s="781"/>
      <c r="L24" s="781"/>
      <c r="M24" s="781"/>
      <c r="N24" s="781"/>
      <c r="O24" s="793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1"/>
      <c r="C25" s="781"/>
      <c r="D25" s="781"/>
      <c r="E25" s="781"/>
      <c r="F25" s="781"/>
      <c r="G25" s="781"/>
      <c r="H25" s="781"/>
      <c r="I25" s="781"/>
      <c r="J25" s="781"/>
      <c r="K25" s="781"/>
      <c r="L25" s="781"/>
      <c r="M25" s="781"/>
      <c r="N25" s="781"/>
      <c r="O25" s="781"/>
      <c r="P25" s="781"/>
      <c r="Q25" s="781"/>
      <c r="R25" s="781"/>
      <c r="S25" s="781"/>
      <c r="T25" s="781"/>
      <c r="U25" s="781"/>
      <c r="V25" s="781"/>
      <c r="W25" s="781"/>
      <c r="X25" s="781"/>
      <c r="Y25" s="781"/>
      <c r="Z25" s="781"/>
      <c r="AA25" s="763"/>
      <c r="AB25" s="763"/>
      <c r="AC25" s="763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3">
        <v>4680115885912</v>
      </c>
      <c r="E26" s="774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3"/>
      <c r="R26" s="783"/>
      <c r="S26" s="783"/>
      <c r="T26" s="784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3">
        <v>4607091388237</v>
      </c>
      <c r="E27" s="774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3"/>
      <c r="R27" s="783"/>
      <c r="S27" s="783"/>
      <c r="T27" s="784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3">
        <v>4680115886230</v>
      </c>
      <c r="E28" s="774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3" t="s">
        <v>82</v>
      </c>
      <c r="Q28" s="783"/>
      <c r="R28" s="783"/>
      <c r="S28" s="783"/>
      <c r="T28" s="784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3">
        <v>4680115886278</v>
      </c>
      <c r="E29" s="774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7" t="s">
        <v>86</v>
      </c>
      <c r="Q29" s="783"/>
      <c r="R29" s="783"/>
      <c r="S29" s="783"/>
      <c r="T29" s="784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3">
        <v>4680115886247</v>
      </c>
      <c r="E30" s="774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8" t="s">
        <v>90</v>
      </c>
      <c r="Q30" s="783"/>
      <c r="R30" s="783"/>
      <c r="S30" s="783"/>
      <c r="T30" s="784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3">
        <v>4680115885905</v>
      </c>
      <c r="E31" s="774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3"/>
      <c r="R31" s="783"/>
      <c r="S31" s="783"/>
      <c r="T31" s="784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3">
        <v>4607091388244</v>
      </c>
      <c r="E32" s="774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3"/>
      <c r="R32" s="783"/>
      <c r="S32" s="783"/>
      <c r="T32" s="784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2"/>
      <c r="B33" s="781"/>
      <c r="C33" s="781"/>
      <c r="D33" s="781"/>
      <c r="E33" s="781"/>
      <c r="F33" s="781"/>
      <c r="G33" s="781"/>
      <c r="H33" s="781"/>
      <c r="I33" s="781"/>
      <c r="J33" s="781"/>
      <c r="K33" s="781"/>
      <c r="L33" s="781"/>
      <c r="M33" s="781"/>
      <c r="N33" s="781"/>
      <c r="O33" s="793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1"/>
      <c r="B34" s="781"/>
      <c r="C34" s="781"/>
      <c r="D34" s="781"/>
      <c r="E34" s="781"/>
      <c r="F34" s="781"/>
      <c r="G34" s="781"/>
      <c r="H34" s="781"/>
      <c r="I34" s="781"/>
      <c r="J34" s="781"/>
      <c r="K34" s="781"/>
      <c r="L34" s="781"/>
      <c r="M34" s="781"/>
      <c r="N34" s="781"/>
      <c r="O34" s="793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1"/>
      <c r="C35" s="781"/>
      <c r="D35" s="781"/>
      <c r="E35" s="781"/>
      <c r="F35" s="781"/>
      <c r="G35" s="781"/>
      <c r="H35" s="781"/>
      <c r="I35" s="781"/>
      <c r="J35" s="781"/>
      <c r="K35" s="781"/>
      <c r="L35" s="781"/>
      <c r="M35" s="781"/>
      <c r="N35" s="781"/>
      <c r="O35" s="781"/>
      <c r="P35" s="781"/>
      <c r="Q35" s="781"/>
      <c r="R35" s="781"/>
      <c r="S35" s="781"/>
      <c r="T35" s="781"/>
      <c r="U35" s="781"/>
      <c r="V35" s="781"/>
      <c r="W35" s="781"/>
      <c r="X35" s="781"/>
      <c r="Y35" s="781"/>
      <c r="Z35" s="781"/>
      <c r="AA35" s="763"/>
      <c r="AB35" s="763"/>
      <c r="AC35" s="763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3">
        <v>4607091388503</v>
      </c>
      <c r="E36" s="774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3"/>
      <c r="R36" s="783"/>
      <c r="S36" s="783"/>
      <c r="T36" s="784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2"/>
      <c r="B37" s="781"/>
      <c r="C37" s="781"/>
      <c r="D37" s="781"/>
      <c r="E37" s="781"/>
      <c r="F37" s="781"/>
      <c r="G37" s="781"/>
      <c r="H37" s="781"/>
      <c r="I37" s="781"/>
      <c r="J37" s="781"/>
      <c r="K37" s="781"/>
      <c r="L37" s="781"/>
      <c r="M37" s="781"/>
      <c r="N37" s="781"/>
      <c r="O37" s="793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1"/>
      <c r="B38" s="781"/>
      <c r="C38" s="781"/>
      <c r="D38" s="781"/>
      <c r="E38" s="781"/>
      <c r="F38" s="781"/>
      <c r="G38" s="781"/>
      <c r="H38" s="781"/>
      <c r="I38" s="781"/>
      <c r="J38" s="781"/>
      <c r="K38" s="781"/>
      <c r="L38" s="781"/>
      <c r="M38" s="781"/>
      <c r="N38" s="781"/>
      <c r="O38" s="793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78" t="s">
        <v>104</v>
      </c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79"/>
      <c r="P39" s="879"/>
      <c r="Q39" s="879"/>
      <c r="R39" s="879"/>
      <c r="S39" s="879"/>
      <c r="T39" s="879"/>
      <c r="U39" s="879"/>
      <c r="V39" s="879"/>
      <c r="W39" s="879"/>
      <c r="X39" s="879"/>
      <c r="Y39" s="879"/>
      <c r="Z39" s="879"/>
      <c r="AA39" s="48"/>
      <c r="AB39" s="48"/>
      <c r="AC39" s="48"/>
    </row>
    <row r="40" spans="1:68" ht="16.5" hidden="1" customHeight="1" x14ac:dyDescent="0.25">
      <c r="A40" s="780" t="s">
        <v>105</v>
      </c>
      <c r="B40" s="781"/>
      <c r="C40" s="781"/>
      <c r="D40" s="781"/>
      <c r="E40" s="781"/>
      <c r="F40" s="781"/>
      <c r="G40" s="781"/>
      <c r="H40" s="781"/>
      <c r="I40" s="781"/>
      <c r="J40" s="781"/>
      <c r="K40" s="781"/>
      <c r="L40" s="781"/>
      <c r="M40" s="781"/>
      <c r="N40" s="781"/>
      <c r="O40" s="781"/>
      <c r="P40" s="781"/>
      <c r="Q40" s="781"/>
      <c r="R40" s="781"/>
      <c r="S40" s="781"/>
      <c r="T40" s="781"/>
      <c r="U40" s="781"/>
      <c r="V40" s="781"/>
      <c r="W40" s="781"/>
      <c r="X40" s="781"/>
      <c r="Y40" s="781"/>
      <c r="Z40" s="781"/>
      <c r="AA40" s="764"/>
      <c r="AB40" s="764"/>
      <c r="AC40" s="764"/>
    </row>
    <row r="41" spans="1:68" ht="14.25" hidden="1" customHeight="1" x14ac:dyDescent="0.25">
      <c r="A41" s="785" t="s">
        <v>106</v>
      </c>
      <c r="B41" s="781"/>
      <c r="C41" s="781"/>
      <c r="D41" s="781"/>
      <c r="E41" s="781"/>
      <c r="F41" s="781"/>
      <c r="G41" s="781"/>
      <c r="H41" s="781"/>
      <c r="I41" s="781"/>
      <c r="J41" s="781"/>
      <c r="K41" s="781"/>
      <c r="L41" s="781"/>
      <c r="M41" s="781"/>
      <c r="N41" s="781"/>
      <c r="O41" s="781"/>
      <c r="P41" s="781"/>
      <c r="Q41" s="781"/>
      <c r="R41" s="781"/>
      <c r="S41" s="781"/>
      <c r="T41" s="781"/>
      <c r="U41" s="781"/>
      <c r="V41" s="781"/>
      <c r="W41" s="781"/>
      <c r="X41" s="781"/>
      <c r="Y41" s="781"/>
      <c r="Z41" s="781"/>
      <c r="AA41" s="763"/>
      <c r="AB41" s="763"/>
      <c r="AC41" s="763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3">
        <v>4607091385670</v>
      </c>
      <c r="E42" s="774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3"/>
      <c r="R42" s="783"/>
      <c r="S42" s="783"/>
      <c r="T42" s="784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3">
        <v>4607091385670</v>
      </c>
      <c r="E43" s="774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3"/>
      <c r="R43" s="783"/>
      <c r="S43" s="783"/>
      <c r="T43" s="784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3">
        <v>4680115883956</v>
      </c>
      <c r="E44" s="774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3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3"/>
      <c r="R44" s="783"/>
      <c r="S44" s="783"/>
      <c r="T44" s="784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3">
        <v>4680115882539</v>
      </c>
      <c r="E45" s="774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3"/>
      <c r="R45" s="783"/>
      <c r="S45" s="783"/>
      <c r="T45" s="784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3">
        <v>4607091385687</v>
      </c>
      <c r="E46" s="774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3"/>
      <c r="R46" s="783"/>
      <c r="S46" s="783"/>
      <c r="T46" s="784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3">
        <v>4680115883949</v>
      </c>
      <c r="E47" s="774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3"/>
      <c r="R47" s="783"/>
      <c r="S47" s="783"/>
      <c r="T47" s="784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2"/>
      <c r="B48" s="781"/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  <c r="O48" s="793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1"/>
      <c r="B49" s="781"/>
      <c r="C49" s="781"/>
      <c r="D49" s="781"/>
      <c r="E49" s="781"/>
      <c r="F49" s="781"/>
      <c r="G49" s="781"/>
      <c r="H49" s="781"/>
      <c r="I49" s="781"/>
      <c r="J49" s="781"/>
      <c r="K49" s="781"/>
      <c r="L49" s="781"/>
      <c r="M49" s="781"/>
      <c r="N49" s="781"/>
      <c r="O49" s="793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1"/>
      <c r="C50" s="781"/>
      <c r="D50" s="781"/>
      <c r="E50" s="781"/>
      <c r="F50" s="781"/>
      <c r="G50" s="781"/>
      <c r="H50" s="781"/>
      <c r="I50" s="781"/>
      <c r="J50" s="781"/>
      <c r="K50" s="781"/>
      <c r="L50" s="781"/>
      <c r="M50" s="781"/>
      <c r="N50" s="781"/>
      <c r="O50" s="781"/>
      <c r="P50" s="781"/>
      <c r="Q50" s="781"/>
      <c r="R50" s="781"/>
      <c r="S50" s="781"/>
      <c r="T50" s="781"/>
      <c r="U50" s="781"/>
      <c r="V50" s="781"/>
      <c r="W50" s="781"/>
      <c r="X50" s="781"/>
      <c r="Y50" s="781"/>
      <c r="Z50" s="781"/>
      <c r="AA50" s="763"/>
      <c r="AB50" s="763"/>
      <c r="AC50" s="763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3">
        <v>4680115885233</v>
      </c>
      <c r="E51" s="774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3"/>
      <c r="R51" s="783"/>
      <c r="S51" s="783"/>
      <c r="T51" s="784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3">
        <v>4680115884915</v>
      </c>
      <c r="E52" s="774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3"/>
      <c r="R52" s="783"/>
      <c r="S52" s="783"/>
      <c r="T52" s="784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2"/>
      <c r="B53" s="781"/>
      <c r="C53" s="781"/>
      <c r="D53" s="781"/>
      <c r="E53" s="781"/>
      <c r="F53" s="781"/>
      <c r="G53" s="781"/>
      <c r="H53" s="781"/>
      <c r="I53" s="781"/>
      <c r="J53" s="781"/>
      <c r="K53" s="781"/>
      <c r="L53" s="781"/>
      <c r="M53" s="781"/>
      <c r="N53" s="781"/>
      <c r="O53" s="793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1"/>
      <c r="B54" s="781"/>
      <c r="C54" s="781"/>
      <c r="D54" s="781"/>
      <c r="E54" s="781"/>
      <c r="F54" s="781"/>
      <c r="G54" s="781"/>
      <c r="H54" s="781"/>
      <c r="I54" s="781"/>
      <c r="J54" s="781"/>
      <c r="K54" s="781"/>
      <c r="L54" s="781"/>
      <c r="M54" s="781"/>
      <c r="N54" s="781"/>
      <c r="O54" s="793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0" t="s">
        <v>131</v>
      </c>
      <c r="B55" s="781"/>
      <c r="C55" s="781"/>
      <c r="D55" s="781"/>
      <c r="E55" s="781"/>
      <c r="F55" s="781"/>
      <c r="G55" s="781"/>
      <c r="H55" s="781"/>
      <c r="I55" s="781"/>
      <c r="J55" s="781"/>
      <c r="K55" s="781"/>
      <c r="L55" s="781"/>
      <c r="M55" s="781"/>
      <c r="N55" s="781"/>
      <c r="O55" s="781"/>
      <c r="P55" s="781"/>
      <c r="Q55" s="781"/>
      <c r="R55" s="781"/>
      <c r="S55" s="781"/>
      <c r="T55" s="781"/>
      <c r="U55" s="781"/>
      <c r="V55" s="781"/>
      <c r="W55" s="781"/>
      <c r="X55" s="781"/>
      <c r="Y55" s="781"/>
      <c r="Z55" s="781"/>
      <c r="AA55" s="764"/>
      <c r="AB55" s="764"/>
      <c r="AC55" s="764"/>
    </row>
    <row r="56" spans="1:68" ht="14.25" hidden="1" customHeight="1" x14ac:dyDescent="0.25">
      <c r="A56" s="785" t="s">
        <v>106</v>
      </c>
      <c r="B56" s="781"/>
      <c r="C56" s="781"/>
      <c r="D56" s="781"/>
      <c r="E56" s="781"/>
      <c r="F56" s="781"/>
      <c r="G56" s="781"/>
      <c r="H56" s="781"/>
      <c r="I56" s="781"/>
      <c r="J56" s="781"/>
      <c r="K56" s="781"/>
      <c r="L56" s="781"/>
      <c r="M56" s="781"/>
      <c r="N56" s="781"/>
      <c r="O56" s="781"/>
      <c r="P56" s="781"/>
      <c r="Q56" s="781"/>
      <c r="R56" s="781"/>
      <c r="S56" s="781"/>
      <c r="T56" s="781"/>
      <c r="U56" s="781"/>
      <c r="V56" s="781"/>
      <c r="W56" s="781"/>
      <c r="X56" s="781"/>
      <c r="Y56" s="781"/>
      <c r="Z56" s="781"/>
      <c r="AA56" s="763"/>
      <c r="AB56" s="763"/>
      <c r="AC56" s="763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3">
        <v>4680115885882</v>
      </c>
      <c r="E57" s="774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3"/>
      <c r="R57" s="783"/>
      <c r="S57" s="783"/>
      <c r="T57" s="784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3">
        <v>4680115881426</v>
      </c>
      <c r="E58" s="774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3"/>
      <c r="R58" s="783"/>
      <c r="S58" s="783"/>
      <c r="T58" s="784"/>
      <c r="U58" s="34"/>
      <c r="V58" s="34"/>
      <c r="W58" s="35" t="s">
        <v>68</v>
      </c>
      <c r="X58" s="769">
        <v>300</v>
      </c>
      <c r="Y58" s="770">
        <f t="shared" si="11"/>
        <v>302.40000000000003</v>
      </c>
      <c r="Z58" s="36">
        <f>IFERROR(IF(Y58=0,"",ROUNDUP(Y58/H58,0)*0.01898),"")</f>
        <v>0.53144000000000002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312.08333333333331</v>
      </c>
      <c r="BN58" s="64">
        <f t="shared" si="13"/>
        <v>314.58000000000004</v>
      </c>
      <c r="BO58" s="64">
        <f t="shared" si="14"/>
        <v>0.43402777777777773</v>
      </c>
      <c r="BP58" s="64">
        <f t="shared" si="15"/>
        <v>0.4375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3">
        <v>4680115880283</v>
      </c>
      <c r="E59" s="774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10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3"/>
      <c r="R59" s="783"/>
      <c r="S59" s="783"/>
      <c r="T59" s="784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3">
        <v>4680115882720</v>
      </c>
      <c r="E60" s="774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2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3"/>
      <c r="R60" s="783"/>
      <c r="S60" s="783"/>
      <c r="T60" s="784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3">
        <v>4680115881525</v>
      </c>
      <c r="E61" s="774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3"/>
      <c r="R61" s="783"/>
      <c r="S61" s="783"/>
      <c r="T61" s="784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3">
        <v>4680115885899</v>
      </c>
      <c r="E62" s="774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3"/>
      <c r="R62" s="783"/>
      <c r="S62" s="783"/>
      <c r="T62" s="784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3">
        <v>4680115881419</v>
      </c>
      <c r="E63" s="774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9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3"/>
      <c r="R63" s="783"/>
      <c r="S63" s="783"/>
      <c r="T63" s="784"/>
      <c r="U63" s="34"/>
      <c r="V63" s="34"/>
      <c r="W63" s="35" t="s">
        <v>68</v>
      </c>
      <c r="X63" s="769">
        <v>72</v>
      </c>
      <c r="Y63" s="770">
        <f t="shared" si="11"/>
        <v>72</v>
      </c>
      <c r="Z63" s="36">
        <f>IFERROR(IF(Y63=0,"",ROUNDUP(Y63/H63,0)*0.00902),"")</f>
        <v>0.14432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75.36</v>
      </c>
      <c r="BN63" s="64">
        <f t="shared" si="13"/>
        <v>75.36</v>
      </c>
      <c r="BO63" s="64">
        <f t="shared" si="14"/>
        <v>0.12121212121212122</v>
      </c>
      <c r="BP63" s="64">
        <f t="shared" si="15"/>
        <v>0.12121212121212122</v>
      </c>
    </row>
    <row r="64" spans="1:68" x14ac:dyDescent="0.2">
      <c r="A64" s="792"/>
      <c r="B64" s="781"/>
      <c r="C64" s="781"/>
      <c r="D64" s="781"/>
      <c r="E64" s="781"/>
      <c r="F64" s="781"/>
      <c r="G64" s="781"/>
      <c r="H64" s="781"/>
      <c r="I64" s="781"/>
      <c r="J64" s="781"/>
      <c r="K64" s="781"/>
      <c r="L64" s="781"/>
      <c r="M64" s="781"/>
      <c r="N64" s="781"/>
      <c r="O64" s="793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43.777777777777771</v>
      </c>
      <c r="Y64" s="771">
        <f>IFERROR(Y57/H57,"0")+IFERROR(Y58/H58,"0")+IFERROR(Y59/H59,"0")+IFERROR(Y60/H60,"0")+IFERROR(Y61/H61,"0")+IFERROR(Y62/H62,"0")+IFERROR(Y63/H63,"0")</f>
        <v>44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0.67576000000000003</v>
      </c>
      <c r="AA64" s="772"/>
      <c r="AB64" s="772"/>
      <c r="AC64" s="772"/>
    </row>
    <row r="65" spans="1:68" x14ac:dyDescent="0.2">
      <c r="A65" s="781"/>
      <c r="B65" s="781"/>
      <c r="C65" s="781"/>
      <c r="D65" s="781"/>
      <c r="E65" s="781"/>
      <c r="F65" s="781"/>
      <c r="G65" s="781"/>
      <c r="H65" s="781"/>
      <c r="I65" s="781"/>
      <c r="J65" s="781"/>
      <c r="K65" s="781"/>
      <c r="L65" s="781"/>
      <c r="M65" s="781"/>
      <c r="N65" s="781"/>
      <c r="O65" s="793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372</v>
      </c>
      <c r="Y65" s="771">
        <f>IFERROR(SUM(Y57:Y63),"0")</f>
        <v>374.40000000000003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1"/>
      <c r="C66" s="781"/>
      <c r="D66" s="781"/>
      <c r="E66" s="781"/>
      <c r="F66" s="781"/>
      <c r="G66" s="781"/>
      <c r="H66" s="781"/>
      <c r="I66" s="781"/>
      <c r="J66" s="781"/>
      <c r="K66" s="781"/>
      <c r="L66" s="781"/>
      <c r="M66" s="781"/>
      <c r="N66" s="781"/>
      <c r="O66" s="781"/>
      <c r="P66" s="781"/>
      <c r="Q66" s="781"/>
      <c r="R66" s="781"/>
      <c r="S66" s="781"/>
      <c r="T66" s="781"/>
      <c r="U66" s="781"/>
      <c r="V66" s="781"/>
      <c r="W66" s="781"/>
      <c r="X66" s="781"/>
      <c r="Y66" s="781"/>
      <c r="Z66" s="781"/>
      <c r="AA66" s="763"/>
      <c r="AB66" s="763"/>
      <c r="AC66" s="763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3">
        <v>4680115881440</v>
      </c>
      <c r="E67" s="774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3"/>
      <c r="R67" s="783"/>
      <c r="S67" s="783"/>
      <c r="T67" s="784"/>
      <c r="U67" s="34"/>
      <c r="V67" s="34"/>
      <c r="W67" s="35" t="s">
        <v>68</v>
      </c>
      <c r="X67" s="769">
        <v>70</v>
      </c>
      <c r="Y67" s="770">
        <f>IFERROR(IF(X67="",0,CEILING((X67/$H67),1)*$H67),"")</f>
        <v>75.600000000000009</v>
      </c>
      <c r="Z67" s="36">
        <f>IFERROR(IF(Y67=0,"",ROUNDUP(Y67/H67,0)*0.01898),"")</f>
        <v>0.13286000000000001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72.819444444444429</v>
      </c>
      <c r="BN67" s="64">
        <f>IFERROR(Y67*I67/H67,"0")</f>
        <v>78.64500000000001</v>
      </c>
      <c r="BO67" s="64">
        <f>IFERROR(1/J67*(X67/H67),"0")</f>
        <v>0.10127314814814814</v>
      </c>
      <c r="BP67" s="64">
        <f>IFERROR(1/J67*(Y67/H67),"0")</f>
        <v>0.109375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3">
        <v>4680115882751</v>
      </c>
      <c r="E68" s="774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3"/>
      <c r="R68" s="783"/>
      <c r="S68" s="783"/>
      <c r="T68" s="784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3">
        <v>4680115885950</v>
      </c>
      <c r="E69" s="774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3"/>
      <c r="R69" s="783"/>
      <c r="S69" s="783"/>
      <c r="T69" s="784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3">
        <v>4680115881433</v>
      </c>
      <c r="E70" s="774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3"/>
      <c r="R70" s="783"/>
      <c r="S70" s="783"/>
      <c r="T70" s="784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2"/>
      <c r="B71" s="781"/>
      <c r="C71" s="781"/>
      <c r="D71" s="781"/>
      <c r="E71" s="781"/>
      <c r="F71" s="781"/>
      <c r="G71" s="781"/>
      <c r="H71" s="781"/>
      <c r="I71" s="781"/>
      <c r="J71" s="781"/>
      <c r="K71" s="781"/>
      <c r="L71" s="781"/>
      <c r="M71" s="781"/>
      <c r="N71" s="781"/>
      <c r="O71" s="793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6.481481481481481</v>
      </c>
      <c r="Y71" s="771">
        <f>IFERROR(Y67/H67,"0")+IFERROR(Y68/H68,"0")+IFERROR(Y69/H69,"0")+IFERROR(Y70/H70,"0")</f>
        <v>7</v>
      </c>
      <c r="Z71" s="771">
        <f>IFERROR(IF(Z67="",0,Z67),"0")+IFERROR(IF(Z68="",0,Z68),"0")+IFERROR(IF(Z69="",0,Z69),"0")+IFERROR(IF(Z70="",0,Z70),"0")</f>
        <v>0.13286000000000001</v>
      </c>
      <c r="AA71" s="772"/>
      <c r="AB71" s="772"/>
      <c r="AC71" s="772"/>
    </row>
    <row r="72" spans="1:68" x14ac:dyDescent="0.2">
      <c r="A72" s="781"/>
      <c r="B72" s="781"/>
      <c r="C72" s="781"/>
      <c r="D72" s="781"/>
      <c r="E72" s="781"/>
      <c r="F72" s="781"/>
      <c r="G72" s="781"/>
      <c r="H72" s="781"/>
      <c r="I72" s="781"/>
      <c r="J72" s="781"/>
      <c r="K72" s="781"/>
      <c r="L72" s="781"/>
      <c r="M72" s="781"/>
      <c r="N72" s="781"/>
      <c r="O72" s="793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70</v>
      </c>
      <c r="Y72" s="771">
        <f>IFERROR(SUM(Y67:Y70),"0")</f>
        <v>75.600000000000009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1"/>
      <c r="C73" s="781"/>
      <c r="D73" s="781"/>
      <c r="E73" s="781"/>
      <c r="F73" s="781"/>
      <c r="G73" s="781"/>
      <c r="H73" s="781"/>
      <c r="I73" s="781"/>
      <c r="J73" s="781"/>
      <c r="K73" s="781"/>
      <c r="L73" s="781"/>
      <c r="M73" s="781"/>
      <c r="N73" s="781"/>
      <c r="O73" s="781"/>
      <c r="P73" s="781"/>
      <c r="Q73" s="781"/>
      <c r="R73" s="781"/>
      <c r="S73" s="781"/>
      <c r="T73" s="781"/>
      <c r="U73" s="781"/>
      <c r="V73" s="781"/>
      <c r="W73" s="781"/>
      <c r="X73" s="781"/>
      <c r="Y73" s="781"/>
      <c r="Z73" s="781"/>
      <c r="AA73" s="763"/>
      <c r="AB73" s="763"/>
      <c r="AC73" s="763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3">
        <v>4680115885066</v>
      </c>
      <c r="E74" s="774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10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3"/>
      <c r="R74" s="783"/>
      <c r="S74" s="783"/>
      <c r="T74" s="784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3">
        <v>4680115885042</v>
      </c>
      <c r="E75" s="774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3"/>
      <c r="R75" s="783"/>
      <c r="S75" s="783"/>
      <c r="T75" s="784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3">
        <v>4680115885080</v>
      </c>
      <c r="E76" s="774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3"/>
      <c r="R76" s="783"/>
      <c r="S76" s="783"/>
      <c r="T76" s="784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3">
        <v>4680115885073</v>
      </c>
      <c r="E77" s="774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3"/>
      <c r="R77" s="783"/>
      <c r="S77" s="783"/>
      <c r="T77" s="784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3">
        <v>4680115885059</v>
      </c>
      <c r="E78" s="774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3"/>
      <c r="R78" s="783"/>
      <c r="S78" s="783"/>
      <c r="T78" s="784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3">
        <v>4680115885097</v>
      </c>
      <c r="E79" s="774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3"/>
      <c r="R79" s="783"/>
      <c r="S79" s="783"/>
      <c r="T79" s="784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2"/>
      <c r="B80" s="781"/>
      <c r="C80" s="781"/>
      <c r="D80" s="781"/>
      <c r="E80" s="781"/>
      <c r="F80" s="781"/>
      <c r="G80" s="781"/>
      <c r="H80" s="781"/>
      <c r="I80" s="781"/>
      <c r="J80" s="781"/>
      <c r="K80" s="781"/>
      <c r="L80" s="781"/>
      <c r="M80" s="781"/>
      <c r="N80" s="781"/>
      <c r="O80" s="793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1"/>
      <c r="B81" s="781"/>
      <c r="C81" s="781"/>
      <c r="D81" s="781"/>
      <c r="E81" s="781"/>
      <c r="F81" s="781"/>
      <c r="G81" s="781"/>
      <c r="H81" s="781"/>
      <c r="I81" s="781"/>
      <c r="J81" s="781"/>
      <c r="K81" s="781"/>
      <c r="L81" s="781"/>
      <c r="M81" s="781"/>
      <c r="N81" s="781"/>
      <c r="O81" s="793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1"/>
      <c r="C82" s="781"/>
      <c r="D82" s="781"/>
      <c r="E82" s="781"/>
      <c r="F82" s="781"/>
      <c r="G82" s="781"/>
      <c r="H82" s="781"/>
      <c r="I82" s="781"/>
      <c r="J82" s="781"/>
      <c r="K82" s="781"/>
      <c r="L82" s="781"/>
      <c r="M82" s="781"/>
      <c r="N82" s="781"/>
      <c r="O82" s="781"/>
      <c r="P82" s="781"/>
      <c r="Q82" s="781"/>
      <c r="R82" s="781"/>
      <c r="S82" s="781"/>
      <c r="T82" s="781"/>
      <c r="U82" s="781"/>
      <c r="V82" s="781"/>
      <c r="W82" s="781"/>
      <c r="X82" s="781"/>
      <c r="Y82" s="781"/>
      <c r="Z82" s="781"/>
      <c r="AA82" s="763"/>
      <c r="AB82" s="763"/>
      <c r="AC82" s="763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3">
        <v>4680115881891</v>
      </c>
      <c r="E83" s="774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3"/>
      <c r="R83" s="783"/>
      <c r="S83" s="783"/>
      <c r="T83" s="784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3">
        <v>4680115885769</v>
      </c>
      <c r="E84" s="774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3"/>
      <c r="R84" s="783"/>
      <c r="S84" s="783"/>
      <c r="T84" s="784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3">
        <v>4680115884410</v>
      </c>
      <c r="E85" s="774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3"/>
      <c r="R85" s="783"/>
      <c r="S85" s="783"/>
      <c r="T85" s="784"/>
      <c r="U85" s="34"/>
      <c r="V85" s="34"/>
      <c r="W85" s="35" t="s">
        <v>68</v>
      </c>
      <c r="X85" s="769">
        <v>100</v>
      </c>
      <c r="Y85" s="770">
        <f t="shared" si="21"/>
        <v>100.80000000000001</v>
      </c>
      <c r="Z85" s="36">
        <f>IFERROR(IF(Y85=0,"",ROUNDUP(Y85/H85,0)*0.01898),"")</f>
        <v>0.22776000000000002</v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106.03571428571429</v>
      </c>
      <c r="BN85" s="64">
        <f t="shared" si="23"/>
        <v>106.88400000000001</v>
      </c>
      <c r="BO85" s="64">
        <f t="shared" si="24"/>
        <v>0.18601190476190477</v>
      </c>
      <c r="BP85" s="64">
        <f t="shared" si="25"/>
        <v>0.1875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3">
        <v>4680115884311</v>
      </c>
      <c r="E86" s="774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7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3"/>
      <c r="R86" s="783"/>
      <c r="S86" s="783"/>
      <c r="T86" s="784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3">
        <v>4680115885929</v>
      </c>
      <c r="E87" s="774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3"/>
      <c r="R87" s="783"/>
      <c r="S87" s="783"/>
      <c r="T87" s="784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3">
        <v>4680115884403</v>
      </c>
      <c r="E88" s="774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3"/>
      <c r="R88" s="783"/>
      <c r="S88" s="783"/>
      <c r="T88" s="784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2"/>
      <c r="B89" s="781"/>
      <c r="C89" s="781"/>
      <c r="D89" s="781"/>
      <c r="E89" s="781"/>
      <c r="F89" s="781"/>
      <c r="G89" s="781"/>
      <c r="H89" s="781"/>
      <c r="I89" s="781"/>
      <c r="J89" s="781"/>
      <c r="K89" s="781"/>
      <c r="L89" s="781"/>
      <c r="M89" s="781"/>
      <c r="N89" s="781"/>
      <c r="O89" s="793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11.904761904761905</v>
      </c>
      <c r="Y89" s="771">
        <f>IFERROR(Y83/H83,"0")+IFERROR(Y84/H84,"0")+IFERROR(Y85/H85,"0")+IFERROR(Y86/H86,"0")+IFERROR(Y87/H87,"0")+IFERROR(Y88/H88,"0")</f>
        <v>12</v>
      </c>
      <c r="Z89" s="771">
        <f>IFERROR(IF(Z83="",0,Z83),"0")+IFERROR(IF(Z84="",0,Z84),"0")+IFERROR(IF(Z85="",0,Z85),"0")+IFERROR(IF(Z86="",0,Z86),"0")+IFERROR(IF(Z87="",0,Z87),"0")+IFERROR(IF(Z88="",0,Z88),"0")</f>
        <v>0.22776000000000002</v>
      </c>
      <c r="AA89" s="772"/>
      <c r="AB89" s="772"/>
      <c r="AC89" s="772"/>
    </row>
    <row r="90" spans="1:68" x14ac:dyDescent="0.2">
      <c r="A90" s="781"/>
      <c r="B90" s="781"/>
      <c r="C90" s="781"/>
      <c r="D90" s="781"/>
      <c r="E90" s="781"/>
      <c r="F90" s="781"/>
      <c r="G90" s="781"/>
      <c r="H90" s="781"/>
      <c r="I90" s="781"/>
      <c r="J90" s="781"/>
      <c r="K90" s="781"/>
      <c r="L90" s="781"/>
      <c r="M90" s="781"/>
      <c r="N90" s="781"/>
      <c r="O90" s="793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100</v>
      </c>
      <c r="Y90" s="771">
        <f>IFERROR(SUM(Y83:Y88),"0")</f>
        <v>100.80000000000001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1"/>
      <c r="C91" s="781"/>
      <c r="D91" s="781"/>
      <c r="E91" s="781"/>
      <c r="F91" s="781"/>
      <c r="G91" s="781"/>
      <c r="H91" s="781"/>
      <c r="I91" s="781"/>
      <c r="J91" s="781"/>
      <c r="K91" s="781"/>
      <c r="L91" s="781"/>
      <c r="M91" s="781"/>
      <c r="N91" s="781"/>
      <c r="O91" s="781"/>
      <c r="P91" s="781"/>
      <c r="Q91" s="781"/>
      <c r="R91" s="781"/>
      <c r="S91" s="781"/>
      <c r="T91" s="781"/>
      <c r="U91" s="781"/>
      <c r="V91" s="781"/>
      <c r="W91" s="781"/>
      <c r="X91" s="781"/>
      <c r="Y91" s="781"/>
      <c r="Z91" s="781"/>
      <c r="AA91" s="763"/>
      <c r="AB91" s="763"/>
      <c r="AC91" s="763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3">
        <v>4680115881532</v>
      </c>
      <c r="E92" s="774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3"/>
      <c r="R92" s="783"/>
      <c r="S92" s="783"/>
      <c r="T92" s="784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3">
        <v>4680115881532</v>
      </c>
      <c r="E93" s="774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0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3"/>
      <c r="R93" s="783"/>
      <c r="S93" s="783"/>
      <c r="T93" s="784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3">
        <v>4680115881464</v>
      </c>
      <c r="E94" s="774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5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3"/>
      <c r="R94" s="783"/>
      <c r="S94" s="783"/>
      <c r="T94" s="784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2"/>
      <c r="B95" s="781"/>
      <c r="C95" s="781"/>
      <c r="D95" s="781"/>
      <c r="E95" s="781"/>
      <c r="F95" s="781"/>
      <c r="G95" s="781"/>
      <c r="H95" s="781"/>
      <c r="I95" s="781"/>
      <c r="J95" s="781"/>
      <c r="K95" s="781"/>
      <c r="L95" s="781"/>
      <c r="M95" s="781"/>
      <c r="N95" s="781"/>
      <c r="O95" s="793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1"/>
      <c r="B96" s="781"/>
      <c r="C96" s="781"/>
      <c r="D96" s="781"/>
      <c r="E96" s="781"/>
      <c r="F96" s="781"/>
      <c r="G96" s="781"/>
      <c r="H96" s="781"/>
      <c r="I96" s="781"/>
      <c r="J96" s="781"/>
      <c r="K96" s="781"/>
      <c r="L96" s="781"/>
      <c r="M96" s="781"/>
      <c r="N96" s="781"/>
      <c r="O96" s="793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0" t="s">
        <v>201</v>
      </c>
      <c r="B97" s="781"/>
      <c r="C97" s="781"/>
      <c r="D97" s="781"/>
      <c r="E97" s="781"/>
      <c r="F97" s="781"/>
      <c r="G97" s="781"/>
      <c r="H97" s="781"/>
      <c r="I97" s="781"/>
      <c r="J97" s="781"/>
      <c r="K97" s="781"/>
      <c r="L97" s="781"/>
      <c r="M97" s="781"/>
      <c r="N97" s="781"/>
      <c r="O97" s="781"/>
      <c r="P97" s="781"/>
      <c r="Q97" s="781"/>
      <c r="R97" s="781"/>
      <c r="S97" s="781"/>
      <c r="T97" s="781"/>
      <c r="U97" s="781"/>
      <c r="V97" s="781"/>
      <c r="W97" s="781"/>
      <c r="X97" s="781"/>
      <c r="Y97" s="781"/>
      <c r="Z97" s="781"/>
      <c r="AA97" s="764"/>
      <c r="AB97" s="764"/>
      <c r="AC97" s="764"/>
    </row>
    <row r="98" spans="1:68" ht="14.25" hidden="1" customHeight="1" x14ac:dyDescent="0.25">
      <c r="A98" s="785" t="s">
        <v>106</v>
      </c>
      <c r="B98" s="781"/>
      <c r="C98" s="781"/>
      <c r="D98" s="781"/>
      <c r="E98" s="781"/>
      <c r="F98" s="781"/>
      <c r="G98" s="781"/>
      <c r="H98" s="781"/>
      <c r="I98" s="781"/>
      <c r="J98" s="781"/>
      <c r="K98" s="781"/>
      <c r="L98" s="781"/>
      <c r="M98" s="781"/>
      <c r="N98" s="781"/>
      <c r="O98" s="781"/>
      <c r="P98" s="781"/>
      <c r="Q98" s="781"/>
      <c r="R98" s="781"/>
      <c r="S98" s="781"/>
      <c r="T98" s="781"/>
      <c r="U98" s="781"/>
      <c r="V98" s="781"/>
      <c r="W98" s="781"/>
      <c r="X98" s="781"/>
      <c r="Y98" s="781"/>
      <c r="Z98" s="781"/>
      <c r="AA98" s="763"/>
      <c r="AB98" s="763"/>
      <c r="AC98" s="763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3">
        <v>4680115881327</v>
      </c>
      <c r="E99" s="774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7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3"/>
      <c r="R99" s="783"/>
      <c r="S99" s="783"/>
      <c r="T99" s="784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3">
        <v>4680115881518</v>
      </c>
      <c r="E100" s="774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3"/>
      <c r="R100" s="783"/>
      <c r="S100" s="783"/>
      <c r="T100" s="784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3">
        <v>4680115881303</v>
      </c>
      <c r="E101" s="774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3"/>
      <c r="R101" s="783"/>
      <c r="S101" s="783"/>
      <c r="T101" s="784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2"/>
      <c r="B102" s="781"/>
      <c r="C102" s="781"/>
      <c r="D102" s="781"/>
      <c r="E102" s="781"/>
      <c r="F102" s="781"/>
      <c r="G102" s="781"/>
      <c r="H102" s="781"/>
      <c r="I102" s="781"/>
      <c r="J102" s="781"/>
      <c r="K102" s="781"/>
      <c r="L102" s="781"/>
      <c r="M102" s="781"/>
      <c r="N102" s="781"/>
      <c r="O102" s="793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1"/>
      <c r="B103" s="781"/>
      <c r="C103" s="781"/>
      <c r="D103" s="781"/>
      <c r="E103" s="781"/>
      <c r="F103" s="781"/>
      <c r="G103" s="781"/>
      <c r="H103" s="781"/>
      <c r="I103" s="781"/>
      <c r="J103" s="781"/>
      <c r="K103" s="781"/>
      <c r="L103" s="781"/>
      <c r="M103" s="781"/>
      <c r="N103" s="781"/>
      <c r="O103" s="793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1"/>
      <c r="C104" s="781"/>
      <c r="D104" s="781"/>
      <c r="E104" s="781"/>
      <c r="F104" s="781"/>
      <c r="G104" s="781"/>
      <c r="H104" s="781"/>
      <c r="I104" s="781"/>
      <c r="J104" s="781"/>
      <c r="K104" s="781"/>
      <c r="L104" s="781"/>
      <c r="M104" s="781"/>
      <c r="N104" s="781"/>
      <c r="O104" s="781"/>
      <c r="P104" s="781"/>
      <c r="Q104" s="781"/>
      <c r="R104" s="781"/>
      <c r="S104" s="781"/>
      <c r="T104" s="781"/>
      <c r="U104" s="781"/>
      <c r="V104" s="781"/>
      <c r="W104" s="781"/>
      <c r="X104" s="781"/>
      <c r="Y104" s="781"/>
      <c r="Z104" s="781"/>
      <c r="AA104" s="763"/>
      <c r="AB104" s="763"/>
      <c r="AC104" s="763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3">
        <v>4607091386967</v>
      </c>
      <c r="E105" s="774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1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3"/>
      <c r="R105" s="783"/>
      <c r="S105" s="783"/>
      <c r="T105" s="784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3">
        <v>4607091386967</v>
      </c>
      <c r="E106" s="774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3"/>
      <c r="R106" s="783"/>
      <c r="S106" s="783"/>
      <c r="T106" s="784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3">
        <v>4607091385731</v>
      </c>
      <c r="E107" s="774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3"/>
      <c r="R107" s="783"/>
      <c r="S107" s="783"/>
      <c r="T107" s="784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3">
        <v>4680115880894</v>
      </c>
      <c r="E108" s="774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3"/>
      <c r="R108" s="783"/>
      <c r="S108" s="783"/>
      <c r="T108" s="784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3">
        <v>4680115880214</v>
      </c>
      <c r="E109" s="774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3"/>
      <c r="R109" s="783"/>
      <c r="S109" s="783"/>
      <c r="T109" s="784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3">
        <v>4680115880214</v>
      </c>
      <c r="E110" s="774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34" t="s">
        <v>222</v>
      </c>
      <c r="Q110" s="783"/>
      <c r="R110" s="783"/>
      <c r="S110" s="783"/>
      <c r="T110" s="784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2"/>
      <c r="B111" s="781"/>
      <c r="C111" s="781"/>
      <c r="D111" s="781"/>
      <c r="E111" s="781"/>
      <c r="F111" s="781"/>
      <c r="G111" s="781"/>
      <c r="H111" s="781"/>
      <c r="I111" s="781"/>
      <c r="J111" s="781"/>
      <c r="K111" s="781"/>
      <c r="L111" s="781"/>
      <c r="M111" s="781"/>
      <c r="N111" s="781"/>
      <c r="O111" s="793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1"/>
      <c r="B112" s="781"/>
      <c r="C112" s="781"/>
      <c r="D112" s="781"/>
      <c r="E112" s="781"/>
      <c r="F112" s="781"/>
      <c r="G112" s="781"/>
      <c r="H112" s="781"/>
      <c r="I112" s="781"/>
      <c r="J112" s="781"/>
      <c r="K112" s="781"/>
      <c r="L112" s="781"/>
      <c r="M112" s="781"/>
      <c r="N112" s="781"/>
      <c r="O112" s="793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0" t="s">
        <v>223</v>
      </c>
      <c r="B113" s="781"/>
      <c r="C113" s="781"/>
      <c r="D113" s="781"/>
      <c r="E113" s="781"/>
      <c r="F113" s="781"/>
      <c r="G113" s="781"/>
      <c r="H113" s="781"/>
      <c r="I113" s="781"/>
      <c r="J113" s="781"/>
      <c r="K113" s="781"/>
      <c r="L113" s="781"/>
      <c r="M113" s="781"/>
      <c r="N113" s="781"/>
      <c r="O113" s="781"/>
      <c r="P113" s="781"/>
      <c r="Q113" s="781"/>
      <c r="R113" s="781"/>
      <c r="S113" s="781"/>
      <c r="T113" s="781"/>
      <c r="U113" s="781"/>
      <c r="V113" s="781"/>
      <c r="W113" s="781"/>
      <c r="X113" s="781"/>
      <c r="Y113" s="781"/>
      <c r="Z113" s="781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1"/>
      <c r="C114" s="781"/>
      <c r="D114" s="781"/>
      <c r="E114" s="781"/>
      <c r="F114" s="781"/>
      <c r="G114" s="781"/>
      <c r="H114" s="781"/>
      <c r="I114" s="781"/>
      <c r="J114" s="781"/>
      <c r="K114" s="781"/>
      <c r="L114" s="781"/>
      <c r="M114" s="781"/>
      <c r="N114" s="781"/>
      <c r="O114" s="781"/>
      <c r="P114" s="781"/>
      <c r="Q114" s="781"/>
      <c r="R114" s="781"/>
      <c r="S114" s="781"/>
      <c r="T114" s="781"/>
      <c r="U114" s="781"/>
      <c r="V114" s="781"/>
      <c r="W114" s="781"/>
      <c r="X114" s="781"/>
      <c r="Y114" s="781"/>
      <c r="Z114" s="781"/>
      <c r="AA114" s="763"/>
      <c r="AB114" s="763"/>
      <c r="AC114" s="763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3">
        <v>4680115882133</v>
      </c>
      <c r="E115" s="774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3"/>
      <c r="R115" s="783"/>
      <c r="S115" s="783"/>
      <c r="T115" s="784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3">
        <v>4680115882133</v>
      </c>
      <c r="E116" s="774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6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3"/>
      <c r="R116" s="783"/>
      <c r="S116" s="783"/>
      <c r="T116" s="784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3">
        <v>4680115880269</v>
      </c>
      <c r="E117" s="774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3"/>
      <c r="R117" s="783"/>
      <c r="S117" s="783"/>
      <c r="T117" s="784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3">
        <v>4680115880429</v>
      </c>
      <c r="E118" s="774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3"/>
      <c r="R118" s="783"/>
      <c r="S118" s="783"/>
      <c r="T118" s="784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3">
        <v>4680115881457</v>
      </c>
      <c r="E119" s="774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3"/>
      <c r="R119" s="783"/>
      <c r="S119" s="783"/>
      <c r="T119" s="784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2"/>
      <c r="B120" s="781"/>
      <c r="C120" s="781"/>
      <c r="D120" s="781"/>
      <c r="E120" s="781"/>
      <c r="F120" s="781"/>
      <c r="G120" s="781"/>
      <c r="H120" s="781"/>
      <c r="I120" s="781"/>
      <c r="J120" s="781"/>
      <c r="K120" s="781"/>
      <c r="L120" s="781"/>
      <c r="M120" s="781"/>
      <c r="N120" s="781"/>
      <c r="O120" s="793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1"/>
      <c r="B121" s="781"/>
      <c r="C121" s="781"/>
      <c r="D121" s="781"/>
      <c r="E121" s="781"/>
      <c r="F121" s="781"/>
      <c r="G121" s="781"/>
      <c r="H121" s="781"/>
      <c r="I121" s="781"/>
      <c r="J121" s="781"/>
      <c r="K121" s="781"/>
      <c r="L121" s="781"/>
      <c r="M121" s="781"/>
      <c r="N121" s="781"/>
      <c r="O121" s="793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1"/>
      <c r="C122" s="781"/>
      <c r="D122" s="781"/>
      <c r="E122" s="781"/>
      <c r="F122" s="781"/>
      <c r="G122" s="781"/>
      <c r="H122" s="781"/>
      <c r="I122" s="781"/>
      <c r="J122" s="781"/>
      <c r="K122" s="781"/>
      <c r="L122" s="781"/>
      <c r="M122" s="781"/>
      <c r="N122" s="781"/>
      <c r="O122" s="781"/>
      <c r="P122" s="781"/>
      <c r="Q122" s="781"/>
      <c r="R122" s="781"/>
      <c r="S122" s="781"/>
      <c r="T122" s="781"/>
      <c r="U122" s="781"/>
      <c r="V122" s="781"/>
      <c r="W122" s="781"/>
      <c r="X122" s="781"/>
      <c r="Y122" s="781"/>
      <c r="Z122" s="781"/>
      <c r="AA122" s="763"/>
      <c r="AB122" s="763"/>
      <c r="AC122" s="763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3">
        <v>4680115881488</v>
      </c>
      <c r="E123" s="774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3"/>
      <c r="R123" s="783"/>
      <c r="S123" s="783"/>
      <c r="T123" s="784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3">
        <v>4680115882775</v>
      </c>
      <c r="E124" s="774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3"/>
      <c r="R124" s="783"/>
      <c r="S124" s="783"/>
      <c r="T124" s="784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3">
        <v>4680115880658</v>
      </c>
      <c r="E125" s="774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0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3"/>
      <c r="R125" s="783"/>
      <c r="S125" s="783"/>
      <c r="T125" s="784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2"/>
      <c r="B126" s="781"/>
      <c r="C126" s="781"/>
      <c r="D126" s="781"/>
      <c r="E126" s="781"/>
      <c r="F126" s="781"/>
      <c r="G126" s="781"/>
      <c r="H126" s="781"/>
      <c r="I126" s="781"/>
      <c r="J126" s="781"/>
      <c r="K126" s="781"/>
      <c r="L126" s="781"/>
      <c r="M126" s="781"/>
      <c r="N126" s="781"/>
      <c r="O126" s="793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1"/>
      <c r="B127" s="781"/>
      <c r="C127" s="781"/>
      <c r="D127" s="781"/>
      <c r="E127" s="781"/>
      <c r="F127" s="781"/>
      <c r="G127" s="781"/>
      <c r="H127" s="781"/>
      <c r="I127" s="781"/>
      <c r="J127" s="781"/>
      <c r="K127" s="781"/>
      <c r="L127" s="781"/>
      <c r="M127" s="781"/>
      <c r="N127" s="781"/>
      <c r="O127" s="793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1"/>
      <c r="C128" s="781"/>
      <c r="D128" s="781"/>
      <c r="E128" s="781"/>
      <c r="F128" s="781"/>
      <c r="G128" s="781"/>
      <c r="H128" s="781"/>
      <c r="I128" s="781"/>
      <c r="J128" s="781"/>
      <c r="K128" s="781"/>
      <c r="L128" s="781"/>
      <c r="M128" s="781"/>
      <c r="N128" s="781"/>
      <c r="O128" s="781"/>
      <c r="P128" s="781"/>
      <c r="Q128" s="781"/>
      <c r="R128" s="781"/>
      <c r="S128" s="781"/>
      <c r="T128" s="781"/>
      <c r="U128" s="781"/>
      <c r="V128" s="781"/>
      <c r="W128" s="781"/>
      <c r="X128" s="781"/>
      <c r="Y128" s="781"/>
      <c r="Z128" s="781"/>
      <c r="AA128" s="763"/>
      <c r="AB128" s="763"/>
      <c r="AC128" s="763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3">
        <v>4607091385168</v>
      </c>
      <c r="E129" s="774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90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3"/>
      <c r="R129" s="783"/>
      <c r="S129" s="783"/>
      <c r="T129" s="784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3">
        <v>4607091385168</v>
      </c>
      <c r="E130" s="774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1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3"/>
      <c r="R130" s="783"/>
      <c r="S130" s="783"/>
      <c r="T130" s="784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3">
        <v>4680115884540</v>
      </c>
      <c r="E131" s="774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3"/>
      <c r="R131" s="783"/>
      <c r="S131" s="783"/>
      <c r="T131" s="784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3">
        <v>4607091383256</v>
      </c>
      <c r="E132" s="774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4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3"/>
      <c r="R132" s="783"/>
      <c r="S132" s="783"/>
      <c r="T132" s="784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3">
        <v>4607091385748</v>
      </c>
      <c r="E133" s="774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3"/>
      <c r="R133" s="783"/>
      <c r="S133" s="783"/>
      <c r="T133" s="784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3">
        <v>4680115884533</v>
      </c>
      <c r="E134" s="774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3"/>
      <c r="R134" s="783"/>
      <c r="S134" s="783"/>
      <c r="T134" s="784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3">
        <v>4680115882645</v>
      </c>
      <c r="E135" s="774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3"/>
      <c r="R135" s="783"/>
      <c r="S135" s="783"/>
      <c r="T135" s="784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2"/>
      <c r="B136" s="781"/>
      <c r="C136" s="781"/>
      <c r="D136" s="781"/>
      <c r="E136" s="781"/>
      <c r="F136" s="781"/>
      <c r="G136" s="781"/>
      <c r="H136" s="781"/>
      <c r="I136" s="781"/>
      <c r="J136" s="781"/>
      <c r="K136" s="781"/>
      <c r="L136" s="781"/>
      <c r="M136" s="781"/>
      <c r="N136" s="781"/>
      <c r="O136" s="793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1"/>
      <c r="B137" s="781"/>
      <c r="C137" s="781"/>
      <c r="D137" s="781"/>
      <c r="E137" s="781"/>
      <c r="F137" s="781"/>
      <c r="G137" s="781"/>
      <c r="H137" s="781"/>
      <c r="I137" s="781"/>
      <c r="J137" s="781"/>
      <c r="K137" s="781"/>
      <c r="L137" s="781"/>
      <c r="M137" s="781"/>
      <c r="N137" s="781"/>
      <c r="O137" s="793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1"/>
      <c r="C138" s="781"/>
      <c r="D138" s="781"/>
      <c r="E138" s="781"/>
      <c r="F138" s="781"/>
      <c r="G138" s="781"/>
      <c r="H138" s="781"/>
      <c r="I138" s="781"/>
      <c r="J138" s="781"/>
      <c r="K138" s="781"/>
      <c r="L138" s="781"/>
      <c r="M138" s="781"/>
      <c r="N138" s="781"/>
      <c r="O138" s="781"/>
      <c r="P138" s="781"/>
      <c r="Q138" s="781"/>
      <c r="R138" s="781"/>
      <c r="S138" s="781"/>
      <c r="T138" s="781"/>
      <c r="U138" s="781"/>
      <c r="V138" s="781"/>
      <c r="W138" s="781"/>
      <c r="X138" s="781"/>
      <c r="Y138" s="781"/>
      <c r="Z138" s="781"/>
      <c r="AA138" s="763"/>
      <c r="AB138" s="763"/>
      <c r="AC138" s="763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3">
        <v>4680115882652</v>
      </c>
      <c r="E139" s="774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3"/>
      <c r="R139" s="783"/>
      <c r="S139" s="783"/>
      <c r="T139" s="784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3">
        <v>4680115880238</v>
      </c>
      <c r="E140" s="774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3"/>
      <c r="R140" s="783"/>
      <c r="S140" s="783"/>
      <c r="T140" s="784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2"/>
      <c r="B141" s="781"/>
      <c r="C141" s="781"/>
      <c r="D141" s="781"/>
      <c r="E141" s="781"/>
      <c r="F141" s="781"/>
      <c r="G141" s="781"/>
      <c r="H141" s="781"/>
      <c r="I141" s="781"/>
      <c r="J141" s="781"/>
      <c r="K141" s="781"/>
      <c r="L141" s="781"/>
      <c r="M141" s="781"/>
      <c r="N141" s="781"/>
      <c r="O141" s="793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1"/>
      <c r="B142" s="781"/>
      <c r="C142" s="781"/>
      <c r="D142" s="781"/>
      <c r="E142" s="781"/>
      <c r="F142" s="781"/>
      <c r="G142" s="781"/>
      <c r="H142" s="781"/>
      <c r="I142" s="781"/>
      <c r="J142" s="781"/>
      <c r="K142" s="781"/>
      <c r="L142" s="781"/>
      <c r="M142" s="781"/>
      <c r="N142" s="781"/>
      <c r="O142" s="793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0" t="s">
        <v>264</v>
      </c>
      <c r="B143" s="781"/>
      <c r="C143" s="781"/>
      <c r="D143" s="781"/>
      <c r="E143" s="781"/>
      <c r="F143" s="781"/>
      <c r="G143" s="781"/>
      <c r="H143" s="781"/>
      <c r="I143" s="781"/>
      <c r="J143" s="781"/>
      <c r="K143" s="781"/>
      <c r="L143" s="781"/>
      <c r="M143" s="781"/>
      <c r="N143" s="781"/>
      <c r="O143" s="781"/>
      <c r="P143" s="781"/>
      <c r="Q143" s="781"/>
      <c r="R143" s="781"/>
      <c r="S143" s="781"/>
      <c r="T143" s="781"/>
      <c r="U143" s="781"/>
      <c r="V143" s="781"/>
      <c r="W143" s="781"/>
      <c r="X143" s="781"/>
      <c r="Y143" s="781"/>
      <c r="Z143" s="781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1"/>
      <c r="C144" s="781"/>
      <c r="D144" s="781"/>
      <c r="E144" s="781"/>
      <c r="F144" s="781"/>
      <c r="G144" s="781"/>
      <c r="H144" s="781"/>
      <c r="I144" s="781"/>
      <c r="J144" s="781"/>
      <c r="K144" s="781"/>
      <c r="L144" s="781"/>
      <c r="M144" s="781"/>
      <c r="N144" s="781"/>
      <c r="O144" s="781"/>
      <c r="P144" s="781"/>
      <c r="Q144" s="781"/>
      <c r="R144" s="781"/>
      <c r="S144" s="781"/>
      <c r="T144" s="781"/>
      <c r="U144" s="781"/>
      <c r="V144" s="781"/>
      <c r="W144" s="781"/>
      <c r="X144" s="781"/>
      <c r="Y144" s="781"/>
      <c r="Z144" s="781"/>
      <c r="AA144" s="763"/>
      <c r="AB144" s="763"/>
      <c r="AC144" s="763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3">
        <v>4680115885561</v>
      </c>
      <c r="E145" s="774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3"/>
      <c r="R145" s="783"/>
      <c r="S145" s="783"/>
      <c r="T145" s="784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3">
        <v>4680115882577</v>
      </c>
      <c r="E146" s="774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3"/>
      <c r="R146" s="783"/>
      <c r="S146" s="783"/>
      <c r="T146" s="784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3">
        <v>4680115882577</v>
      </c>
      <c r="E147" s="774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3"/>
      <c r="R147" s="783"/>
      <c r="S147" s="783"/>
      <c r="T147" s="784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2"/>
      <c r="B148" s="781"/>
      <c r="C148" s="781"/>
      <c r="D148" s="781"/>
      <c r="E148" s="781"/>
      <c r="F148" s="781"/>
      <c r="G148" s="781"/>
      <c r="H148" s="781"/>
      <c r="I148" s="781"/>
      <c r="J148" s="781"/>
      <c r="K148" s="781"/>
      <c r="L148" s="781"/>
      <c r="M148" s="781"/>
      <c r="N148" s="781"/>
      <c r="O148" s="793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1"/>
      <c r="B149" s="781"/>
      <c r="C149" s="781"/>
      <c r="D149" s="781"/>
      <c r="E149" s="781"/>
      <c r="F149" s="781"/>
      <c r="G149" s="781"/>
      <c r="H149" s="781"/>
      <c r="I149" s="781"/>
      <c r="J149" s="781"/>
      <c r="K149" s="781"/>
      <c r="L149" s="781"/>
      <c r="M149" s="781"/>
      <c r="N149" s="781"/>
      <c r="O149" s="793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1"/>
      <c r="C150" s="781"/>
      <c r="D150" s="781"/>
      <c r="E150" s="781"/>
      <c r="F150" s="781"/>
      <c r="G150" s="781"/>
      <c r="H150" s="781"/>
      <c r="I150" s="781"/>
      <c r="J150" s="781"/>
      <c r="K150" s="781"/>
      <c r="L150" s="781"/>
      <c r="M150" s="781"/>
      <c r="N150" s="781"/>
      <c r="O150" s="781"/>
      <c r="P150" s="781"/>
      <c r="Q150" s="781"/>
      <c r="R150" s="781"/>
      <c r="S150" s="781"/>
      <c r="T150" s="781"/>
      <c r="U150" s="781"/>
      <c r="V150" s="781"/>
      <c r="W150" s="781"/>
      <c r="X150" s="781"/>
      <c r="Y150" s="781"/>
      <c r="Z150" s="781"/>
      <c r="AA150" s="763"/>
      <c r="AB150" s="763"/>
      <c r="AC150" s="763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3">
        <v>4680115883444</v>
      </c>
      <c r="E151" s="774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3"/>
      <c r="R151" s="783"/>
      <c r="S151" s="783"/>
      <c r="T151" s="784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3">
        <v>4680115883444</v>
      </c>
      <c r="E152" s="774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3"/>
      <c r="R152" s="783"/>
      <c r="S152" s="783"/>
      <c r="T152" s="784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2"/>
      <c r="B153" s="781"/>
      <c r="C153" s="781"/>
      <c r="D153" s="781"/>
      <c r="E153" s="781"/>
      <c r="F153" s="781"/>
      <c r="G153" s="781"/>
      <c r="H153" s="781"/>
      <c r="I153" s="781"/>
      <c r="J153" s="781"/>
      <c r="K153" s="781"/>
      <c r="L153" s="781"/>
      <c r="M153" s="781"/>
      <c r="N153" s="781"/>
      <c r="O153" s="793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1"/>
      <c r="B154" s="781"/>
      <c r="C154" s="781"/>
      <c r="D154" s="781"/>
      <c r="E154" s="781"/>
      <c r="F154" s="781"/>
      <c r="G154" s="781"/>
      <c r="H154" s="781"/>
      <c r="I154" s="781"/>
      <c r="J154" s="781"/>
      <c r="K154" s="781"/>
      <c r="L154" s="781"/>
      <c r="M154" s="781"/>
      <c r="N154" s="781"/>
      <c r="O154" s="793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1"/>
      <c r="C155" s="781"/>
      <c r="D155" s="781"/>
      <c r="E155" s="781"/>
      <c r="F155" s="781"/>
      <c r="G155" s="781"/>
      <c r="H155" s="781"/>
      <c r="I155" s="781"/>
      <c r="J155" s="781"/>
      <c r="K155" s="781"/>
      <c r="L155" s="781"/>
      <c r="M155" s="781"/>
      <c r="N155" s="781"/>
      <c r="O155" s="781"/>
      <c r="P155" s="781"/>
      <c r="Q155" s="781"/>
      <c r="R155" s="781"/>
      <c r="S155" s="781"/>
      <c r="T155" s="781"/>
      <c r="U155" s="781"/>
      <c r="V155" s="781"/>
      <c r="W155" s="781"/>
      <c r="X155" s="781"/>
      <c r="Y155" s="781"/>
      <c r="Z155" s="781"/>
      <c r="AA155" s="763"/>
      <c r="AB155" s="763"/>
      <c r="AC155" s="763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3">
        <v>4680115885585</v>
      </c>
      <c r="E156" s="774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27" t="s">
        <v>279</v>
      </c>
      <c r="Q156" s="783"/>
      <c r="R156" s="783"/>
      <c r="S156" s="783"/>
      <c r="T156" s="784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3">
        <v>4680115882584</v>
      </c>
      <c r="E157" s="774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7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3"/>
      <c r="R157" s="783"/>
      <c r="S157" s="783"/>
      <c r="T157" s="784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3">
        <v>4680115882584</v>
      </c>
      <c r="E158" s="774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3"/>
      <c r="R158" s="783"/>
      <c r="S158" s="783"/>
      <c r="T158" s="784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2"/>
      <c r="B159" s="781"/>
      <c r="C159" s="781"/>
      <c r="D159" s="781"/>
      <c r="E159" s="781"/>
      <c r="F159" s="781"/>
      <c r="G159" s="781"/>
      <c r="H159" s="781"/>
      <c r="I159" s="781"/>
      <c r="J159" s="781"/>
      <c r="K159" s="781"/>
      <c r="L159" s="781"/>
      <c r="M159" s="781"/>
      <c r="N159" s="781"/>
      <c r="O159" s="793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1"/>
      <c r="B160" s="781"/>
      <c r="C160" s="781"/>
      <c r="D160" s="781"/>
      <c r="E160" s="781"/>
      <c r="F160" s="781"/>
      <c r="G160" s="781"/>
      <c r="H160" s="781"/>
      <c r="I160" s="781"/>
      <c r="J160" s="781"/>
      <c r="K160" s="781"/>
      <c r="L160" s="781"/>
      <c r="M160" s="781"/>
      <c r="N160" s="781"/>
      <c r="O160" s="793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0" t="s">
        <v>104</v>
      </c>
      <c r="B161" s="781"/>
      <c r="C161" s="781"/>
      <c r="D161" s="781"/>
      <c r="E161" s="781"/>
      <c r="F161" s="781"/>
      <c r="G161" s="781"/>
      <c r="H161" s="781"/>
      <c r="I161" s="781"/>
      <c r="J161" s="781"/>
      <c r="K161" s="781"/>
      <c r="L161" s="781"/>
      <c r="M161" s="781"/>
      <c r="N161" s="781"/>
      <c r="O161" s="781"/>
      <c r="P161" s="781"/>
      <c r="Q161" s="781"/>
      <c r="R161" s="781"/>
      <c r="S161" s="781"/>
      <c r="T161" s="781"/>
      <c r="U161" s="781"/>
      <c r="V161" s="781"/>
      <c r="W161" s="781"/>
      <c r="X161" s="781"/>
      <c r="Y161" s="781"/>
      <c r="Z161" s="781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1"/>
      <c r="C162" s="781"/>
      <c r="D162" s="781"/>
      <c r="E162" s="781"/>
      <c r="F162" s="781"/>
      <c r="G162" s="781"/>
      <c r="H162" s="781"/>
      <c r="I162" s="781"/>
      <c r="J162" s="781"/>
      <c r="K162" s="781"/>
      <c r="L162" s="781"/>
      <c r="M162" s="781"/>
      <c r="N162" s="781"/>
      <c r="O162" s="781"/>
      <c r="P162" s="781"/>
      <c r="Q162" s="781"/>
      <c r="R162" s="781"/>
      <c r="S162" s="781"/>
      <c r="T162" s="781"/>
      <c r="U162" s="781"/>
      <c r="V162" s="781"/>
      <c r="W162" s="781"/>
      <c r="X162" s="781"/>
      <c r="Y162" s="781"/>
      <c r="Z162" s="781"/>
      <c r="AA162" s="763"/>
      <c r="AB162" s="763"/>
      <c r="AC162" s="763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3">
        <v>4607091384604</v>
      </c>
      <c r="E163" s="774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3"/>
      <c r="R163" s="783"/>
      <c r="S163" s="783"/>
      <c r="T163" s="784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2"/>
      <c r="B164" s="781"/>
      <c r="C164" s="781"/>
      <c r="D164" s="781"/>
      <c r="E164" s="781"/>
      <c r="F164" s="781"/>
      <c r="G164" s="781"/>
      <c r="H164" s="781"/>
      <c r="I164" s="781"/>
      <c r="J164" s="781"/>
      <c r="K164" s="781"/>
      <c r="L164" s="781"/>
      <c r="M164" s="781"/>
      <c r="N164" s="781"/>
      <c r="O164" s="793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1"/>
      <c r="B165" s="781"/>
      <c r="C165" s="781"/>
      <c r="D165" s="781"/>
      <c r="E165" s="781"/>
      <c r="F165" s="781"/>
      <c r="G165" s="781"/>
      <c r="H165" s="781"/>
      <c r="I165" s="781"/>
      <c r="J165" s="781"/>
      <c r="K165" s="781"/>
      <c r="L165" s="781"/>
      <c r="M165" s="781"/>
      <c r="N165" s="781"/>
      <c r="O165" s="793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1"/>
      <c r="C166" s="781"/>
      <c r="D166" s="781"/>
      <c r="E166" s="781"/>
      <c r="F166" s="781"/>
      <c r="G166" s="781"/>
      <c r="H166" s="781"/>
      <c r="I166" s="781"/>
      <c r="J166" s="781"/>
      <c r="K166" s="781"/>
      <c r="L166" s="781"/>
      <c r="M166" s="781"/>
      <c r="N166" s="781"/>
      <c r="O166" s="781"/>
      <c r="P166" s="781"/>
      <c r="Q166" s="781"/>
      <c r="R166" s="781"/>
      <c r="S166" s="781"/>
      <c r="T166" s="781"/>
      <c r="U166" s="781"/>
      <c r="V166" s="781"/>
      <c r="W166" s="781"/>
      <c r="X166" s="781"/>
      <c r="Y166" s="781"/>
      <c r="Z166" s="781"/>
      <c r="AA166" s="763"/>
      <c r="AB166" s="763"/>
      <c r="AC166" s="763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3">
        <v>4607091387667</v>
      </c>
      <c r="E167" s="774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3"/>
      <c r="R167" s="783"/>
      <c r="S167" s="783"/>
      <c r="T167" s="784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3">
        <v>4607091387636</v>
      </c>
      <c r="E168" s="774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3"/>
      <c r="R168" s="783"/>
      <c r="S168" s="783"/>
      <c r="T168" s="784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3">
        <v>4607091382426</v>
      </c>
      <c r="E169" s="774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3"/>
      <c r="R169" s="783"/>
      <c r="S169" s="783"/>
      <c r="T169" s="784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3">
        <v>4607091386547</v>
      </c>
      <c r="E170" s="774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3"/>
      <c r="R170" s="783"/>
      <c r="S170" s="783"/>
      <c r="T170" s="784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3">
        <v>4607091382464</v>
      </c>
      <c r="E171" s="774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3"/>
      <c r="R171" s="783"/>
      <c r="S171" s="783"/>
      <c r="T171" s="784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1"/>
      <c r="C172" s="781"/>
      <c r="D172" s="781"/>
      <c r="E172" s="781"/>
      <c r="F172" s="781"/>
      <c r="G172" s="781"/>
      <c r="H172" s="781"/>
      <c r="I172" s="781"/>
      <c r="J172" s="781"/>
      <c r="K172" s="781"/>
      <c r="L172" s="781"/>
      <c r="M172" s="781"/>
      <c r="N172" s="781"/>
      <c r="O172" s="793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1"/>
      <c r="B173" s="781"/>
      <c r="C173" s="781"/>
      <c r="D173" s="781"/>
      <c r="E173" s="781"/>
      <c r="F173" s="781"/>
      <c r="G173" s="781"/>
      <c r="H173" s="781"/>
      <c r="I173" s="781"/>
      <c r="J173" s="781"/>
      <c r="K173" s="781"/>
      <c r="L173" s="781"/>
      <c r="M173" s="781"/>
      <c r="N173" s="781"/>
      <c r="O173" s="793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1"/>
      <c r="C174" s="781"/>
      <c r="D174" s="781"/>
      <c r="E174" s="781"/>
      <c r="F174" s="781"/>
      <c r="G174" s="781"/>
      <c r="H174" s="781"/>
      <c r="I174" s="781"/>
      <c r="J174" s="781"/>
      <c r="K174" s="781"/>
      <c r="L174" s="781"/>
      <c r="M174" s="781"/>
      <c r="N174" s="781"/>
      <c r="O174" s="781"/>
      <c r="P174" s="781"/>
      <c r="Q174" s="781"/>
      <c r="R174" s="781"/>
      <c r="S174" s="781"/>
      <c r="T174" s="781"/>
      <c r="U174" s="781"/>
      <c r="V174" s="781"/>
      <c r="W174" s="781"/>
      <c r="X174" s="781"/>
      <c r="Y174" s="781"/>
      <c r="Z174" s="781"/>
      <c r="AA174" s="763"/>
      <c r="AB174" s="763"/>
      <c r="AC174" s="763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3">
        <v>4607091386264</v>
      </c>
      <c r="E175" s="774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3"/>
      <c r="R175" s="783"/>
      <c r="S175" s="783"/>
      <c r="T175" s="784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3">
        <v>4607091385427</v>
      </c>
      <c r="E176" s="774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3"/>
      <c r="R176" s="783"/>
      <c r="S176" s="783"/>
      <c r="T176" s="784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2"/>
      <c r="B177" s="781"/>
      <c r="C177" s="781"/>
      <c r="D177" s="781"/>
      <c r="E177" s="781"/>
      <c r="F177" s="781"/>
      <c r="G177" s="781"/>
      <c r="H177" s="781"/>
      <c r="I177" s="781"/>
      <c r="J177" s="781"/>
      <c r="K177" s="781"/>
      <c r="L177" s="781"/>
      <c r="M177" s="781"/>
      <c r="N177" s="781"/>
      <c r="O177" s="793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1"/>
      <c r="B178" s="781"/>
      <c r="C178" s="781"/>
      <c r="D178" s="781"/>
      <c r="E178" s="781"/>
      <c r="F178" s="781"/>
      <c r="G178" s="781"/>
      <c r="H178" s="781"/>
      <c r="I178" s="781"/>
      <c r="J178" s="781"/>
      <c r="K178" s="781"/>
      <c r="L178" s="781"/>
      <c r="M178" s="781"/>
      <c r="N178" s="781"/>
      <c r="O178" s="793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78" t="s">
        <v>305</v>
      </c>
      <c r="B179" s="879"/>
      <c r="C179" s="879"/>
      <c r="D179" s="879"/>
      <c r="E179" s="879"/>
      <c r="F179" s="879"/>
      <c r="G179" s="879"/>
      <c r="H179" s="879"/>
      <c r="I179" s="879"/>
      <c r="J179" s="879"/>
      <c r="K179" s="879"/>
      <c r="L179" s="879"/>
      <c r="M179" s="879"/>
      <c r="N179" s="879"/>
      <c r="O179" s="879"/>
      <c r="P179" s="879"/>
      <c r="Q179" s="879"/>
      <c r="R179" s="879"/>
      <c r="S179" s="879"/>
      <c r="T179" s="879"/>
      <c r="U179" s="879"/>
      <c r="V179" s="879"/>
      <c r="W179" s="879"/>
      <c r="X179" s="879"/>
      <c r="Y179" s="879"/>
      <c r="Z179" s="879"/>
      <c r="AA179" s="48"/>
      <c r="AB179" s="48"/>
      <c r="AC179" s="48"/>
    </row>
    <row r="180" spans="1:68" ht="16.5" hidden="1" customHeight="1" x14ac:dyDescent="0.25">
      <c r="A180" s="780" t="s">
        <v>306</v>
      </c>
      <c r="B180" s="781"/>
      <c r="C180" s="781"/>
      <c r="D180" s="781"/>
      <c r="E180" s="781"/>
      <c r="F180" s="781"/>
      <c r="G180" s="781"/>
      <c r="H180" s="781"/>
      <c r="I180" s="781"/>
      <c r="J180" s="781"/>
      <c r="K180" s="781"/>
      <c r="L180" s="781"/>
      <c r="M180" s="781"/>
      <c r="N180" s="781"/>
      <c r="O180" s="781"/>
      <c r="P180" s="781"/>
      <c r="Q180" s="781"/>
      <c r="R180" s="781"/>
      <c r="S180" s="781"/>
      <c r="T180" s="781"/>
      <c r="U180" s="781"/>
      <c r="V180" s="781"/>
      <c r="W180" s="781"/>
      <c r="X180" s="781"/>
      <c r="Y180" s="781"/>
      <c r="Z180" s="781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1"/>
      <c r="C181" s="781"/>
      <c r="D181" s="781"/>
      <c r="E181" s="781"/>
      <c r="F181" s="781"/>
      <c r="G181" s="781"/>
      <c r="H181" s="781"/>
      <c r="I181" s="781"/>
      <c r="J181" s="781"/>
      <c r="K181" s="781"/>
      <c r="L181" s="781"/>
      <c r="M181" s="781"/>
      <c r="N181" s="781"/>
      <c r="O181" s="781"/>
      <c r="P181" s="781"/>
      <c r="Q181" s="781"/>
      <c r="R181" s="781"/>
      <c r="S181" s="781"/>
      <c r="T181" s="781"/>
      <c r="U181" s="781"/>
      <c r="V181" s="781"/>
      <c r="W181" s="781"/>
      <c r="X181" s="781"/>
      <c r="Y181" s="781"/>
      <c r="Z181" s="781"/>
      <c r="AA181" s="763"/>
      <c r="AB181" s="763"/>
      <c r="AC181" s="763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3">
        <v>4680115886223</v>
      </c>
      <c r="E182" s="774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3"/>
      <c r="R182" s="783"/>
      <c r="S182" s="783"/>
      <c r="T182" s="784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2"/>
      <c r="B183" s="781"/>
      <c r="C183" s="781"/>
      <c r="D183" s="781"/>
      <c r="E183" s="781"/>
      <c r="F183" s="781"/>
      <c r="G183" s="781"/>
      <c r="H183" s="781"/>
      <c r="I183" s="781"/>
      <c r="J183" s="781"/>
      <c r="K183" s="781"/>
      <c r="L183" s="781"/>
      <c r="M183" s="781"/>
      <c r="N183" s="781"/>
      <c r="O183" s="793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1"/>
      <c r="B184" s="781"/>
      <c r="C184" s="781"/>
      <c r="D184" s="781"/>
      <c r="E184" s="781"/>
      <c r="F184" s="781"/>
      <c r="G184" s="781"/>
      <c r="H184" s="781"/>
      <c r="I184" s="781"/>
      <c r="J184" s="781"/>
      <c r="K184" s="781"/>
      <c r="L184" s="781"/>
      <c r="M184" s="781"/>
      <c r="N184" s="781"/>
      <c r="O184" s="793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1"/>
      <c r="C185" s="781"/>
      <c r="D185" s="781"/>
      <c r="E185" s="781"/>
      <c r="F185" s="781"/>
      <c r="G185" s="781"/>
      <c r="H185" s="781"/>
      <c r="I185" s="781"/>
      <c r="J185" s="781"/>
      <c r="K185" s="781"/>
      <c r="L185" s="781"/>
      <c r="M185" s="781"/>
      <c r="N185" s="781"/>
      <c r="O185" s="781"/>
      <c r="P185" s="781"/>
      <c r="Q185" s="781"/>
      <c r="R185" s="781"/>
      <c r="S185" s="781"/>
      <c r="T185" s="781"/>
      <c r="U185" s="781"/>
      <c r="V185" s="781"/>
      <c r="W185" s="781"/>
      <c r="X185" s="781"/>
      <c r="Y185" s="781"/>
      <c r="Z185" s="781"/>
      <c r="AA185" s="763"/>
      <c r="AB185" s="763"/>
      <c r="AC185" s="763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3">
        <v>4680115880993</v>
      </c>
      <c r="E186" s="774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3"/>
      <c r="R186" s="783"/>
      <c r="S186" s="783"/>
      <c r="T186" s="784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3">
        <v>4680115881761</v>
      </c>
      <c r="E187" s="774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3"/>
      <c r="R187" s="783"/>
      <c r="S187" s="783"/>
      <c r="T187" s="784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3">
        <v>4680115881563</v>
      </c>
      <c r="E188" s="774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1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3"/>
      <c r="R188" s="783"/>
      <c r="S188" s="783"/>
      <c r="T188" s="784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3">
        <v>4680115880986</v>
      </c>
      <c r="E189" s="774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8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3"/>
      <c r="R189" s="783"/>
      <c r="S189" s="783"/>
      <c r="T189" s="784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3">
        <v>4680115881785</v>
      </c>
      <c r="E190" s="774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3"/>
      <c r="R190" s="783"/>
      <c r="S190" s="783"/>
      <c r="T190" s="784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3">
        <v>4680115881679</v>
      </c>
      <c r="E191" s="774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3"/>
      <c r="R191" s="783"/>
      <c r="S191" s="783"/>
      <c r="T191" s="784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3">
        <v>4680115880191</v>
      </c>
      <c r="E192" s="774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3"/>
      <c r="R192" s="783"/>
      <c r="S192" s="783"/>
      <c r="T192" s="784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3">
        <v>4680115883963</v>
      </c>
      <c r="E193" s="774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3"/>
      <c r="R193" s="783"/>
      <c r="S193" s="783"/>
      <c r="T193" s="784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2"/>
      <c r="B194" s="781"/>
      <c r="C194" s="781"/>
      <c r="D194" s="781"/>
      <c r="E194" s="781"/>
      <c r="F194" s="781"/>
      <c r="G194" s="781"/>
      <c r="H194" s="781"/>
      <c r="I194" s="781"/>
      <c r="J194" s="781"/>
      <c r="K194" s="781"/>
      <c r="L194" s="781"/>
      <c r="M194" s="781"/>
      <c r="N194" s="781"/>
      <c r="O194" s="793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1"/>
      <c r="B195" s="781"/>
      <c r="C195" s="781"/>
      <c r="D195" s="781"/>
      <c r="E195" s="781"/>
      <c r="F195" s="781"/>
      <c r="G195" s="781"/>
      <c r="H195" s="781"/>
      <c r="I195" s="781"/>
      <c r="J195" s="781"/>
      <c r="K195" s="781"/>
      <c r="L195" s="781"/>
      <c r="M195" s="781"/>
      <c r="N195" s="781"/>
      <c r="O195" s="793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0" t="s">
        <v>330</v>
      </c>
      <c r="B196" s="781"/>
      <c r="C196" s="781"/>
      <c r="D196" s="781"/>
      <c r="E196" s="781"/>
      <c r="F196" s="781"/>
      <c r="G196" s="781"/>
      <c r="H196" s="781"/>
      <c r="I196" s="781"/>
      <c r="J196" s="781"/>
      <c r="K196" s="781"/>
      <c r="L196" s="781"/>
      <c r="M196" s="781"/>
      <c r="N196" s="781"/>
      <c r="O196" s="781"/>
      <c r="P196" s="781"/>
      <c r="Q196" s="781"/>
      <c r="R196" s="781"/>
      <c r="S196" s="781"/>
      <c r="T196" s="781"/>
      <c r="U196" s="781"/>
      <c r="V196" s="781"/>
      <c r="W196" s="781"/>
      <c r="X196" s="781"/>
      <c r="Y196" s="781"/>
      <c r="Z196" s="781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1"/>
      <c r="C197" s="781"/>
      <c r="D197" s="781"/>
      <c r="E197" s="781"/>
      <c r="F197" s="781"/>
      <c r="G197" s="781"/>
      <c r="H197" s="781"/>
      <c r="I197" s="781"/>
      <c r="J197" s="781"/>
      <c r="K197" s="781"/>
      <c r="L197" s="781"/>
      <c r="M197" s="781"/>
      <c r="N197" s="781"/>
      <c r="O197" s="781"/>
      <c r="P197" s="781"/>
      <c r="Q197" s="781"/>
      <c r="R197" s="781"/>
      <c r="S197" s="781"/>
      <c r="T197" s="781"/>
      <c r="U197" s="781"/>
      <c r="V197" s="781"/>
      <c r="W197" s="781"/>
      <c r="X197" s="781"/>
      <c r="Y197" s="781"/>
      <c r="Z197" s="781"/>
      <c r="AA197" s="763"/>
      <c r="AB197" s="763"/>
      <c r="AC197" s="763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3">
        <v>4680115881402</v>
      </c>
      <c r="E198" s="774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3"/>
      <c r="R198" s="783"/>
      <c r="S198" s="783"/>
      <c r="T198" s="784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3">
        <v>4680115881396</v>
      </c>
      <c r="E199" s="774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3"/>
      <c r="R199" s="783"/>
      <c r="S199" s="783"/>
      <c r="T199" s="784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2"/>
      <c r="B200" s="781"/>
      <c r="C200" s="781"/>
      <c r="D200" s="781"/>
      <c r="E200" s="781"/>
      <c r="F200" s="781"/>
      <c r="G200" s="781"/>
      <c r="H200" s="781"/>
      <c r="I200" s="781"/>
      <c r="J200" s="781"/>
      <c r="K200" s="781"/>
      <c r="L200" s="781"/>
      <c r="M200" s="781"/>
      <c r="N200" s="781"/>
      <c r="O200" s="793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1"/>
      <c r="B201" s="781"/>
      <c r="C201" s="781"/>
      <c r="D201" s="781"/>
      <c r="E201" s="781"/>
      <c r="F201" s="781"/>
      <c r="G201" s="781"/>
      <c r="H201" s="781"/>
      <c r="I201" s="781"/>
      <c r="J201" s="781"/>
      <c r="K201" s="781"/>
      <c r="L201" s="781"/>
      <c r="M201" s="781"/>
      <c r="N201" s="781"/>
      <c r="O201" s="793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1"/>
      <c r="C202" s="781"/>
      <c r="D202" s="781"/>
      <c r="E202" s="781"/>
      <c r="F202" s="781"/>
      <c r="G202" s="781"/>
      <c r="H202" s="781"/>
      <c r="I202" s="781"/>
      <c r="J202" s="781"/>
      <c r="K202" s="781"/>
      <c r="L202" s="781"/>
      <c r="M202" s="781"/>
      <c r="N202" s="781"/>
      <c r="O202" s="781"/>
      <c r="P202" s="781"/>
      <c r="Q202" s="781"/>
      <c r="R202" s="781"/>
      <c r="S202" s="781"/>
      <c r="T202" s="781"/>
      <c r="U202" s="781"/>
      <c r="V202" s="781"/>
      <c r="W202" s="781"/>
      <c r="X202" s="781"/>
      <c r="Y202" s="781"/>
      <c r="Z202" s="781"/>
      <c r="AA202" s="763"/>
      <c r="AB202" s="763"/>
      <c r="AC202" s="763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3">
        <v>4680115882935</v>
      </c>
      <c r="E203" s="774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3"/>
      <c r="R203" s="783"/>
      <c r="S203" s="783"/>
      <c r="T203" s="784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3">
        <v>4680115880764</v>
      </c>
      <c r="E204" s="774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3"/>
      <c r="R204" s="783"/>
      <c r="S204" s="783"/>
      <c r="T204" s="784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2"/>
      <c r="B205" s="781"/>
      <c r="C205" s="781"/>
      <c r="D205" s="781"/>
      <c r="E205" s="781"/>
      <c r="F205" s="781"/>
      <c r="G205" s="781"/>
      <c r="H205" s="781"/>
      <c r="I205" s="781"/>
      <c r="J205" s="781"/>
      <c r="K205" s="781"/>
      <c r="L205" s="781"/>
      <c r="M205" s="781"/>
      <c r="N205" s="781"/>
      <c r="O205" s="793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1"/>
      <c r="B206" s="781"/>
      <c r="C206" s="781"/>
      <c r="D206" s="781"/>
      <c r="E206" s="781"/>
      <c r="F206" s="781"/>
      <c r="G206" s="781"/>
      <c r="H206" s="781"/>
      <c r="I206" s="781"/>
      <c r="J206" s="781"/>
      <c r="K206" s="781"/>
      <c r="L206" s="781"/>
      <c r="M206" s="781"/>
      <c r="N206" s="781"/>
      <c r="O206" s="793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1"/>
      <c r="C207" s="781"/>
      <c r="D207" s="781"/>
      <c r="E207" s="781"/>
      <c r="F207" s="781"/>
      <c r="G207" s="781"/>
      <c r="H207" s="781"/>
      <c r="I207" s="781"/>
      <c r="J207" s="781"/>
      <c r="K207" s="781"/>
      <c r="L207" s="781"/>
      <c r="M207" s="781"/>
      <c r="N207" s="781"/>
      <c r="O207" s="781"/>
      <c r="P207" s="781"/>
      <c r="Q207" s="781"/>
      <c r="R207" s="781"/>
      <c r="S207" s="781"/>
      <c r="T207" s="781"/>
      <c r="U207" s="781"/>
      <c r="V207" s="781"/>
      <c r="W207" s="781"/>
      <c r="X207" s="781"/>
      <c r="Y207" s="781"/>
      <c r="Z207" s="781"/>
      <c r="AA207" s="763"/>
      <c r="AB207" s="763"/>
      <c r="AC207" s="763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3">
        <v>4680115882683</v>
      </c>
      <c r="E208" s="774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3"/>
      <c r="R208" s="783"/>
      <c r="S208" s="783"/>
      <c r="T208" s="784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3">
        <v>4680115882690</v>
      </c>
      <c r="E209" s="774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3"/>
      <c r="R209" s="783"/>
      <c r="S209" s="783"/>
      <c r="T209" s="784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3">
        <v>4680115882669</v>
      </c>
      <c r="E210" s="774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3"/>
      <c r="R210" s="783"/>
      <c r="S210" s="783"/>
      <c r="T210" s="784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3">
        <v>4680115882676</v>
      </c>
      <c r="E211" s="774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3"/>
      <c r="R211" s="783"/>
      <c r="S211" s="783"/>
      <c r="T211" s="784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3">
        <v>4680115884014</v>
      </c>
      <c r="E212" s="774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3"/>
      <c r="R212" s="783"/>
      <c r="S212" s="783"/>
      <c r="T212" s="784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3">
        <v>4680115884007</v>
      </c>
      <c r="E213" s="774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3"/>
      <c r="R213" s="783"/>
      <c r="S213" s="783"/>
      <c r="T213" s="784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3">
        <v>4680115884038</v>
      </c>
      <c r="E214" s="774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3"/>
      <c r="R214" s="783"/>
      <c r="S214" s="783"/>
      <c r="T214" s="784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3">
        <v>4680115884021</v>
      </c>
      <c r="E215" s="774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3"/>
      <c r="R215" s="783"/>
      <c r="S215" s="783"/>
      <c r="T215" s="784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2"/>
      <c r="B216" s="781"/>
      <c r="C216" s="781"/>
      <c r="D216" s="781"/>
      <c r="E216" s="781"/>
      <c r="F216" s="781"/>
      <c r="G216" s="781"/>
      <c r="H216" s="781"/>
      <c r="I216" s="781"/>
      <c r="J216" s="781"/>
      <c r="K216" s="781"/>
      <c r="L216" s="781"/>
      <c r="M216" s="781"/>
      <c r="N216" s="781"/>
      <c r="O216" s="793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1"/>
      <c r="B217" s="781"/>
      <c r="C217" s="781"/>
      <c r="D217" s="781"/>
      <c r="E217" s="781"/>
      <c r="F217" s="781"/>
      <c r="G217" s="781"/>
      <c r="H217" s="781"/>
      <c r="I217" s="781"/>
      <c r="J217" s="781"/>
      <c r="K217" s="781"/>
      <c r="L217" s="781"/>
      <c r="M217" s="781"/>
      <c r="N217" s="781"/>
      <c r="O217" s="793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1"/>
      <c r="C218" s="781"/>
      <c r="D218" s="781"/>
      <c r="E218" s="781"/>
      <c r="F218" s="781"/>
      <c r="G218" s="781"/>
      <c r="H218" s="781"/>
      <c r="I218" s="781"/>
      <c r="J218" s="781"/>
      <c r="K218" s="781"/>
      <c r="L218" s="781"/>
      <c r="M218" s="781"/>
      <c r="N218" s="781"/>
      <c r="O218" s="781"/>
      <c r="P218" s="781"/>
      <c r="Q218" s="781"/>
      <c r="R218" s="781"/>
      <c r="S218" s="781"/>
      <c r="T218" s="781"/>
      <c r="U218" s="781"/>
      <c r="V218" s="781"/>
      <c r="W218" s="781"/>
      <c r="X218" s="781"/>
      <c r="Y218" s="781"/>
      <c r="Z218" s="781"/>
      <c r="AA218" s="763"/>
      <c r="AB218" s="763"/>
      <c r="AC218" s="763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3">
        <v>4680115881594</v>
      </c>
      <c r="E219" s="774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3"/>
      <c r="R219" s="783"/>
      <c r="S219" s="783"/>
      <c r="T219" s="784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3">
        <v>4680115880962</v>
      </c>
      <c r="E220" s="774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3"/>
      <c r="R220" s="783"/>
      <c r="S220" s="783"/>
      <c r="T220" s="784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3">
        <v>4680115881617</v>
      </c>
      <c r="E221" s="774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3"/>
      <c r="R221" s="783"/>
      <c r="S221" s="783"/>
      <c r="T221" s="784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3">
        <v>4680115880573</v>
      </c>
      <c r="E222" s="774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3"/>
      <c r="R222" s="783"/>
      <c r="S222" s="783"/>
      <c r="T222" s="784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3">
        <v>4680115882195</v>
      </c>
      <c r="E223" s="774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3"/>
      <c r="R223" s="783"/>
      <c r="S223" s="783"/>
      <c r="T223" s="784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3">
        <v>4680115882607</v>
      </c>
      <c r="E224" s="774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3"/>
      <c r="R224" s="783"/>
      <c r="S224" s="783"/>
      <c r="T224" s="784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3">
        <v>4680115880092</v>
      </c>
      <c r="E225" s="774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3"/>
      <c r="R225" s="783"/>
      <c r="S225" s="783"/>
      <c r="T225" s="784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3">
        <v>4680115880221</v>
      </c>
      <c r="E226" s="774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3"/>
      <c r="R226" s="783"/>
      <c r="S226" s="783"/>
      <c r="T226" s="784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3">
        <v>4680115882942</v>
      </c>
      <c r="E227" s="774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3"/>
      <c r="R227" s="783"/>
      <c r="S227" s="783"/>
      <c r="T227" s="784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3">
        <v>4680115880504</v>
      </c>
      <c r="E228" s="774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3"/>
      <c r="R228" s="783"/>
      <c r="S228" s="783"/>
      <c r="T228" s="784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3">
        <v>4680115882164</v>
      </c>
      <c r="E229" s="774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3"/>
      <c r="R229" s="783"/>
      <c r="S229" s="783"/>
      <c r="T229" s="784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2"/>
      <c r="B230" s="781"/>
      <c r="C230" s="781"/>
      <c r="D230" s="781"/>
      <c r="E230" s="781"/>
      <c r="F230" s="781"/>
      <c r="G230" s="781"/>
      <c r="H230" s="781"/>
      <c r="I230" s="781"/>
      <c r="J230" s="781"/>
      <c r="K230" s="781"/>
      <c r="L230" s="781"/>
      <c r="M230" s="781"/>
      <c r="N230" s="781"/>
      <c r="O230" s="793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1"/>
      <c r="B231" s="781"/>
      <c r="C231" s="781"/>
      <c r="D231" s="781"/>
      <c r="E231" s="781"/>
      <c r="F231" s="781"/>
      <c r="G231" s="781"/>
      <c r="H231" s="781"/>
      <c r="I231" s="781"/>
      <c r="J231" s="781"/>
      <c r="K231" s="781"/>
      <c r="L231" s="781"/>
      <c r="M231" s="781"/>
      <c r="N231" s="781"/>
      <c r="O231" s="793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1"/>
      <c r="C232" s="781"/>
      <c r="D232" s="781"/>
      <c r="E232" s="781"/>
      <c r="F232" s="781"/>
      <c r="G232" s="781"/>
      <c r="H232" s="781"/>
      <c r="I232" s="781"/>
      <c r="J232" s="781"/>
      <c r="K232" s="781"/>
      <c r="L232" s="781"/>
      <c r="M232" s="781"/>
      <c r="N232" s="781"/>
      <c r="O232" s="781"/>
      <c r="P232" s="781"/>
      <c r="Q232" s="781"/>
      <c r="R232" s="781"/>
      <c r="S232" s="781"/>
      <c r="T232" s="781"/>
      <c r="U232" s="781"/>
      <c r="V232" s="781"/>
      <c r="W232" s="781"/>
      <c r="X232" s="781"/>
      <c r="Y232" s="781"/>
      <c r="Z232" s="781"/>
      <c r="AA232" s="763"/>
      <c r="AB232" s="763"/>
      <c r="AC232" s="763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3">
        <v>4680115882874</v>
      </c>
      <c r="E233" s="774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3"/>
      <c r="R233" s="783"/>
      <c r="S233" s="783"/>
      <c r="T233" s="784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3">
        <v>4680115882874</v>
      </c>
      <c r="E234" s="774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3"/>
      <c r="R234" s="783"/>
      <c r="S234" s="783"/>
      <c r="T234" s="784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3">
        <v>4680115882874</v>
      </c>
      <c r="E235" s="774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17" t="s">
        <v>396</v>
      </c>
      <c r="Q235" s="783"/>
      <c r="R235" s="783"/>
      <c r="S235" s="783"/>
      <c r="T235" s="784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3">
        <v>4680115884434</v>
      </c>
      <c r="E236" s="774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5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3"/>
      <c r="R236" s="783"/>
      <c r="S236" s="783"/>
      <c r="T236" s="784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3">
        <v>4680115880818</v>
      </c>
      <c r="E237" s="774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3"/>
      <c r="R237" s="783"/>
      <c r="S237" s="783"/>
      <c r="T237" s="784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3">
        <v>4680115880801</v>
      </c>
      <c r="E238" s="774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3"/>
      <c r="R238" s="783"/>
      <c r="S238" s="783"/>
      <c r="T238" s="784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2"/>
      <c r="B239" s="781"/>
      <c r="C239" s="781"/>
      <c r="D239" s="781"/>
      <c r="E239" s="781"/>
      <c r="F239" s="781"/>
      <c r="G239" s="781"/>
      <c r="H239" s="781"/>
      <c r="I239" s="781"/>
      <c r="J239" s="781"/>
      <c r="K239" s="781"/>
      <c r="L239" s="781"/>
      <c r="M239" s="781"/>
      <c r="N239" s="781"/>
      <c r="O239" s="793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1"/>
      <c r="B240" s="781"/>
      <c r="C240" s="781"/>
      <c r="D240" s="781"/>
      <c r="E240" s="781"/>
      <c r="F240" s="781"/>
      <c r="G240" s="781"/>
      <c r="H240" s="781"/>
      <c r="I240" s="781"/>
      <c r="J240" s="781"/>
      <c r="K240" s="781"/>
      <c r="L240" s="781"/>
      <c r="M240" s="781"/>
      <c r="N240" s="781"/>
      <c r="O240" s="793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0" t="s">
        <v>407</v>
      </c>
      <c r="B241" s="781"/>
      <c r="C241" s="781"/>
      <c r="D241" s="781"/>
      <c r="E241" s="781"/>
      <c r="F241" s="781"/>
      <c r="G241" s="781"/>
      <c r="H241" s="781"/>
      <c r="I241" s="781"/>
      <c r="J241" s="781"/>
      <c r="K241" s="781"/>
      <c r="L241" s="781"/>
      <c r="M241" s="781"/>
      <c r="N241" s="781"/>
      <c r="O241" s="781"/>
      <c r="P241" s="781"/>
      <c r="Q241" s="781"/>
      <c r="R241" s="781"/>
      <c r="S241" s="781"/>
      <c r="T241" s="781"/>
      <c r="U241" s="781"/>
      <c r="V241" s="781"/>
      <c r="W241" s="781"/>
      <c r="X241" s="781"/>
      <c r="Y241" s="781"/>
      <c r="Z241" s="781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1"/>
      <c r="C242" s="781"/>
      <c r="D242" s="781"/>
      <c r="E242" s="781"/>
      <c r="F242" s="781"/>
      <c r="G242" s="781"/>
      <c r="H242" s="781"/>
      <c r="I242" s="781"/>
      <c r="J242" s="781"/>
      <c r="K242" s="781"/>
      <c r="L242" s="781"/>
      <c r="M242" s="781"/>
      <c r="N242" s="781"/>
      <c r="O242" s="781"/>
      <c r="P242" s="781"/>
      <c r="Q242" s="781"/>
      <c r="R242" s="781"/>
      <c r="S242" s="781"/>
      <c r="T242" s="781"/>
      <c r="U242" s="781"/>
      <c r="V242" s="781"/>
      <c r="W242" s="781"/>
      <c r="X242" s="781"/>
      <c r="Y242" s="781"/>
      <c r="Z242" s="781"/>
      <c r="AA242" s="763"/>
      <c r="AB242" s="763"/>
      <c r="AC242" s="763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3">
        <v>4680115884274</v>
      </c>
      <c r="E243" s="774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3"/>
      <c r="R243" s="783"/>
      <c r="S243" s="783"/>
      <c r="T243" s="784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3">
        <v>4680115884274</v>
      </c>
      <c r="E244" s="774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3"/>
      <c r="R244" s="783"/>
      <c r="S244" s="783"/>
      <c r="T244" s="784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3">
        <v>4680115884298</v>
      </c>
      <c r="E245" s="774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3"/>
      <c r="R245" s="783"/>
      <c r="S245" s="783"/>
      <c r="T245" s="784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3">
        <v>4680115884250</v>
      </c>
      <c r="E246" s="774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3"/>
      <c r="R246" s="783"/>
      <c r="S246" s="783"/>
      <c r="T246" s="784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3">
        <v>4680115884250</v>
      </c>
      <c r="E247" s="774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3"/>
      <c r="R247" s="783"/>
      <c r="S247" s="783"/>
      <c r="T247" s="784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3">
        <v>4680115884281</v>
      </c>
      <c r="E248" s="774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3"/>
      <c r="R248" s="783"/>
      <c r="S248" s="783"/>
      <c r="T248" s="784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3">
        <v>4680115884199</v>
      </c>
      <c r="E249" s="774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3"/>
      <c r="R249" s="783"/>
      <c r="S249" s="783"/>
      <c r="T249" s="784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3">
        <v>4680115884267</v>
      </c>
      <c r="E250" s="774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9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3"/>
      <c r="R250" s="783"/>
      <c r="S250" s="783"/>
      <c r="T250" s="784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2"/>
      <c r="B251" s="781"/>
      <c r="C251" s="781"/>
      <c r="D251" s="781"/>
      <c r="E251" s="781"/>
      <c r="F251" s="781"/>
      <c r="G251" s="781"/>
      <c r="H251" s="781"/>
      <c r="I251" s="781"/>
      <c r="J251" s="781"/>
      <c r="K251" s="781"/>
      <c r="L251" s="781"/>
      <c r="M251" s="781"/>
      <c r="N251" s="781"/>
      <c r="O251" s="793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1"/>
      <c r="B252" s="781"/>
      <c r="C252" s="781"/>
      <c r="D252" s="781"/>
      <c r="E252" s="781"/>
      <c r="F252" s="781"/>
      <c r="G252" s="781"/>
      <c r="H252" s="781"/>
      <c r="I252" s="781"/>
      <c r="J252" s="781"/>
      <c r="K252" s="781"/>
      <c r="L252" s="781"/>
      <c r="M252" s="781"/>
      <c r="N252" s="781"/>
      <c r="O252" s="793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0" t="s">
        <v>427</v>
      </c>
      <c r="B253" s="781"/>
      <c r="C253" s="781"/>
      <c r="D253" s="781"/>
      <c r="E253" s="781"/>
      <c r="F253" s="781"/>
      <c r="G253" s="781"/>
      <c r="H253" s="781"/>
      <c r="I253" s="781"/>
      <c r="J253" s="781"/>
      <c r="K253" s="781"/>
      <c r="L253" s="781"/>
      <c r="M253" s="781"/>
      <c r="N253" s="781"/>
      <c r="O253" s="781"/>
      <c r="P253" s="781"/>
      <c r="Q253" s="781"/>
      <c r="R253" s="781"/>
      <c r="S253" s="781"/>
      <c r="T253" s="781"/>
      <c r="U253" s="781"/>
      <c r="V253" s="781"/>
      <c r="W253" s="781"/>
      <c r="X253" s="781"/>
      <c r="Y253" s="781"/>
      <c r="Z253" s="781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1"/>
      <c r="C254" s="781"/>
      <c r="D254" s="781"/>
      <c r="E254" s="781"/>
      <c r="F254" s="781"/>
      <c r="G254" s="781"/>
      <c r="H254" s="781"/>
      <c r="I254" s="781"/>
      <c r="J254" s="781"/>
      <c r="K254" s="781"/>
      <c r="L254" s="781"/>
      <c r="M254" s="781"/>
      <c r="N254" s="781"/>
      <c r="O254" s="781"/>
      <c r="P254" s="781"/>
      <c r="Q254" s="781"/>
      <c r="R254" s="781"/>
      <c r="S254" s="781"/>
      <c r="T254" s="781"/>
      <c r="U254" s="781"/>
      <c r="V254" s="781"/>
      <c r="W254" s="781"/>
      <c r="X254" s="781"/>
      <c r="Y254" s="781"/>
      <c r="Z254" s="781"/>
      <c r="AA254" s="763"/>
      <c r="AB254" s="763"/>
      <c r="AC254" s="763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3">
        <v>4680115884137</v>
      </c>
      <c r="E255" s="774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3"/>
      <c r="R255" s="783"/>
      <c r="S255" s="783"/>
      <c r="T255" s="784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3">
        <v>4680115884137</v>
      </c>
      <c r="E256" s="774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3"/>
      <c r="R256" s="783"/>
      <c r="S256" s="783"/>
      <c r="T256" s="784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3">
        <v>4680115884236</v>
      </c>
      <c r="E257" s="774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3"/>
      <c r="R257" s="783"/>
      <c r="S257" s="783"/>
      <c r="T257" s="784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3">
        <v>4680115884175</v>
      </c>
      <c r="E258" s="774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3"/>
      <c r="R258" s="783"/>
      <c r="S258" s="783"/>
      <c r="T258" s="784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3">
        <v>4680115884175</v>
      </c>
      <c r="E259" s="774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3"/>
      <c r="R259" s="783"/>
      <c r="S259" s="783"/>
      <c r="T259" s="784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3">
        <v>4680115884144</v>
      </c>
      <c r="E260" s="774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3"/>
      <c r="R260" s="783"/>
      <c r="S260" s="783"/>
      <c r="T260" s="784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3">
        <v>4680115885288</v>
      </c>
      <c r="E261" s="774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3"/>
      <c r="R261" s="783"/>
      <c r="S261" s="783"/>
      <c r="T261" s="784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3">
        <v>4680115884182</v>
      </c>
      <c r="E262" s="774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3"/>
      <c r="R262" s="783"/>
      <c r="S262" s="783"/>
      <c r="T262" s="784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3">
        <v>4680115884205</v>
      </c>
      <c r="E263" s="774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3"/>
      <c r="R263" s="783"/>
      <c r="S263" s="783"/>
      <c r="T263" s="784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2"/>
      <c r="B264" s="781"/>
      <c r="C264" s="781"/>
      <c r="D264" s="781"/>
      <c r="E264" s="781"/>
      <c r="F264" s="781"/>
      <c r="G264" s="781"/>
      <c r="H264" s="781"/>
      <c r="I264" s="781"/>
      <c r="J264" s="781"/>
      <c r="K264" s="781"/>
      <c r="L264" s="781"/>
      <c r="M264" s="781"/>
      <c r="N264" s="781"/>
      <c r="O264" s="793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1"/>
      <c r="B265" s="781"/>
      <c r="C265" s="781"/>
      <c r="D265" s="781"/>
      <c r="E265" s="781"/>
      <c r="F265" s="781"/>
      <c r="G265" s="781"/>
      <c r="H265" s="781"/>
      <c r="I265" s="781"/>
      <c r="J265" s="781"/>
      <c r="K265" s="781"/>
      <c r="L265" s="781"/>
      <c r="M265" s="781"/>
      <c r="N265" s="781"/>
      <c r="O265" s="793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1"/>
      <c r="C266" s="781"/>
      <c r="D266" s="781"/>
      <c r="E266" s="781"/>
      <c r="F266" s="781"/>
      <c r="G266" s="781"/>
      <c r="H266" s="781"/>
      <c r="I266" s="781"/>
      <c r="J266" s="781"/>
      <c r="K266" s="781"/>
      <c r="L266" s="781"/>
      <c r="M266" s="781"/>
      <c r="N266" s="781"/>
      <c r="O266" s="781"/>
      <c r="P266" s="781"/>
      <c r="Q266" s="781"/>
      <c r="R266" s="781"/>
      <c r="S266" s="781"/>
      <c r="T266" s="781"/>
      <c r="U266" s="781"/>
      <c r="V266" s="781"/>
      <c r="W266" s="781"/>
      <c r="X266" s="781"/>
      <c r="Y266" s="781"/>
      <c r="Z266" s="781"/>
      <c r="AA266" s="763"/>
      <c r="AB266" s="763"/>
      <c r="AC266" s="763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3">
        <v>4680115885721</v>
      </c>
      <c r="E267" s="774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3"/>
      <c r="R267" s="783"/>
      <c r="S267" s="783"/>
      <c r="T267" s="784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2"/>
      <c r="B268" s="781"/>
      <c r="C268" s="781"/>
      <c r="D268" s="781"/>
      <c r="E268" s="781"/>
      <c r="F268" s="781"/>
      <c r="G268" s="781"/>
      <c r="H268" s="781"/>
      <c r="I268" s="781"/>
      <c r="J268" s="781"/>
      <c r="K268" s="781"/>
      <c r="L268" s="781"/>
      <c r="M268" s="781"/>
      <c r="N268" s="781"/>
      <c r="O268" s="793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1"/>
      <c r="B269" s="781"/>
      <c r="C269" s="781"/>
      <c r="D269" s="781"/>
      <c r="E269" s="781"/>
      <c r="F269" s="781"/>
      <c r="G269" s="781"/>
      <c r="H269" s="781"/>
      <c r="I269" s="781"/>
      <c r="J269" s="781"/>
      <c r="K269" s="781"/>
      <c r="L269" s="781"/>
      <c r="M269" s="781"/>
      <c r="N269" s="781"/>
      <c r="O269" s="793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0" t="s">
        <v>452</v>
      </c>
      <c r="B270" s="781"/>
      <c r="C270" s="781"/>
      <c r="D270" s="781"/>
      <c r="E270" s="781"/>
      <c r="F270" s="781"/>
      <c r="G270" s="781"/>
      <c r="H270" s="781"/>
      <c r="I270" s="781"/>
      <c r="J270" s="781"/>
      <c r="K270" s="781"/>
      <c r="L270" s="781"/>
      <c r="M270" s="781"/>
      <c r="N270" s="781"/>
      <c r="O270" s="781"/>
      <c r="P270" s="781"/>
      <c r="Q270" s="781"/>
      <c r="R270" s="781"/>
      <c r="S270" s="781"/>
      <c r="T270" s="781"/>
      <c r="U270" s="781"/>
      <c r="V270" s="781"/>
      <c r="W270" s="781"/>
      <c r="X270" s="781"/>
      <c r="Y270" s="781"/>
      <c r="Z270" s="781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1"/>
      <c r="C271" s="781"/>
      <c r="D271" s="781"/>
      <c r="E271" s="781"/>
      <c r="F271" s="781"/>
      <c r="G271" s="781"/>
      <c r="H271" s="781"/>
      <c r="I271" s="781"/>
      <c r="J271" s="781"/>
      <c r="K271" s="781"/>
      <c r="L271" s="781"/>
      <c r="M271" s="781"/>
      <c r="N271" s="781"/>
      <c r="O271" s="781"/>
      <c r="P271" s="781"/>
      <c r="Q271" s="781"/>
      <c r="R271" s="781"/>
      <c r="S271" s="781"/>
      <c r="T271" s="781"/>
      <c r="U271" s="781"/>
      <c r="V271" s="781"/>
      <c r="W271" s="781"/>
      <c r="X271" s="781"/>
      <c r="Y271" s="781"/>
      <c r="Z271" s="781"/>
      <c r="AA271" s="763"/>
      <c r="AB271" s="763"/>
      <c r="AC271" s="763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3">
        <v>4680115885837</v>
      </c>
      <c r="E272" s="774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3"/>
      <c r="R272" s="783"/>
      <c r="S272" s="783"/>
      <c r="T272" s="784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3">
        <v>4680115885806</v>
      </c>
      <c r="E273" s="774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3"/>
      <c r="R273" s="783"/>
      <c r="S273" s="783"/>
      <c r="T273" s="784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3">
        <v>4680115885806</v>
      </c>
      <c r="E274" s="774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3"/>
      <c r="R274" s="783"/>
      <c r="S274" s="783"/>
      <c r="T274" s="784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3">
        <v>4680115885851</v>
      </c>
      <c r="E275" s="774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3"/>
      <c r="R275" s="783"/>
      <c r="S275" s="783"/>
      <c r="T275" s="784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3">
        <v>4607091385984</v>
      </c>
      <c r="E276" s="774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3"/>
      <c r="R276" s="783"/>
      <c r="S276" s="783"/>
      <c r="T276" s="784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3">
        <v>4680115885844</v>
      </c>
      <c r="E277" s="774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3"/>
      <c r="R277" s="783"/>
      <c r="S277" s="783"/>
      <c r="T277" s="784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3">
        <v>4607091387469</v>
      </c>
      <c r="E278" s="774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3"/>
      <c r="R278" s="783"/>
      <c r="S278" s="783"/>
      <c r="T278" s="784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3">
        <v>4680115885820</v>
      </c>
      <c r="E279" s="774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3"/>
      <c r="R279" s="783"/>
      <c r="S279" s="783"/>
      <c r="T279" s="784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3">
        <v>4607091387438</v>
      </c>
      <c r="E280" s="774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3"/>
      <c r="R280" s="783"/>
      <c r="S280" s="783"/>
      <c r="T280" s="784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2"/>
      <c r="B281" s="781"/>
      <c r="C281" s="781"/>
      <c r="D281" s="781"/>
      <c r="E281" s="781"/>
      <c r="F281" s="781"/>
      <c r="G281" s="781"/>
      <c r="H281" s="781"/>
      <c r="I281" s="781"/>
      <c r="J281" s="781"/>
      <c r="K281" s="781"/>
      <c r="L281" s="781"/>
      <c r="M281" s="781"/>
      <c r="N281" s="781"/>
      <c r="O281" s="793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1"/>
      <c r="B282" s="781"/>
      <c r="C282" s="781"/>
      <c r="D282" s="781"/>
      <c r="E282" s="781"/>
      <c r="F282" s="781"/>
      <c r="G282" s="781"/>
      <c r="H282" s="781"/>
      <c r="I282" s="781"/>
      <c r="J282" s="781"/>
      <c r="K282" s="781"/>
      <c r="L282" s="781"/>
      <c r="M282" s="781"/>
      <c r="N282" s="781"/>
      <c r="O282" s="793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0" t="s">
        <v>479</v>
      </c>
      <c r="B283" s="781"/>
      <c r="C283" s="781"/>
      <c r="D283" s="781"/>
      <c r="E283" s="781"/>
      <c r="F283" s="781"/>
      <c r="G283" s="781"/>
      <c r="H283" s="781"/>
      <c r="I283" s="781"/>
      <c r="J283" s="781"/>
      <c r="K283" s="781"/>
      <c r="L283" s="781"/>
      <c r="M283" s="781"/>
      <c r="N283" s="781"/>
      <c r="O283" s="781"/>
      <c r="P283" s="781"/>
      <c r="Q283" s="781"/>
      <c r="R283" s="781"/>
      <c r="S283" s="781"/>
      <c r="T283" s="781"/>
      <c r="U283" s="781"/>
      <c r="V283" s="781"/>
      <c r="W283" s="781"/>
      <c r="X283" s="781"/>
      <c r="Y283" s="781"/>
      <c r="Z283" s="781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1"/>
      <c r="C284" s="781"/>
      <c r="D284" s="781"/>
      <c r="E284" s="781"/>
      <c r="F284" s="781"/>
      <c r="G284" s="781"/>
      <c r="H284" s="781"/>
      <c r="I284" s="781"/>
      <c r="J284" s="781"/>
      <c r="K284" s="781"/>
      <c r="L284" s="781"/>
      <c r="M284" s="781"/>
      <c r="N284" s="781"/>
      <c r="O284" s="781"/>
      <c r="P284" s="781"/>
      <c r="Q284" s="781"/>
      <c r="R284" s="781"/>
      <c r="S284" s="781"/>
      <c r="T284" s="781"/>
      <c r="U284" s="781"/>
      <c r="V284" s="781"/>
      <c r="W284" s="781"/>
      <c r="X284" s="781"/>
      <c r="Y284" s="781"/>
      <c r="Z284" s="781"/>
      <c r="AA284" s="763"/>
      <c r="AB284" s="763"/>
      <c r="AC284" s="763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3">
        <v>4680115885707</v>
      </c>
      <c r="E285" s="774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3"/>
      <c r="R285" s="783"/>
      <c r="S285" s="783"/>
      <c r="T285" s="784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2"/>
      <c r="B286" s="781"/>
      <c r="C286" s="781"/>
      <c r="D286" s="781"/>
      <c r="E286" s="781"/>
      <c r="F286" s="781"/>
      <c r="G286" s="781"/>
      <c r="H286" s="781"/>
      <c r="I286" s="781"/>
      <c r="J286" s="781"/>
      <c r="K286" s="781"/>
      <c r="L286" s="781"/>
      <c r="M286" s="781"/>
      <c r="N286" s="781"/>
      <c r="O286" s="793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1"/>
      <c r="B287" s="781"/>
      <c r="C287" s="781"/>
      <c r="D287" s="781"/>
      <c r="E287" s="781"/>
      <c r="F287" s="781"/>
      <c r="G287" s="781"/>
      <c r="H287" s="781"/>
      <c r="I287" s="781"/>
      <c r="J287" s="781"/>
      <c r="K287" s="781"/>
      <c r="L287" s="781"/>
      <c r="M287" s="781"/>
      <c r="N287" s="781"/>
      <c r="O287" s="793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0" t="s">
        <v>482</v>
      </c>
      <c r="B288" s="781"/>
      <c r="C288" s="781"/>
      <c r="D288" s="781"/>
      <c r="E288" s="781"/>
      <c r="F288" s="781"/>
      <c r="G288" s="781"/>
      <c r="H288" s="781"/>
      <c r="I288" s="781"/>
      <c r="J288" s="781"/>
      <c r="K288" s="781"/>
      <c r="L288" s="781"/>
      <c r="M288" s="781"/>
      <c r="N288" s="781"/>
      <c r="O288" s="781"/>
      <c r="P288" s="781"/>
      <c r="Q288" s="781"/>
      <c r="R288" s="781"/>
      <c r="S288" s="781"/>
      <c r="T288" s="781"/>
      <c r="U288" s="781"/>
      <c r="V288" s="781"/>
      <c r="W288" s="781"/>
      <c r="X288" s="781"/>
      <c r="Y288" s="781"/>
      <c r="Z288" s="781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1"/>
      <c r="C289" s="781"/>
      <c r="D289" s="781"/>
      <c r="E289" s="781"/>
      <c r="F289" s="781"/>
      <c r="G289" s="781"/>
      <c r="H289" s="781"/>
      <c r="I289" s="781"/>
      <c r="J289" s="781"/>
      <c r="K289" s="781"/>
      <c r="L289" s="781"/>
      <c r="M289" s="781"/>
      <c r="N289" s="781"/>
      <c r="O289" s="781"/>
      <c r="P289" s="781"/>
      <c r="Q289" s="781"/>
      <c r="R289" s="781"/>
      <c r="S289" s="781"/>
      <c r="T289" s="781"/>
      <c r="U289" s="781"/>
      <c r="V289" s="781"/>
      <c r="W289" s="781"/>
      <c r="X289" s="781"/>
      <c r="Y289" s="781"/>
      <c r="Z289" s="781"/>
      <c r="AA289" s="763"/>
      <c r="AB289" s="763"/>
      <c r="AC289" s="763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3">
        <v>4607091383423</v>
      </c>
      <c r="E290" s="774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3"/>
      <c r="R290" s="783"/>
      <c r="S290" s="783"/>
      <c r="T290" s="784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3">
        <v>4680115885691</v>
      </c>
      <c r="E291" s="774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3"/>
      <c r="R291" s="783"/>
      <c r="S291" s="783"/>
      <c r="T291" s="784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3">
        <v>4680115885660</v>
      </c>
      <c r="E292" s="774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3"/>
      <c r="R292" s="783"/>
      <c r="S292" s="783"/>
      <c r="T292" s="784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2"/>
      <c r="B293" s="781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93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1"/>
      <c r="B294" s="781"/>
      <c r="C294" s="781"/>
      <c r="D294" s="781"/>
      <c r="E294" s="781"/>
      <c r="F294" s="781"/>
      <c r="G294" s="781"/>
      <c r="H294" s="781"/>
      <c r="I294" s="781"/>
      <c r="J294" s="781"/>
      <c r="K294" s="781"/>
      <c r="L294" s="781"/>
      <c r="M294" s="781"/>
      <c r="N294" s="781"/>
      <c r="O294" s="793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0" t="s">
        <v>491</v>
      </c>
      <c r="B295" s="781"/>
      <c r="C295" s="781"/>
      <c r="D295" s="781"/>
      <c r="E295" s="781"/>
      <c r="F295" s="781"/>
      <c r="G295" s="781"/>
      <c r="H295" s="781"/>
      <c r="I295" s="781"/>
      <c r="J295" s="781"/>
      <c r="K295" s="781"/>
      <c r="L295" s="781"/>
      <c r="M295" s="781"/>
      <c r="N295" s="781"/>
      <c r="O295" s="781"/>
      <c r="P295" s="781"/>
      <c r="Q295" s="781"/>
      <c r="R295" s="781"/>
      <c r="S295" s="781"/>
      <c r="T295" s="781"/>
      <c r="U295" s="781"/>
      <c r="V295" s="781"/>
      <c r="W295" s="781"/>
      <c r="X295" s="781"/>
      <c r="Y295" s="781"/>
      <c r="Z295" s="781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1"/>
      <c r="C296" s="781"/>
      <c r="D296" s="781"/>
      <c r="E296" s="781"/>
      <c r="F296" s="781"/>
      <c r="G296" s="781"/>
      <c r="H296" s="781"/>
      <c r="I296" s="781"/>
      <c r="J296" s="781"/>
      <c r="K296" s="781"/>
      <c r="L296" s="781"/>
      <c r="M296" s="781"/>
      <c r="N296" s="781"/>
      <c r="O296" s="781"/>
      <c r="P296" s="781"/>
      <c r="Q296" s="781"/>
      <c r="R296" s="781"/>
      <c r="S296" s="781"/>
      <c r="T296" s="781"/>
      <c r="U296" s="781"/>
      <c r="V296" s="781"/>
      <c r="W296" s="781"/>
      <c r="X296" s="781"/>
      <c r="Y296" s="781"/>
      <c r="Z296" s="781"/>
      <c r="AA296" s="763"/>
      <c r="AB296" s="763"/>
      <c r="AC296" s="763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3">
        <v>4680115881556</v>
      </c>
      <c r="E297" s="774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3"/>
      <c r="R297" s="783"/>
      <c r="S297" s="783"/>
      <c r="T297" s="784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3">
        <v>4680115881037</v>
      </c>
      <c r="E298" s="774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3"/>
      <c r="R298" s="783"/>
      <c r="S298" s="783"/>
      <c r="T298" s="784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3">
        <v>4680115886186</v>
      </c>
      <c r="E299" s="774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3"/>
      <c r="R299" s="783"/>
      <c r="S299" s="783"/>
      <c r="T299" s="784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3">
        <v>4680115881228</v>
      </c>
      <c r="E300" s="774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3"/>
      <c r="R300" s="783"/>
      <c r="S300" s="783"/>
      <c r="T300" s="784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3">
        <v>4680115881211</v>
      </c>
      <c r="E301" s="774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3"/>
      <c r="R301" s="783"/>
      <c r="S301" s="783"/>
      <c r="T301" s="784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3">
        <v>4680115881020</v>
      </c>
      <c r="E302" s="774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8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3"/>
      <c r="R302" s="783"/>
      <c r="S302" s="783"/>
      <c r="T302" s="784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2"/>
      <c r="B303" s="781"/>
      <c r="C303" s="781"/>
      <c r="D303" s="781"/>
      <c r="E303" s="781"/>
      <c r="F303" s="781"/>
      <c r="G303" s="781"/>
      <c r="H303" s="781"/>
      <c r="I303" s="781"/>
      <c r="J303" s="781"/>
      <c r="K303" s="781"/>
      <c r="L303" s="781"/>
      <c r="M303" s="781"/>
      <c r="N303" s="781"/>
      <c r="O303" s="793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1"/>
      <c r="B304" s="781"/>
      <c r="C304" s="781"/>
      <c r="D304" s="781"/>
      <c r="E304" s="781"/>
      <c r="F304" s="781"/>
      <c r="G304" s="781"/>
      <c r="H304" s="781"/>
      <c r="I304" s="781"/>
      <c r="J304" s="781"/>
      <c r="K304" s="781"/>
      <c r="L304" s="781"/>
      <c r="M304" s="781"/>
      <c r="N304" s="781"/>
      <c r="O304" s="793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0" t="s">
        <v>507</v>
      </c>
      <c r="B305" s="781"/>
      <c r="C305" s="781"/>
      <c r="D305" s="781"/>
      <c r="E305" s="781"/>
      <c r="F305" s="781"/>
      <c r="G305" s="781"/>
      <c r="H305" s="781"/>
      <c r="I305" s="781"/>
      <c r="J305" s="781"/>
      <c r="K305" s="781"/>
      <c r="L305" s="781"/>
      <c r="M305" s="781"/>
      <c r="N305" s="781"/>
      <c r="O305" s="781"/>
      <c r="P305" s="781"/>
      <c r="Q305" s="781"/>
      <c r="R305" s="781"/>
      <c r="S305" s="781"/>
      <c r="T305" s="781"/>
      <c r="U305" s="781"/>
      <c r="V305" s="781"/>
      <c r="W305" s="781"/>
      <c r="X305" s="781"/>
      <c r="Y305" s="781"/>
      <c r="Z305" s="781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1"/>
      <c r="C306" s="781"/>
      <c r="D306" s="781"/>
      <c r="E306" s="781"/>
      <c r="F306" s="781"/>
      <c r="G306" s="781"/>
      <c r="H306" s="781"/>
      <c r="I306" s="781"/>
      <c r="J306" s="781"/>
      <c r="K306" s="781"/>
      <c r="L306" s="781"/>
      <c r="M306" s="781"/>
      <c r="N306" s="781"/>
      <c r="O306" s="781"/>
      <c r="P306" s="781"/>
      <c r="Q306" s="781"/>
      <c r="R306" s="781"/>
      <c r="S306" s="781"/>
      <c r="T306" s="781"/>
      <c r="U306" s="781"/>
      <c r="V306" s="781"/>
      <c r="W306" s="781"/>
      <c r="X306" s="781"/>
      <c r="Y306" s="781"/>
      <c r="Z306" s="781"/>
      <c r="AA306" s="763"/>
      <c r="AB306" s="763"/>
      <c r="AC306" s="763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3">
        <v>4607091389296</v>
      </c>
      <c r="E307" s="774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3"/>
      <c r="R307" s="783"/>
      <c r="S307" s="783"/>
      <c r="T307" s="784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2"/>
      <c r="B308" s="781"/>
      <c r="C308" s="781"/>
      <c r="D308" s="781"/>
      <c r="E308" s="781"/>
      <c r="F308" s="781"/>
      <c r="G308" s="781"/>
      <c r="H308" s="781"/>
      <c r="I308" s="781"/>
      <c r="J308" s="781"/>
      <c r="K308" s="781"/>
      <c r="L308" s="781"/>
      <c r="M308" s="781"/>
      <c r="N308" s="781"/>
      <c r="O308" s="793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1"/>
      <c r="B309" s="781"/>
      <c r="C309" s="781"/>
      <c r="D309" s="781"/>
      <c r="E309" s="781"/>
      <c r="F309" s="781"/>
      <c r="G309" s="781"/>
      <c r="H309" s="781"/>
      <c r="I309" s="781"/>
      <c r="J309" s="781"/>
      <c r="K309" s="781"/>
      <c r="L309" s="781"/>
      <c r="M309" s="781"/>
      <c r="N309" s="781"/>
      <c r="O309" s="793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1"/>
      <c r="C310" s="781"/>
      <c r="D310" s="781"/>
      <c r="E310" s="781"/>
      <c r="F310" s="781"/>
      <c r="G310" s="781"/>
      <c r="H310" s="781"/>
      <c r="I310" s="781"/>
      <c r="J310" s="781"/>
      <c r="K310" s="781"/>
      <c r="L310" s="781"/>
      <c r="M310" s="781"/>
      <c r="N310" s="781"/>
      <c r="O310" s="781"/>
      <c r="P310" s="781"/>
      <c r="Q310" s="781"/>
      <c r="R310" s="781"/>
      <c r="S310" s="781"/>
      <c r="T310" s="781"/>
      <c r="U310" s="781"/>
      <c r="V310" s="781"/>
      <c r="W310" s="781"/>
      <c r="X310" s="781"/>
      <c r="Y310" s="781"/>
      <c r="Z310" s="781"/>
      <c r="AA310" s="763"/>
      <c r="AB310" s="763"/>
      <c r="AC310" s="763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3">
        <v>4680115880344</v>
      </c>
      <c r="E311" s="774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3"/>
      <c r="R311" s="783"/>
      <c r="S311" s="783"/>
      <c r="T311" s="784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2"/>
      <c r="B312" s="781"/>
      <c r="C312" s="781"/>
      <c r="D312" s="781"/>
      <c r="E312" s="781"/>
      <c r="F312" s="781"/>
      <c r="G312" s="781"/>
      <c r="H312" s="781"/>
      <c r="I312" s="781"/>
      <c r="J312" s="781"/>
      <c r="K312" s="781"/>
      <c r="L312" s="781"/>
      <c r="M312" s="781"/>
      <c r="N312" s="781"/>
      <c r="O312" s="793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1"/>
      <c r="B313" s="781"/>
      <c r="C313" s="781"/>
      <c r="D313" s="781"/>
      <c r="E313" s="781"/>
      <c r="F313" s="781"/>
      <c r="G313" s="781"/>
      <c r="H313" s="781"/>
      <c r="I313" s="781"/>
      <c r="J313" s="781"/>
      <c r="K313" s="781"/>
      <c r="L313" s="781"/>
      <c r="M313" s="781"/>
      <c r="N313" s="781"/>
      <c r="O313" s="793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1"/>
      <c r="C314" s="781"/>
      <c r="D314" s="781"/>
      <c r="E314" s="781"/>
      <c r="F314" s="781"/>
      <c r="G314" s="781"/>
      <c r="H314" s="781"/>
      <c r="I314" s="781"/>
      <c r="J314" s="781"/>
      <c r="K314" s="781"/>
      <c r="L314" s="781"/>
      <c r="M314" s="781"/>
      <c r="N314" s="781"/>
      <c r="O314" s="781"/>
      <c r="P314" s="781"/>
      <c r="Q314" s="781"/>
      <c r="R314" s="781"/>
      <c r="S314" s="781"/>
      <c r="T314" s="781"/>
      <c r="U314" s="781"/>
      <c r="V314" s="781"/>
      <c r="W314" s="781"/>
      <c r="X314" s="781"/>
      <c r="Y314" s="781"/>
      <c r="Z314" s="781"/>
      <c r="AA314" s="763"/>
      <c r="AB314" s="763"/>
      <c r="AC314" s="763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3">
        <v>4680115883062</v>
      </c>
      <c r="E315" s="774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3"/>
      <c r="R315" s="783"/>
      <c r="S315" s="783"/>
      <c r="T315" s="784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3">
        <v>4680115884618</v>
      </c>
      <c r="E316" s="774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3"/>
      <c r="R316" s="783"/>
      <c r="S316" s="783"/>
      <c r="T316" s="784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1"/>
      <c r="C317" s="781"/>
      <c r="D317" s="781"/>
      <c r="E317" s="781"/>
      <c r="F317" s="781"/>
      <c r="G317" s="781"/>
      <c r="H317" s="781"/>
      <c r="I317" s="781"/>
      <c r="J317" s="781"/>
      <c r="K317" s="781"/>
      <c r="L317" s="781"/>
      <c r="M317" s="781"/>
      <c r="N317" s="781"/>
      <c r="O317" s="793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1"/>
      <c r="B318" s="781"/>
      <c r="C318" s="781"/>
      <c r="D318" s="781"/>
      <c r="E318" s="781"/>
      <c r="F318" s="781"/>
      <c r="G318" s="781"/>
      <c r="H318" s="781"/>
      <c r="I318" s="781"/>
      <c r="J318" s="781"/>
      <c r="K318" s="781"/>
      <c r="L318" s="781"/>
      <c r="M318" s="781"/>
      <c r="N318" s="781"/>
      <c r="O318" s="793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0" t="s">
        <v>520</v>
      </c>
      <c r="B319" s="781"/>
      <c r="C319" s="781"/>
      <c r="D319" s="781"/>
      <c r="E319" s="781"/>
      <c r="F319" s="781"/>
      <c r="G319" s="781"/>
      <c r="H319" s="781"/>
      <c r="I319" s="781"/>
      <c r="J319" s="781"/>
      <c r="K319" s="781"/>
      <c r="L319" s="781"/>
      <c r="M319" s="781"/>
      <c r="N319" s="781"/>
      <c r="O319" s="781"/>
      <c r="P319" s="781"/>
      <c r="Q319" s="781"/>
      <c r="R319" s="781"/>
      <c r="S319" s="781"/>
      <c r="T319" s="781"/>
      <c r="U319" s="781"/>
      <c r="V319" s="781"/>
      <c r="W319" s="781"/>
      <c r="X319" s="781"/>
      <c r="Y319" s="781"/>
      <c r="Z319" s="781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1"/>
      <c r="C320" s="781"/>
      <c r="D320" s="781"/>
      <c r="E320" s="781"/>
      <c r="F320" s="781"/>
      <c r="G320" s="781"/>
      <c r="H320" s="781"/>
      <c r="I320" s="781"/>
      <c r="J320" s="781"/>
      <c r="K320" s="781"/>
      <c r="L320" s="781"/>
      <c r="M320" s="781"/>
      <c r="N320" s="781"/>
      <c r="O320" s="781"/>
      <c r="P320" s="781"/>
      <c r="Q320" s="781"/>
      <c r="R320" s="781"/>
      <c r="S320" s="781"/>
      <c r="T320" s="781"/>
      <c r="U320" s="781"/>
      <c r="V320" s="781"/>
      <c r="W320" s="781"/>
      <c r="X320" s="781"/>
      <c r="Y320" s="781"/>
      <c r="Z320" s="781"/>
      <c r="AA320" s="763"/>
      <c r="AB320" s="763"/>
      <c r="AC320" s="763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3">
        <v>4607091389807</v>
      </c>
      <c r="E321" s="774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3"/>
      <c r="R321" s="783"/>
      <c r="S321" s="783"/>
      <c r="T321" s="784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2"/>
      <c r="B322" s="781"/>
      <c r="C322" s="781"/>
      <c r="D322" s="781"/>
      <c r="E322" s="781"/>
      <c r="F322" s="781"/>
      <c r="G322" s="781"/>
      <c r="H322" s="781"/>
      <c r="I322" s="781"/>
      <c r="J322" s="781"/>
      <c r="K322" s="781"/>
      <c r="L322" s="781"/>
      <c r="M322" s="781"/>
      <c r="N322" s="781"/>
      <c r="O322" s="793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1"/>
      <c r="B323" s="781"/>
      <c r="C323" s="781"/>
      <c r="D323" s="781"/>
      <c r="E323" s="781"/>
      <c r="F323" s="781"/>
      <c r="G323" s="781"/>
      <c r="H323" s="781"/>
      <c r="I323" s="781"/>
      <c r="J323" s="781"/>
      <c r="K323" s="781"/>
      <c r="L323" s="781"/>
      <c r="M323" s="781"/>
      <c r="N323" s="781"/>
      <c r="O323" s="793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1"/>
      <c r="C324" s="781"/>
      <c r="D324" s="781"/>
      <c r="E324" s="781"/>
      <c r="F324" s="781"/>
      <c r="G324" s="781"/>
      <c r="H324" s="781"/>
      <c r="I324" s="781"/>
      <c r="J324" s="781"/>
      <c r="K324" s="781"/>
      <c r="L324" s="781"/>
      <c r="M324" s="781"/>
      <c r="N324" s="781"/>
      <c r="O324" s="781"/>
      <c r="P324" s="781"/>
      <c r="Q324" s="781"/>
      <c r="R324" s="781"/>
      <c r="S324" s="781"/>
      <c r="T324" s="781"/>
      <c r="U324" s="781"/>
      <c r="V324" s="781"/>
      <c r="W324" s="781"/>
      <c r="X324" s="781"/>
      <c r="Y324" s="781"/>
      <c r="Z324" s="781"/>
      <c r="AA324" s="763"/>
      <c r="AB324" s="763"/>
      <c r="AC324" s="763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3">
        <v>4680115880481</v>
      </c>
      <c r="E325" s="774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5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3"/>
      <c r="R325" s="783"/>
      <c r="S325" s="783"/>
      <c r="T325" s="784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2"/>
      <c r="B326" s="781"/>
      <c r="C326" s="781"/>
      <c r="D326" s="781"/>
      <c r="E326" s="781"/>
      <c r="F326" s="781"/>
      <c r="G326" s="781"/>
      <c r="H326" s="781"/>
      <c r="I326" s="781"/>
      <c r="J326" s="781"/>
      <c r="K326" s="781"/>
      <c r="L326" s="781"/>
      <c r="M326" s="781"/>
      <c r="N326" s="781"/>
      <c r="O326" s="793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1"/>
      <c r="B327" s="781"/>
      <c r="C327" s="781"/>
      <c r="D327" s="781"/>
      <c r="E327" s="781"/>
      <c r="F327" s="781"/>
      <c r="G327" s="781"/>
      <c r="H327" s="781"/>
      <c r="I327" s="781"/>
      <c r="J327" s="781"/>
      <c r="K327" s="781"/>
      <c r="L327" s="781"/>
      <c r="M327" s="781"/>
      <c r="N327" s="781"/>
      <c r="O327" s="793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1"/>
      <c r="C328" s="781"/>
      <c r="D328" s="781"/>
      <c r="E328" s="781"/>
      <c r="F328" s="781"/>
      <c r="G328" s="781"/>
      <c r="H328" s="781"/>
      <c r="I328" s="781"/>
      <c r="J328" s="781"/>
      <c r="K328" s="781"/>
      <c r="L328" s="781"/>
      <c r="M328" s="781"/>
      <c r="N328" s="781"/>
      <c r="O328" s="781"/>
      <c r="P328" s="781"/>
      <c r="Q328" s="781"/>
      <c r="R328" s="781"/>
      <c r="S328" s="781"/>
      <c r="T328" s="781"/>
      <c r="U328" s="781"/>
      <c r="V328" s="781"/>
      <c r="W328" s="781"/>
      <c r="X328" s="781"/>
      <c r="Y328" s="781"/>
      <c r="Z328" s="781"/>
      <c r="AA328" s="763"/>
      <c r="AB328" s="763"/>
      <c r="AC328" s="763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3">
        <v>4680115880412</v>
      </c>
      <c r="E329" s="774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3"/>
      <c r="R329" s="783"/>
      <c r="S329" s="783"/>
      <c r="T329" s="784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3">
        <v>4680115880511</v>
      </c>
      <c r="E330" s="774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3"/>
      <c r="R330" s="783"/>
      <c r="S330" s="783"/>
      <c r="T330" s="784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2"/>
      <c r="B331" s="781"/>
      <c r="C331" s="781"/>
      <c r="D331" s="781"/>
      <c r="E331" s="781"/>
      <c r="F331" s="781"/>
      <c r="G331" s="781"/>
      <c r="H331" s="781"/>
      <c r="I331" s="781"/>
      <c r="J331" s="781"/>
      <c r="K331" s="781"/>
      <c r="L331" s="781"/>
      <c r="M331" s="781"/>
      <c r="N331" s="781"/>
      <c r="O331" s="793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1"/>
      <c r="B332" s="781"/>
      <c r="C332" s="781"/>
      <c r="D332" s="781"/>
      <c r="E332" s="781"/>
      <c r="F332" s="781"/>
      <c r="G332" s="781"/>
      <c r="H332" s="781"/>
      <c r="I332" s="781"/>
      <c r="J332" s="781"/>
      <c r="K332" s="781"/>
      <c r="L332" s="781"/>
      <c r="M332" s="781"/>
      <c r="N332" s="781"/>
      <c r="O332" s="793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0" t="s">
        <v>533</v>
      </c>
      <c r="B333" s="781"/>
      <c r="C333" s="781"/>
      <c r="D333" s="781"/>
      <c r="E333" s="781"/>
      <c r="F333" s="781"/>
      <c r="G333" s="781"/>
      <c r="H333" s="781"/>
      <c r="I333" s="781"/>
      <c r="J333" s="781"/>
      <c r="K333" s="781"/>
      <c r="L333" s="781"/>
      <c r="M333" s="781"/>
      <c r="N333" s="781"/>
      <c r="O333" s="781"/>
      <c r="P333" s="781"/>
      <c r="Q333" s="781"/>
      <c r="R333" s="781"/>
      <c r="S333" s="781"/>
      <c r="T333" s="781"/>
      <c r="U333" s="781"/>
      <c r="V333" s="781"/>
      <c r="W333" s="781"/>
      <c r="X333" s="781"/>
      <c r="Y333" s="781"/>
      <c r="Z333" s="781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1"/>
      <c r="C334" s="781"/>
      <c r="D334" s="781"/>
      <c r="E334" s="781"/>
      <c r="F334" s="781"/>
      <c r="G334" s="781"/>
      <c r="H334" s="781"/>
      <c r="I334" s="781"/>
      <c r="J334" s="781"/>
      <c r="K334" s="781"/>
      <c r="L334" s="781"/>
      <c r="M334" s="781"/>
      <c r="N334" s="781"/>
      <c r="O334" s="781"/>
      <c r="P334" s="781"/>
      <c r="Q334" s="781"/>
      <c r="R334" s="781"/>
      <c r="S334" s="781"/>
      <c r="T334" s="781"/>
      <c r="U334" s="781"/>
      <c r="V334" s="781"/>
      <c r="W334" s="781"/>
      <c r="X334" s="781"/>
      <c r="Y334" s="781"/>
      <c r="Z334" s="781"/>
      <c r="AA334" s="763"/>
      <c r="AB334" s="763"/>
      <c r="AC334" s="763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3">
        <v>4680115882973</v>
      </c>
      <c r="E335" s="774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5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3"/>
      <c r="R335" s="783"/>
      <c r="S335" s="783"/>
      <c r="T335" s="784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3">
        <v>4680115883413</v>
      </c>
      <c r="E336" s="774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3"/>
      <c r="R336" s="783"/>
      <c r="S336" s="783"/>
      <c r="T336" s="784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2"/>
      <c r="B337" s="781"/>
      <c r="C337" s="781"/>
      <c r="D337" s="781"/>
      <c r="E337" s="781"/>
      <c r="F337" s="781"/>
      <c r="G337" s="781"/>
      <c r="H337" s="781"/>
      <c r="I337" s="781"/>
      <c r="J337" s="781"/>
      <c r="K337" s="781"/>
      <c r="L337" s="781"/>
      <c r="M337" s="781"/>
      <c r="N337" s="781"/>
      <c r="O337" s="793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1"/>
      <c r="B338" s="781"/>
      <c r="C338" s="781"/>
      <c r="D338" s="781"/>
      <c r="E338" s="781"/>
      <c r="F338" s="781"/>
      <c r="G338" s="781"/>
      <c r="H338" s="781"/>
      <c r="I338" s="781"/>
      <c r="J338" s="781"/>
      <c r="K338" s="781"/>
      <c r="L338" s="781"/>
      <c r="M338" s="781"/>
      <c r="N338" s="781"/>
      <c r="O338" s="793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1"/>
      <c r="C339" s="781"/>
      <c r="D339" s="781"/>
      <c r="E339" s="781"/>
      <c r="F339" s="781"/>
      <c r="G339" s="781"/>
      <c r="H339" s="781"/>
      <c r="I339" s="781"/>
      <c r="J339" s="781"/>
      <c r="K339" s="781"/>
      <c r="L339" s="781"/>
      <c r="M339" s="781"/>
      <c r="N339" s="781"/>
      <c r="O339" s="781"/>
      <c r="P339" s="781"/>
      <c r="Q339" s="781"/>
      <c r="R339" s="781"/>
      <c r="S339" s="781"/>
      <c r="T339" s="781"/>
      <c r="U339" s="781"/>
      <c r="V339" s="781"/>
      <c r="W339" s="781"/>
      <c r="X339" s="781"/>
      <c r="Y339" s="781"/>
      <c r="Z339" s="781"/>
      <c r="AA339" s="763"/>
      <c r="AB339" s="763"/>
      <c r="AC339" s="763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3">
        <v>4607091389845</v>
      </c>
      <c r="E340" s="774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3"/>
      <c r="R340" s="783"/>
      <c r="S340" s="783"/>
      <c r="T340" s="784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3">
        <v>4680115882881</v>
      </c>
      <c r="E341" s="774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1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3"/>
      <c r="R341" s="783"/>
      <c r="S341" s="783"/>
      <c r="T341" s="784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2"/>
      <c r="B342" s="781"/>
      <c r="C342" s="781"/>
      <c r="D342" s="781"/>
      <c r="E342" s="781"/>
      <c r="F342" s="781"/>
      <c r="G342" s="781"/>
      <c r="H342" s="781"/>
      <c r="I342" s="781"/>
      <c r="J342" s="781"/>
      <c r="K342" s="781"/>
      <c r="L342" s="781"/>
      <c r="M342" s="781"/>
      <c r="N342" s="781"/>
      <c r="O342" s="793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1"/>
      <c r="B343" s="781"/>
      <c r="C343" s="781"/>
      <c r="D343" s="781"/>
      <c r="E343" s="781"/>
      <c r="F343" s="781"/>
      <c r="G343" s="781"/>
      <c r="H343" s="781"/>
      <c r="I343" s="781"/>
      <c r="J343" s="781"/>
      <c r="K343" s="781"/>
      <c r="L343" s="781"/>
      <c r="M343" s="781"/>
      <c r="N343" s="781"/>
      <c r="O343" s="793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1"/>
      <c r="C344" s="781"/>
      <c r="D344" s="781"/>
      <c r="E344" s="781"/>
      <c r="F344" s="781"/>
      <c r="G344" s="781"/>
      <c r="H344" s="781"/>
      <c r="I344" s="781"/>
      <c r="J344" s="781"/>
      <c r="K344" s="781"/>
      <c r="L344" s="781"/>
      <c r="M344" s="781"/>
      <c r="N344" s="781"/>
      <c r="O344" s="781"/>
      <c r="P344" s="781"/>
      <c r="Q344" s="781"/>
      <c r="R344" s="781"/>
      <c r="S344" s="781"/>
      <c r="T344" s="781"/>
      <c r="U344" s="781"/>
      <c r="V344" s="781"/>
      <c r="W344" s="781"/>
      <c r="X344" s="781"/>
      <c r="Y344" s="781"/>
      <c r="Z344" s="781"/>
      <c r="AA344" s="763"/>
      <c r="AB344" s="763"/>
      <c r="AC344" s="763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3">
        <v>4680115883390</v>
      </c>
      <c r="E345" s="774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3"/>
      <c r="R345" s="783"/>
      <c r="S345" s="783"/>
      <c r="T345" s="784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2"/>
      <c r="B346" s="781"/>
      <c r="C346" s="781"/>
      <c r="D346" s="781"/>
      <c r="E346" s="781"/>
      <c r="F346" s="781"/>
      <c r="G346" s="781"/>
      <c r="H346" s="781"/>
      <c r="I346" s="781"/>
      <c r="J346" s="781"/>
      <c r="K346" s="781"/>
      <c r="L346" s="781"/>
      <c r="M346" s="781"/>
      <c r="N346" s="781"/>
      <c r="O346" s="793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1"/>
      <c r="B347" s="781"/>
      <c r="C347" s="781"/>
      <c r="D347" s="781"/>
      <c r="E347" s="781"/>
      <c r="F347" s="781"/>
      <c r="G347" s="781"/>
      <c r="H347" s="781"/>
      <c r="I347" s="781"/>
      <c r="J347" s="781"/>
      <c r="K347" s="781"/>
      <c r="L347" s="781"/>
      <c r="M347" s="781"/>
      <c r="N347" s="781"/>
      <c r="O347" s="793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0" t="s">
        <v>546</v>
      </c>
      <c r="B348" s="781"/>
      <c r="C348" s="781"/>
      <c r="D348" s="781"/>
      <c r="E348" s="781"/>
      <c r="F348" s="781"/>
      <c r="G348" s="781"/>
      <c r="H348" s="781"/>
      <c r="I348" s="781"/>
      <c r="J348" s="781"/>
      <c r="K348" s="781"/>
      <c r="L348" s="781"/>
      <c r="M348" s="781"/>
      <c r="N348" s="781"/>
      <c r="O348" s="781"/>
      <c r="P348" s="781"/>
      <c r="Q348" s="781"/>
      <c r="R348" s="781"/>
      <c r="S348" s="781"/>
      <c r="T348" s="781"/>
      <c r="U348" s="781"/>
      <c r="V348" s="781"/>
      <c r="W348" s="781"/>
      <c r="X348" s="781"/>
      <c r="Y348" s="781"/>
      <c r="Z348" s="781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1"/>
      <c r="C349" s="781"/>
      <c r="D349" s="781"/>
      <c r="E349" s="781"/>
      <c r="F349" s="781"/>
      <c r="G349" s="781"/>
      <c r="H349" s="781"/>
      <c r="I349" s="781"/>
      <c r="J349" s="781"/>
      <c r="K349" s="781"/>
      <c r="L349" s="781"/>
      <c r="M349" s="781"/>
      <c r="N349" s="781"/>
      <c r="O349" s="781"/>
      <c r="P349" s="781"/>
      <c r="Q349" s="781"/>
      <c r="R349" s="781"/>
      <c r="S349" s="781"/>
      <c r="T349" s="781"/>
      <c r="U349" s="781"/>
      <c r="V349" s="781"/>
      <c r="W349" s="781"/>
      <c r="X349" s="781"/>
      <c r="Y349" s="781"/>
      <c r="Z349" s="781"/>
      <c r="AA349" s="763"/>
      <c r="AB349" s="763"/>
      <c r="AC349" s="763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3">
        <v>4680115885141</v>
      </c>
      <c r="E350" s="774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3"/>
      <c r="R350" s="783"/>
      <c r="S350" s="783"/>
      <c r="T350" s="784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2"/>
      <c r="B351" s="781"/>
      <c r="C351" s="781"/>
      <c r="D351" s="781"/>
      <c r="E351" s="781"/>
      <c r="F351" s="781"/>
      <c r="G351" s="781"/>
      <c r="H351" s="781"/>
      <c r="I351" s="781"/>
      <c r="J351" s="781"/>
      <c r="K351" s="781"/>
      <c r="L351" s="781"/>
      <c r="M351" s="781"/>
      <c r="N351" s="781"/>
      <c r="O351" s="793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1"/>
      <c r="B352" s="781"/>
      <c r="C352" s="781"/>
      <c r="D352" s="781"/>
      <c r="E352" s="781"/>
      <c r="F352" s="781"/>
      <c r="G352" s="781"/>
      <c r="H352" s="781"/>
      <c r="I352" s="781"/>
      <c r="J352" s="781"/>
      <c r="K352" s="781"/>
      <c r="L352" s="781"/>
      <c r="M352" s="781"/>
      <c r="N352" s="781"/>
      <c r="O352" s="793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0" t="s">
        <v>550</v>
      </c>
      <c r="B353" s="781"/>
      <c r="C353" s="781"/>
      <c r="D353" s="781"/>
      <c r="E353" s="781"/>
      <c r="F353" s="781"/>
      <c r="G353" s="781"/>
      <c r="H353" s="781"/>
      <c r="I353" s="781"/>
      <c r="J353" s="781"/>
      <c r="K353" s="781"/>
      <c r="L353" s="781"/>
      <c r="M353" s="781"/>
      <c r="N353" s="781"/>
      <c r="O353" s="781"/>
      <c r="P353" s="781"/>
      <c r="Q353" s="781"/>
      <c r="R353" s="781"/>
      <c r="S353" s="781"/>
      <c r="T353" s="781"/>
      <c r="U353" s="781"/>
      <c r="V353" s="781"/>
      <c r="W353" s="781"/>
      <c r="X353" s="781"/>
      <c r="Y353" s="781"/>
      <c r="Z353" s="781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1"/>
      <c r="C354" s="781"/>
      <c r="D354" s="781"/>
      <c r="E354" s="781"/>
      <c r="F354" s="781"/>
      <c r="G354" s="781"/>
      <c r="H354" s="781"/>
      <c r="I354" s="781"/>
      <c r="J354" s="781"/>
      <c r="K354" s="781"/>
      <c r="L354" s="781"/>
      <c r="M354" s="781"/>
      <c r="N354" s="781"/>
      <c r="O354" s="781"/>
      <c r="P354" s="781"/>
      <c r="Q354" s="781"/>
      <c r="R354" s="781"/>
      <c r="S354" s="781"/>
      <c r="T354" s="781"/>
      <c r="U354" s="781"/>
      <c r="V354" s="781"/>
      <c r="W354" s="781"/>
      <c r="X354" s="781"/>
      <c r="Y354" s="781"/>
      <c r="Z354" s="781"/>
      <c r="AA354" s="763"/>
      <c r="AB354" s="763"/>
      <c r="AC354" s="763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3">
        <v>4680115885615</v>
      </c>
      <c r="E355" s="774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3"/>
      <c r="R355" s="783"/>
      <c r="S355" s="783"/>
      <c r="T355" s="784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3">
        <v>4680115885554</v>
      </c>
      <c r="E356" s="774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3"/>
      <c r="R356" s="783"/>
      <c r="S356" s="783"/>
      <c r="T356" s="784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3">
        <v>4680115885554</v>
      </c>
      <c r="E357" s="774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3"/>
      <c r="R357" s="783"/>
      <c r="S357" s="783"/>
      <c r="T357" s="784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3">
        <v>4680115885646</v>
      </c>
      <c r="E358" s="774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8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3"/>
      <c r="R358" s="783"/>
      <c r="S358" s="783"/>
      <c r="T358" s="784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3">
        <v>4680115885622</v>
      </c>
      <c r="E359" s="774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3"/>
      <c r="R359" s="783"/>
      <c r="S359" s="783"/>
      <c r="T359" s="784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3">
        <v>4680115881938</v>
      </c>
      <c r="E360" s="774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1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3"/>
      <c r="R360" s="783"/>
      <c r="S360" s="783"/>
      <c r="T360" s="784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3">
        <v>4680115885608</v>
      </c>
      <c r="E361" s="774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3"/>
      <c r="R361" s="783"/>
      <c r="S361" s="783"/>
      <c r="T361" s="784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3">
        <v>4607091386011</v>
      </c>
      <c r="E362" s="774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3"/>
      <c r="R362" s="783"/>
      <c r="S362" s="783"/>
      <c r="T362" s="784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2"/>
      <c r="B363" s="781"/>
      <c r="C363" s="781"/>
      <c r="D363" s="781"/>
      <c r="E363" s="781"/>
      <c r="F363" s="781"/>
      <c r="G363" s="781"/>
      <c r="H363" s="781"/>
      <c r="I363" s="781"/>
      <c r="J363" s="781"/>
      <c r="K363" s="781"/>
      <c r="L363" s="781"/>
      <c r="M363" s="781"/>
      <c r="N363" s="781"/>
      <c r="O363" s="793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1"/>
      <c r="B364" s="781"/>
      <c r="C364" s="781"/>
      <c r="D364" s="781"/>
      <c r="E364" s="781"/>
      <c r="F364" s="781"/>
      <c r="G364" s="781"/>
      <c r="H364" s="781"/>
      <c r="I364" s="781"/>
      <c r="J364" s="781"/>
      <c r="K364" s="781"/>
      <c r="L364" s="781"/>
      <c r="M364" s="781"/>
      <c r="N364" s="781"/>
      <c r="O364" s="793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1"/>
      <c r="C365" s="781"/>
      <c r="D365" s="781"/>
      <c r="E365" s="781"/>
      <c r="F365" s="781"/>
      <c r="G365" s="781"/>
      <c r="H365" s="781"/>
      <c r="I365" s="781"/>
      <c r="J365" s="781"/>
      <c r="K365" s="781"/>
      <c r="L365" s="781"/>
      <c r="M365" s="781"/>
      <c r="N365" s="781"/>
      <c r="O365" s="781"/>
      <c r="P365" s="781"/>
      <c r="Q365" s="781"/>
      <c r="R365" s="781"/>
      <c r="S365" s="781"/>
      <c r="T365" s="781"/>
      <c r="U365" s="781"/>
      <c r="V365" s="781"/>
      <c r="W365" s="781"/>
      <c r="X365" s="781"/>
      <c r="Y365" s="781"/>
      <c r="Z365" s="781"/>
      <c r="AA365" s="763"/>
      <c r="AB365" s="763"/>
      <c r="AC365" s="763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3">
        <v>4607091387193</v>
      </c>
      <c r="E366" s="774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3"/>
      <c r="R366" s="783"/>
      <c r="S366" s="783"/>
      <c r="T366" s="784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3">
        <v>4607091387230</v>
      </c>
      <c r="E367" s="774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3"/>
      <c r="R367" s="783"/>
      <c r="S367" s="783"/>
      <c r="T367" s="784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3">
        <v>4607091387292</v>
      </c>
      <c r="E368" s="774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3"/>
      <c r="R368" s="783"/>
      <c r="S368" s="783"/>
      <c r="T368" s="784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3">
        <v>4607091387285</v>
      </c>
      <c r="E369" s="774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3"/>
      <c r="R369" s="783"/>
      <c r="S369" s="783"/>
      <c r="T369" s="784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2"/>
      <c r="B370" s="781"/>
      <c r="C370" s="781"/>
      <c r="D370" s="781"/>
      <c r="E370" s="781"/>
      <c r="F370" s="781"/>
      <c r="G370" s="781"/>
      <c r="H370" s="781"/>
      <c r="I370" s="781"/>
      <c r="J370" s="781"/>
      <c r="K370" s="781"/>
      <c r="L370" s="781"/>
      <c r="M370" s="781"/>
      <c r="N370" s="781"/>
      <c r="O370" s="793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1"/>
      <c r="B371" s="781"/>
      <c r="C371" s="781"/>
      <c r="D371" s="781"/>
      <c r="E371" s="781"/>
      <c r="F371" s="781"/>
      <c r="G371" s="781"/>
      <c r="H371" s="781"/>
      <c r="I371" s="781"/>
      <c r="J371" s="781"/>
      <c r="K371" s="781"/>
      <c r="L371" s="781"/>
      <c r="M371" s="781"/>
      <c r="N371" s="781"/>
      <c r="O371" s="793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1"/>
      <c r="C372" s="781"/>
      <c r="D372" s="781"/>
      <c r="E372" s="781"/>
      <c r="F372" s="781"/>
      <c r="G372" s="781"/>
      <c r="H372" s="781"/>
      <c r="I372" s="781"/>
      <c r="J372" s="781"/>
      <c r="K372" s="781"/>
      <c r="L372" s="781"/>
      <c r="M372" s="781"/>
      <c r="N372" s="781"/>
      <c r="O372" s="781"/>
      <c r="P372" s="781"/>
      <c r="Q372" s="781"/>
      <c r="R372" s="781"/>
      <c r="S372" s="781"/>
      <c r="T372" s="781"/>
      <c r="U372" s="781"/>
      <c r="V372" s="781"/>
      <c r="W372" s="781"/>
      <c r="X372" s="781"/>
      <c r="Y372" s="781"/>
      <c r="Z372" s="781"/>
      <c r="AA372" s="763"/>
      <c r="AB372" s="763"/>
      <c r="AC372" s="763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3">
        <v>4607091387766</v>
      </c>
      <c r="E373" s="774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3"/>
      <c r="R373" s="783"/>
      <c r="S373" s="783"/>
      <c r="T373" s="784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3">
        <v>4607091387957</v>
      </c>
      <c r="E374" s="774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3"/>
      <c r="R374" s="783"/>
      <c r="S374" s="783"/>
      <c r="T374" s="784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3">
        <v>4607091387964</v>
      </c>
      <c r="E375" s="774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3"/>
      <c r="R375" s="783"/>
      <c r="S375" s="783"/>
      <c r="T375" s="784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3">
        <v>4680115884588</v>
      </c>
      <c r="E376" s="774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3"/>
      <c r="R376" s="783"/>
      <c r="S376" s="783"/>
      <c r="T376" s="784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3">
        <v>4607091387537</v>
      </c>
      <c r="E377" s="774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3"/>
      <c r="R377" s="783"/>
      <c r="S377" s="783"/>
      <c r="T377" s="784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3">
        <v>4607091387513</v>
      </c>
      <c r="E378" s="774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3"/>
      <c r="R378" s="783"/>
      <c r="S378" s="783"/>
      <c r="T378" s="784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2"/>
      <c r="B379" s="781"/>
      <c r="C379" s="781"/>
      <c r="D379" s="781"/>
      <c r="E379" s="781"/>
      <c r="F379" s="781"/>
      <c r="G379" s="781"/>
      <c r="H379" s="781"/>
      <c r="I379" s="781"/>
      <c r="J379" s="781"/>
      <c r="K379" s="781"/>
      <c r="L379" s="781"/>
      <c r="M379" s="781"/>
      <c r="N379" s="781"/>
      <c r="O379" s="793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1"/>
      <c r="B380" s="781"/>
      <c r="C380" s="781"/>
      <c r="D380" s="781"/>
      <c r="E380" s="781"/>
      <c r="F380" s="781"/>
      <c r="G380" s="781"/>
      <c r="H380" s="781"/>
      <c r="I380" s="781"/>
      <c r="J380" s="781"/>
      <c r="K380" s="781"/>
      <c r="L380" s="781"/>
      <c r="M380" s="781"/>
      <c r="N380" s="781"/>
      <c r="O380" s="793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1"/>
      <c r="C381" s="781"/>
      <c r="D381" s="781"/>
      <c r="E381" s="781"/>
      <c r="F381" s="781"/>
      <c r="G381" s="781"/>
      <c r="H381" s="781"/>
      <c r="I381" s="781"/>
      <c r="J381" s="781"/>
      <c r="K381" s="781"/>
      <c r="L381" s="781"/>
      <c r="M381" s="781"/>
      <c r="N381" s="781"/>
      <c r="O381" s="781"/>
      <c r="P381" s="781"/>
      <c r="Q381" s="781"/>
      <c r="R381" s="781"/>
      <c r="S381" s="781"/>
      <c r="T381" s="781"/>
      <c r="U381" s="781"/>
      <c r="V381" s="781"/>
      <c r="W381" s="781"/>
      <c r="X381" s="781"/>
      <c r="Y381" s="781"/>
      <c r="Z381" s="781"/>
      <c r="AA381" s="763"/>
      <c r="AB381" s="763"/>
      <c r="AC381" s="763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3">
        <v>4607091380880</v>
      </c>
      <c r="E382" s="774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3"/>
      <c r="R382" s="783"/>
      <c r="S382" s="783"/>
      <c r="T382" s="784"/>
      <c r="U382" s="34"/>
      <c r="V382" s="34"/>
      <c r="W382" s="35" t="s">
        <v>68</v>
      </c>
      <c r="X382" s="769">
        <v>250</v>
      </c>
      <c r="Y382" s="770">
        <f>IFERROR(IF(X382="",0,CEILING((X382/$H382),1)*$H382),"")</f>
        <v>252</v>
      </c>
      <c r="Z382" s="36">
        <f>IFERROR(IF(Y382=0,"",ROUNDUP(Y382/H382,0)*0.01898),"")</f>
        <v>0.56940000000000002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265.44642857142856</v>
      </c>
      <c r="BN382" s="64">
        <f>IFERROR(Y382*I382/H382,"0")</f>
        <v>267.57</v>
      </c>
      <c r="BO382" s="64">
        <f>IFERROR(1/J382*(X382/H382),"0")</f>
        <v>0.46502976190476186</v>
      </c>
      <c r="BP382" s="64">
        <f>IFERROR(1/J382*(Y382/H382),"0")</f>
        <v>0.46875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3">
        <v>4607091384482</v>
      </c>
      <c r="E383" s="774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3"/>
      <c r="R383" s="783"/>
      <c r="S383" s="783"/>
      <c r="T383" s="784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3">
        <v>4607091380897</v>
      </c>
      <c r="E384" s="774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795" t="s">
        <v>610</v>
      </c>
      <c r="Q384" s="783"/>
      <c r="R384" s="783"/>
      <c r="S384" s="783"/>
      <c r="T384" s="784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3">
        <v>4607091380897</v>
      </c>
      <c r="E385" s="774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3"/>
      <c r="R385" s="783"/>
      <c r="S385" s="783"/>
      <c r="T385" s="784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2"/>
      <c r="B386" s="781"/>
      <c r="C386" s="781"/>
      <c r="D386" s="781"/>
      <c r="E386" s="781"/>
      <c r="F386" s="781"/>
      <c r="G386" s="781"/>
      <c r="H386" s="781"/>
      <c r="I386" s="781"/>
      <c r="J386" s="781"/>
      <c r="K386" s="781"/>
      <c r="L386" s="781"/>
      <c r="M386" s="781"/>
      <c r="N386" s="781"/>
      <c r="O386" s="793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29.761904761904759</v>
      </c>
      <c r="Y386" s="771">
        <f>IFERROR(Y382/H382,"0")+IFERROR(Y383/H383,"0")+IFERROR(Y384/H384,"0")+IFERROR(Y385/H385,"0")</f>
        <v>30</v>
      </c>
      <c r="Z386" s="771">
        <f>IFERROR(IF(Z382="",0,Z382),"0")+IFERROR(IF(Z383="",0,Z383),"0")+IFERROR(IF(Z384="",0,Z384),"0")+IFERROR(IF(Z385="",0,Z385),"0")</f>
        <v>0.56940000000000002</v>
      </c>
      <c r="AA386" s="772"/>
      <c r="AB386" s="772"/>
      <c r="AC386" s="772"/>
    </row>
    <row r="387" spans="1:68" x14ac:dyDescent="0.2">
      <c r="A387" s="781"/>
      <c r="B387" s="781"/>
      <c r="C387" s="781"/>
      <c r="D387" s="781"/>
      <c r="E387" s="781"/>
      <c r="F387" s="781"/>
      <c r="G387" s="781"/>
      <c r="H387" s="781"/>
      <c r="I387" s="781"/>
      <c r="J387" s="781"/>
      <c r="K387" s="781"/>
      <c r="L387" s="781"/>
      <c r="M387" s="781"/>
      <c r="N387" s="781"/>
      <c r="O387" s="793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250</v>
      </c>
      <c r="Y387" s="771">
        <f>IFERROR(SUM(Y382:Y385),"0")</f>
        <v>252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1"/>
      <c r="C388" s="781"/>
      <c r="D388" s="781"/>
      <c r="E388" s="781"/>
      <c r="F388" s="781"/>
      <c r="G388" s="781"/>
      <c r="H388" s="781"/>
      <c r="I388" s="781"/>
      <c r="J388" s="781"/>
      <c r="K388" s="781"/>
      <c r="L388" s="781"/>
      <c r="M388" s="781"/>
      <c r="N388" s="781"/>
      <c r="O388" s="781"/>
      <c r="P388" s="781"/>
      <c r="Q388" s="781"/>
      <c r="R388" s="781"/>
      <c r="S388" s="781"/>
      <c r="T388" s="781"/>
      <c r="U388" s="781"/>
      <c r="V388" s="781"/>
      <c r="W388" s="781"/>
      <c r="X388" s="781"/>
      <c r="Y388" s="781"/>
      <c r="Z388" s="781"/>
      <c r="AA388" s="763"/>
      <c r="AB388" s="763"/>
      <c r="AC388" s="763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3">
        <v>4607091388374</v>
      </c>
      <c r="E389" s="774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1" t="s">
        <v>616</v>
      </c>
      <c r="Q389" s="783"/>
      <c r="R389" s="783"/>
      <c r="S389" s="783"/>
      <c r="T389" s="784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3">
        <v>4607091388381</v>
      </c>
      <c r="E390" s="774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75" t="s">
        <v>620</v>
      </c>
      <c r="Q390" s="783"/>
      <c r="R390" s="783"/>
      <c r="S390" s="783"/>
      <c r="T390" s="784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3">
        <v>4607091383102</v>
      </c>
      <c r="E391" s="774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3"/>
      <c r="R391" s="783"/>
      <c r="S391" s="783"/>
      <c r="T391" s="784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3">
        <v>4607091388404</v>
      </c>
      <c r="E392" s="774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3"/>
      <c r="R392" s="783"/>
      <c r="S392" s="783"/>
      <c r="T392" s="784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2"/>
      <c r="B393" s="781"/>
      <c r="C393" s="781"/>
      <c r="D393" s="781"/>
      <c r="E393" s="781"/>
      <c r="F393" s="781"/>
      <c r="G393" s="781"/>
      <c r="H393" s="781"/>
      <c r="I393" s="781"/>
      <c r="J393" s="781"/>
      <c r="K393" s="781"/>
      <c r="L393" s="781"/>
      <c r="M393" s="781"/>
      <c r="N393" s="781"/>
      <c r="O393" s="793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1"/>
      <c r="B394" s="781"/>
      <c r="C394" s="781"/>
      <c r="D394" s="781"/>
      <c r="E394" s="781"/>
      <c r="F394" s="781"/>
      <c r="G394" s="781"/>
      <c r="H394" s="781"/>
      <c r="I394" s="781"/>
      <c r="J394" s="781"/>
      <c r="K394" s="781"/>
      <c r="L394" s="781"/>
      <c r="M394" s="781"/>
      <c r="N394" s="781"/>
      <c r="O394" s="793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1"/>
      <c r="C395" s="781"/>
      <c r="D395" s="781"/>
      <c r="E395" s="781"/>
      <c r="F395" s="781"/>
      <c r="G395" s="781"/>
      <c r="H395" s="781"/>
      <c r="I395" s="781"/>
      <c r="J395" s="781"/>
      <c r="K395" s="781"/>
      <c r="L395" s="781"/>
      <c r="M395" s="781"/>
      <c r="N395" s="781"/>
      <c r="O395" s="781"/>
      <c r="P395" s="781"/>
      <c r="Q395" s="781"/>
      <c r="R395" s="781"/>
      <c r="S395" s="781"/>
      <c r="T395" s="781"/>
      <c r="U395" s="781"/>
      <c r="V395" s="781"/>
      <c r="W395" s="781"/>
      <c r="X395" s="781"/>
      <c r="Y395" s="781"/>
      <c r="Z395" s="781"/>
      <c r="AA395" s="763"/>
      <c r="AB395" s="763"/>
      <c r="AC395" s="763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3">
        <v>4680115881808</v>
      </c>
      <c r="E396" s="774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3"/>
      <c r="R396" s="783"/>
      <c r="S396" s="783"/>
      <c r="T396" s="784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3">
        <v>4680115881822</v>
      </c>
      <c r="E397" s="774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3"/>
      <c r="R397" s="783"/>
      <c r="S397" s="783"/>
      <c r="T397" s="784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3">
        <v>4680115880016</v>
      </c>
      <c r="E398" s="774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3"/>
      <c r="R398" s="783"/>
      <c r="S398" s="783"/>
      <c r="T398" s="784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2"/>
      <c r="B399" s="781"/>
      <c r="C399" s="781"/>
      <c r="D399" s="781"/>
      <c r="E399" s="781"/>
      <c r="F399" s="781"/>
      <c r="G399" s="781"/>
      <c r="H399" s="781"/>
      <c r="I399" s="781"/>
      <c r="J399" s="781"/>
      <c r="K399" s="781"/>
      <c r="L399" s="781"/>
      <c r="M399" s="781"/>
      <c r="N399" s="781"/>
      <c r="O399" s="793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1"/>
      <c r="B400" s="781"/>
      <c r="C400" s="781"/>
      <c r="D400" s="781"/>
      <c r="E400" s="781"/>
      <c r="F400" s="781"/>
      <c r="G400" s="781"/>
      <c r="H400" s="781"/>
      <c r="I400" s="781"/>
      <c r="J400" s="781"/>
      <c r="K400" s="781"/>
      <c r="L400" s="781"/>
      <c r="M400" s="781"/>
      <c r="N400" s="781"/>
      <c r="O400" s="793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0" t="s">
        <v>635</v>
      </c>
      <c r="B401" s="781"/>
      <c r="C401" s="781"/>
      <c r="D401" s="781"/>
      <c r="E401" s="781"/>
      <c r="F401" s="781"/>
      <c r="G401" s="781"/>
      <c r="H401" s="781"/>
      <c r="I401" s="781"/>
      <c r="J401" s="781"/>
      <c r="K401" s="781"/>
      <c r="L401" s="781"/>
      <c r="M401" s="781"/>
      <c r="N401" s="781"/>
      <c r="O401" s="781"/>
      <c r="P401" s="781"/>
      <c r="Q401" s="781"/>
      <c r="R401" s="781"/>
      <c r="S401" s="781"/>
      <c r="T401" s="781"/>
      <c r="U401" s="781"/>
      <c r="V401" s="781"/>
      <c r="W401" s="781"/>
      <c r="X401" s="781"/>
      <c r="Y401" s="781"/>
      <c r="Z401" s="781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1"/>
      <c r="C402" s="781"/>
      <c r="D402" s="781"/>
      <c r="E402" s="781"/>
      <c r="F402" s="781"/>
      <c r="G402" s="781"/>
      <c r="H402" s="781"/>
      <c r="I402" s="781"/>
      <c r="J402" s="781"/>
      <c r="K402" s="781"/>
      <c r="L402" s="781"/>
      <c r="M402" s="781"/>
      <c r="N402" s="781"/>
      <c r="O402" s="781"/>
      <c r="P402" s="781"/>
      <c r="Q402" s="781"/>
      <c r="R402" s="781"/>
      <c r="S402" s="781"/>
      <c r="T402" s="781"/>
      <c r="U402" s="781"/>
      <c r="V402" s="781"/>
      <c r="W402" s="781"/>
      <c r="X402" s="781"/>
      <c r="Y402" s="781"/>
      <c r="Z402" s="781"/>
      <c r="AA402" s="763"/>
      <c r="AB402" s="763"/>
      <c r="AC402" s="763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3">
        <v>4607091383836</v>
      </c>
      <c r="E403" s="774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3"/>
      <c r="R403" s="783"/>
      <c r="S403" s="783"/>
      <c r="T403" s="784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2"/>
      <c r="B404" s="781"/>
      <c r="C404" s="781"/>
      <c r="D404" s="781"/>
      <c r="E404" s="781"/>
      <c r="F404" s="781"/>
      <c r="G404" s="781"/>
      <c r="H404" s="781"/>
      <c r="I404" s="781"/>
      <c r="J404" s="781"/>
      <c r="K404" s="781"/>
      <c r="L404" s="781"/>
      <c r="M404" s="781"/>
      <c r="N404" s="781"/>
      <c r="O404" s="793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1"/>
      <c r="B405" s="781"/>
      <c r="C405" s="781"/>
      <c r="D405" s="781"/>
      <c r="E405" s="781"/>
      <c r="F405" s="781"/>
      <c r="G405" s="781"/>
      <c r="H405" s="781"/>
      <c r="I405" s="781"/>
      <c r="J405" s="781"/>
      <c r="K405" s="781"/>
      <c r="L405" s="781"/>
      <c r="M405" s="781"/>
      <c r="N405" s="781"/>
      <c r="O405" s="793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1"/>
      <c r="C406" s="781"/>
      <c r="D406" s="781"/>
      <c r="E406" s="781"/>
      <c r="F406" s="781"/>
      <c r="G406" s="781"/>
      <c r="H406" s="781"/>
      <c r="I406" s="781"/>
      <c r="J406" s="781"/>
      <c r="K406" s="781"/>
      <c r="L406" s="781"/>
      <c r="M406" s="781"/>
      <c r="N406" s="781"/>
      <c r="O406" s="781"/>
      <c r="P406" s="781"/>
      <c r="Q406" s="781"/>
      <c r="R406" s="781"/>
      <c r="S406" s="781"/>
      <c r="T406" s="781"/>
      <c r="U406" s="781"/>
      <c r="V406" s="781"/>
      <c r="W406" s="781"/>
      <c r="X406" s="781"/>
      <c r="Y406" s="781"/>
      <c r="Z406" s="781"/>
      <c r="AA406" s="763"/>
      <c r="AB406" s="763"/>
      <c r="AC406" s="763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3">
        <v>4607091387919</v>
      </c>
      <c r="E407" s="774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3"/>
      <c r="R407" s="783"/>
      <c r="S407" s="783"/>
      <c r="T407" s="784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3">
        <v>4680115883604</v>
      </c>
      <c r="E408" s="774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3"/>
      <c r="R408" s="783"/>
      <c r="S408" s="783"/>
      <c r="T408" s="784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3">
        <v>4680115883567</v>
      </c>
      <c r="E409" s="774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3"/>
      <c r="R409" s="783"/>
      <c r="S409" s="783"/>
      <c r="T409" s="784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2"/>
      <c r="B410" s="781"/>
      <c r="C410" s="781"/>
      <c r="D410" s="781"/>
      <c r="E410" s="781"/>
      <c r="F410" s="781"/>
      <c r="G410" s="781"/>
      <c r="H410" s="781"/>
      <c r="I410" s="781"/>
      <c r="J410" s="781"/>
      <c r="K410" s="781"/>
      <c r="L410" s="781"/>
      <c r="M410" s="781"/>
      <c r="N410" s="781"/>
      <c r="O410" s="793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1"/>
      <c r="B411" s="781"/>
      <c r="C411" s="781"/>
      <c r="D411" s="781"/>
      <c r="E411" s="781"/>
      <c r="F411" s="781"/>
      <c r="G411" s="781"/>
      <c r="H411" s="781"/>
      <c r="I411" s="781"/>
      <c r="J411" s="781"/>
      <c r="K411" s="781"/>
      <c r="L411" s="781"/>
      <c r="M411" s="781"/>
      <c r="N411" s="781"/>
      <c r="O411" s="793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78" t="s">
        <v>648</v>
      </c>
      <c r="B412" s="879"/>
      <c r="C412" s="879"/>
      <c r="D412" s="879"/>
      <c r="E412" s="879"/>
      <c r="F412" s="879"/>
      <c r="G412" s="879"/>
      <c r="H412" s="879"/>
      <c r="I412" s="879"/>
      <c r="J412" s="879"/>
      <c r="K412" s="879"/>
      <c r="L412" s="879"/>
      <c r="M412" s="879"/>
      <c r="N412" s="879"/>
      <c r="O412" s="879"/>
      <c r="P412" s="879"/>
      <c r="Q412" s="879"/>
      <c r="R412" s="879"/>
      <c r="S412" s="879"/>
      <c r="T412" s="879"/>
      <c r="U412" s="879"/>
      <c r="V412" s="879"/>
      <c r="W412" s="879"/>
      <c r="X412" s="879"/>
      <c r="Y412" s="879"/>
      <c r="Z412" s="879"/>
      <c r="AA412" s="48"/>
      <c r="AB412" s="48"/>
      <c r="AC412" s="48"/>
    </row>
    <row r="413" spans="1:68" ht="16.5" hidden="1" customHeight="1" x14ac:dyDescent="0.25">
      <c r="A413" s="780" t="s">
        <v>649</v>
      </c>
      <c r="B413" s="781"/>
      <c r="C413" s="781"/>
      <c r="D413" s="781"/>
      <c r="E413" s="781"/>
      <c r="F413" s="781"/>
      <c r="G413" s="781"/>
      <c r="H413" s="781"/>
      <c r="I413" s="781"/>
      <c r="J413" s="781"/>
      <c r="K413" s="781"/>
      <c r="L413" s="781"/>
      <c r="M413" s="781"/>
      <c r="N413" s="781"/>
      <c r="O413" s="781"/>
      <c r="P413" s="781"/>
      <c r="Q413" s="781"/>
      <c r="R413" s="781"/>
      <c r="S413" s="781"/>
      <c r="T413" s="781"/>
      <c r="U413" s="781"/>
      <c r="V413" s="781"/>
      <c r="W413" s="781"/>
      <c r="X413" s="781"/>
      <c r="Y413" s="781"/>
      <c r="Z413" s="781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1"/>
      <c r="C414" s="781"/>
      <c r="D414" s="781"/>
      <c r="E414" s="781"/>
      <c r="F414" s="781"/>
      <c r="G414" s="781"/>
      <c r="H414" s="781"/>
      <c r="I414" s="781"/>
      <c r="J414" s="781"/>
      <c r="K414" s="781"/>
      <c r="L414" s="781"/>
      <c r="M414" s="781"/>
      <c r="N414" s="781"/>
      <c r="O414" s="781"/>
      <c r="P414" s="781"/>
      <c r="Q414" s="781"/>
      <c r="R414" s="781"/>
      <c r="S414" s="781"/>
      <c r="T414" s="781"/>
      <c r="U414" s="781"/>
      <c r="V414" s="781"/>
      <c r="W414" s="781"/>
      <c r="X414" s="781"/>
      <c r="Y414" s="781"/>
      <c r="Z414" s="781"/>
      <c r="AA414" s="763"/>
      <c r="AB414" s="763"/>
      <c r="AC414" s="763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3">
        <v>4680115884847</v>
      </c>
      <c r="E415" s="774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3"/>
      <c r="R415" s="783"/>
      <c r="S415" s="783"/>
      <c r="T415" s="784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3">
        <v>4680115884847</v>
      </c>
      <c r="E416" s="774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3"/>
      <c r="R416" s="783"/>
      <c r="S416" s="783"/>
      <c r="T416" s="784"/>
      <c r="U416" s="34"/>
      <c r="V416" s="34"/>
      <c r="W416" s="35" t="s">
        <v>68</v>
      </c>
      <c r="X416" s="769">
        <v>3000</v>
      </c>
      <c r="Y416" s="770">
        <f t="shared" si="87"/>
        <v>3000</v>
      </c>
      <c r="Z416" s="36">
        <f>IFERROR(IF(Y416=0,"",ROUNDUP(Y416/H416,0)*0.02175),"")</f>
        <v>4.3499999999999996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3096</v>
      </c>
      <c r="BN416" s="64">
        <f t="shared" si="89"/>
        <v>3096</v>
      </c>
      <c r="BO416" s="64">
        <f t="shared" si="90"/>
        <v>4.1666666666666661</v>
      </c>
      <c r="BP416" s="64">
        <f t="shared" si="91"/>
        <v>4.1666666666666661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3">
        <v>4680115884854</v>
      </c>
      <c r="E417" s="774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3"/>
      <c r="R417" s="783"/>
      <c r="S417" s="783"/>
      <c r="T417" s="784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3">
        <v>4680115884854</v>
      </c>
      <c r="E418" s="774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3"/>
      <c r="R418" s="783"/>
      <c r="S418" s="783"/>
      <c r="T418" s="784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3">
        <v>4680115884830</v>
      </c>
      <c r="E419" s="774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3"/>
      <c r="R419" s="783"/>
      <c r="S419" s="783"/>
      <c r="T419" s="784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3">
        <v>4680115884830</v>
      </c>
      <c r="E420" s="774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3"/>
      <c r="R420" s="783"/>
      <c r="S420" s="783"/>
      <c r="T420" s="784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3">
        <v>4607091383997</v>
      </c>
      <c r="E421" s="774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3"/>
      <c r="R421" s="783"/>
      <c r="S421" s="783"/>
      <c r="T421" s="784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3">
        <v>4680115882638</v>
      </c>
      <c r="E422" s="774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3"/>
      <c r="R422" s="783"/>
      <c r="S422" s="783"/>
      <c r="T422" s="784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3">
        <v>4680115884922</v>
      </c>
      <c r="E423" s="774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3"/>
      <c r="R423" s="783"/>
      <c r="S423" s="783"/>
      <c r="T423" s="784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3">
        <v>4680115884861</v>
      </c>
      <c r="E424" s="774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3"/>
      <c r="R424" s="783"/>
      <c r="S424" s="783"/>
      <c r="T424" s="784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2"/>
      <c r="B425" s="781"/>
      <c r="C425" s="781"/>
      <c r="D425" s="781"/>
      <c r="E425" s="781"/>
      <c r="F425" s="781"/>
      <c r="G425" s="781"/>
      <c r="H425" s="781"/>
      <c r="I425" s="781"/>
      <c r="J425" s="781"/>
      <c r="K425" s="781"/>
      <c r="L425" s="781"/>
      <c r="M425" s="781"/>
      <c r="N425" s="781"/>
      <c r="O425" s="793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400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8.6999999999999993</v>
      </c>
      <c r="AA425" s="772"/>
      <c r="AB425" s="772"/>
      <c r="AC425" s="772"/>
    </row>
    <row r="426" spans="1:68" x14ac:dyDescent="0.2">
      <c r="A426" s="781"/>
      <c r="B426" s="781"/>
      <c r="C426" s="781"/>
      <c r="D426" s="781"/>
      <c r="E426" s="781"/>
      <c r="F426" s="781"/>
      <c r="G426" s="781"/>
      <c r="H426" s="781"/>
      <c r="I426" s="781"/>
      <c r="J426" s="781"/>
      <c r="K426" s="781"/>
      <c r="L426" s="781"/>
      <c r="M426" s="781"/>
      <c r="N426" s="781"/>
      <c r="O426" s="793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6000</v>
      </c>
      <c r="Y426" s="771">
        <f>IFERROR(SUM(Y415:Y424),"0")</f>
        <v>6000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1"/>
      <c r="C427" s="781"/>
      <c r="D427" s="781"/>
      <c r="E427" s="781"/>
      <c r="F427" s="781"/>
      <c r="G427" s="781"/>
      <c r="H427" s="781"/>
      <c r="I427" s="781"/>
      <c r="J427" s="781"/>
      <c r="K427" s="781"/>
      <c r="L427" s="781"/>
      <c r="M427" s="781"/>
      <c r="N427" s="781"/>
      <c r="O427" s="781"/>
      <c r="P427" s="781"/>
      <c r="Q427" s="781"/>
      <c r="R427" s="781"/>
      <c r="S427" s="781"/>
      <c r="T427" s="781"/>
      <c r="U427" s="781"/>
      <c r="V427" s="781"/>
      <c r="W427" s="781"/>
      <c r="X427" s="781"/>
      <c r="Y427" s="781"/>
      <c r="Z427" s="781"/>
      <c r="AA427" s="763"/>
      <c r="AB427" s="763"/>
      <c r="AC427" s="763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3">
        <v>4607091383980</v>
      </c>
      <c r="E428" s="774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3"/>
      <c r="R428" s="783"/>
      <c r="S428" s="783"/>
      <c r="T428" s="784"/>
      <c r="U428" s="34"/>
      <c r="V428" s="34"/>
      <c r="W428" s="35" t="s">
        <v>68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3">
        <v>4607091384178</v>
      </c>
      <c r="E429" s="774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3"/>
      <c r="R429" s="783"/>
      <c r="S429" s="783"/>
      <c r="T429" s="784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2"/>
      <c r="B430" s="781"/>
      <c r="C430" s="781"/>
      <c r="D430" s="781"/>
      <c r="E430" s="781"/>
      <c r="F430" s="781"/>
      <c r="G430" s="781"/>
      <c r="H430" s="781"/>
      <c r="I430" s="781"/>
      <c r="J430" s="781"/>
      <c r="K430" s="781"/>
      <c r="L430" s="781"/>
      <c r="M430" s="781"/>
      <c r="N430" s="781"/>
      <c r="O430" s="793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1"/>
      <c r="B431" s="781"/>
      <c r="C431" s="781"/>
      <c r="D431" s="781"/>
      <c r="E431" s="781"/>
      <c r="F431" s="781"/>
      <c r="G431" s="781"/>
      <c r="H431" s="781"/>
      <c r="I431" s="781"/>
      <c r="J431" s="781"/>
      <c r="K431" s="781"/>
      <c r="L431" s="781"/>
      <c r="M431" s="781"/>
      <c r="N431" s="781"/>
      <c r="O431" s="793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1"/>
      <c r="C432" s="781"/>
      <c r="D432" s="781"/>
      <c r="E432" s="781"/>
      <c r="F432" s="781"/>
      <c r="G432" s="781"/>
      <c r="H432" s="781"/>
      <c r="I432" s="781"/>
      <c r="J432" s="781"/>
      <c r="K432" s="781"/>
      <c r="L432" s="781"/>
      <c r="M432" s="781"/>
      <c r="N432" s="781"/>
      <c r="O432" s="781"/>
      <c r="P432" s="781"/>
      <c r="Q432" s="781"/>
      <c r="R432" s="781"/>
      <c r="S432" s="781"/>
      <c r="T432" s="781"/>
      <c r="U432" s="781"/>
      <c r="V432" s="781"/>
      <c r="W432" s="781"/>
      <c r="X432" s="781"/>
      <c r="Y432" s="781"/>
      <c r="Z432" s="781"/>
      <c r="AA432" s="763"/>
      <c r="AB432" s="763"/>
      <c r="AC432" s="763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3">
        <v>4607091383928</v>
      </c>
      <c r="E433" s="774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8" t="s">
        <v>680</v>
      </c>
      <c r="Q433" s="783"/>
      <c r="R433" s="783"/>
      <c r="S433" s="783"/>
      <c r="T433" s="784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3">
        <v>4607091384260</v>
      </c>
      <c r="E434" s="774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83"/>
      <c r="R434" s="783"/>
      <c r="S434" s="783"/>
      <c r="T434" s="784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1"/>
      <c r="C435" s="781"/>
      <c r="D435" s="781"/>
      <c r="E435" s="781"/>
      <c r="F435" s="781"/>
      <c r="G435" s="781"/>
      <c r="H435" s="781"/>
      <c r="I435" s="781"/>
      <c r="J435" s="781"/>
      <c r="K435" s="781"/>
      <c r="L435" s="781"/>
      <c r="M435" s="781"/>
      <c r="N435" s="781"/>
      <c r="O435" s="793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1"/>
      <c r="B436" s="781"/>
      <c r="C436" s="781"/>
      <c r="D436" s="781"/>
      <c r="E436" s="781"/>
      <c r="F436" s="781"/>
      <c r="G436" s="781"/>
      <c r="H436" s="781"/>
      <c r="I436" s="781"/>
      <c r="J436" s="781"/>
      <c r="K436" s="781"/>
      <c r="L436" s="781"/>
      <c r="M436" s="781"/>
      <c r="N436" s="781"/>
      <c r="O436" s="793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1"/>
      <c r="C437" s="781"/>
      <c r="D437" s="781"/>
      <c r="E437" s="781"/>
      <c r="F437" s="781"/>
      <c r="G437" s="781"/>
      <c r="H437" s="781"/>
      <c r="I437" s="781"/>
      <c r="J437" s="781"/>
      <c r="K437" s="781"/>
      <c r="L437" s="781"/>
      <c r="M437" s="781"/>
      <c r="N437" s="781"/>
      <c r="O437" s="781"/>
      <c r="P437" s="781"/>
      <c r="Q437" s="781"/>
      <c r="R437" s="781"/>
      <c r="S437" s="781"/>
      <c r="T437" s="781"/>
      <c r="U437" s="781"/>
      <c r="V437" s="781"/>
      <c r="W437" s="781"/>
      <c r="X437" s="781"/>
      <c r="Y437" s="781"/>
      <c r="Z437" s="781"/>
      <c r="AA437" s="763"/>
      <c r="AB437" s="763"/>
      <c r="AC437" s="763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3">
        <v>4607091384673</v>
      </c>
      <c r="E438" s="774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5" t="s">
        <v>688</v>
      </c>
      <c r="Q438" s="783"/>
      <c r="R438" s="783"/>
      <c r="S438" s="783"/>
      <c r="T438" s="784"/>
      <c r="U438" s="34"/>
      <c r="V438" s="34"/>
      <c r="W438" s="35" t="s">
        <v>68</v>
      </c>
      <c r="X438" s="769">
        <v>280</v>
      </c>
      <c r="Y438" s="770">
        <f>IFERROR(IF(X438="",0,CEILING((X438/$H438),1)*$H438),"")</f>
        <v>288</v>
      </c>
      <c r="Z438" s="36">
        <f>IFERROR(IF(Y438=0,"",ROUNDUP(Y438/H438,0)*0.01898),"")</f>
        <v>0.60736000000000001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296.1466666666667</v>
      </c>
      <c r="BN438" s="64">
        <f>IFERROR(Y438*I438/H438,"0")</f>
        <v>304.608</v>
      </c>
      <c r="BO438" s="64">
        <f>IFERROR(1/J438*(X438/H438),"0")</f>
        <v>0.4861111111111111</v>
      </c>
      <c r="BP438" s="64">
        <f>IFERROR(1/J438*(Y438/H438),"0")</f>
        <v>0.5</v>
      </c>
    </row>
    <row r="439" spans="1:68" x14ac:dyDescent="0.2">
      <c r="A439" s="792"/>
      <c r="B439" s="781"/>
      <c r="C439" s="781"/>
      <c r="D439" s="781"/>
      <c r="E439" s="781"/>
      <c r="F439" s="781"/>
      <c r="G439" s="781"/>
      <c r="H439" s="781"/>
      <c r="I439" s="781"/>
      <c r="J439" s="781"/>
      <c r="K439" s="781"/>
      <c r="L439" s="781"/>
      <c r="M439" s="781"/>
      <c r="N439" s="781"/>
      <c r="O439" s="793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31.111111111111111</v>
      </c>
      <c r="Y439" s="771">
        <f>IFERROR(Y438/H438,"0")</f>
        <v>32</v>
      </c>
      <c r="Z439" s="771">
        <f>IFERROR(IF(Z438="",0,Z438),"0")</f>
        <v>0.60736000000000001</v>
      </c>
      <c r="AA439" s="772"/>
      <c r="AB439" s="772"/>
      <c r="AC439" s="772"/>
    </row>
    <row r="440" spans="1:68" x14ac:dyDescent="0.2">
      <c r="A440" s="781"/>
      <c r="B440" s="781"/>
      <c r="C440" s="781"/>
      <c r="D440" s="781"/>
      <c r="E440" s="781"/>
      <c r="F440" s="781"/>
      <c r="G440" s="781"/>
      <c r="H440" s="781"/>
      <c r="I440" s="781"/>
      <c r="J440" s="781"/>
      <c r="K440" s="781"/>
      <c r="L440" s="781"/>
      <c r="M440" s="781"/>
      <c r="N440" s="781"/>
      <c r="O440" s="793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280</v>
      </c>
      <c r="Y440" s="771">
        <f>IFERROR(SUM(Y438:Y438),"0")</f>
        <v>288</v>
      </c>
      <c r="Z440" s="37"/>
      <c r="AA440" s="772"/>
      <c r="AB440" s="772"/>
      <c r="AC440" s="772"/>
    </row>
    <row r="441" spans="1:68" ht="16.5" hidden="1" customHeight="1" x14ac:dyDescent="0.25">
      <c r="A441" s="780" t="s">
        <v>690</v>
      </c>
      <c r="B441" s="781"/>
      <c r="C441" s="781"/>
      <c r="D441" s="781"/>
      <c r="E441" s="781"/>
      <c r="F441" s="781"/>
      <c r="G441" s="781"/>
      <c r="H441" s="781"/>
      <c r="I441" s="781"/>
      <c r="J441" s="781"/>
      <c r="K441" s="781"/>
      <c r="L441" s="781"/>
      <c r="M441" s="781"/>
      <c r="N441" s="781"/>
      <c r="O441" s="781"/>
      <c r="P441" s="781"/>
      <c r="Q441" s="781"/>
      <c r="R441" s="781"/>
      <c r="S441" s="781"/>
      <c r="T441" s="781"/>
      <c r="U441" s="781"/>
      <c r="V441" s="781"/>
      <c r="W441" s="781"/>
      <c r="X441" s="781"/>
      <c r="Y441" s="781"/>
      <c r="Z441" s="781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1"/>
      <c r="C442" s="781"/>
      <c r="D442" s="781"/>
      <c r="E442" s="781"/>
      <c r="F442" s="781"/>
      <c r="G442" s="781"/>
      <c r="H442" s="781"/>
      <c r="I442" s="781"/>
      <c r="J442" s="781"/>
      <c r="K442" s="781"/>
      <c r="L442" s="781"/>
      <c r="M442" s="781"/>
      <c r="N442" s="781"/>
      <c r="O442" s="781"/>
      <c r="P442" s="781"/>
      <c r="Q442" s="781"/>
      <c r="R442" s="781"/>
      <c r="S442" s="781"/>
      <c r="T442" s="781"/>
      <c r="U442" s="781"/>
      <c r="V442" s="781"/>
      <c r="W442" s="781"/>
      <c r="X442" s="781"/>
      <c r="Y442" s="781"/>
      <c r="Z442" s="781"/>
      <c r="AA442" s="763"/>
      <c r="AB442" s="763"/>
      <c r="AC442" s="763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3">
        <v>4680115881907</v>
      </c>
      <c r="E443" s="774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3"/>
      <c r="R443" s="783"/>
      <c r="S443" s="783"/>
      <c r="T443" s="784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3">
        <v>4680115881907</v>
      </c>
      <c r="E444" s="774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3"/>
      <c r="R444" s="783"/>
      <c r="S444" s="783"/>
      <c r="T444" s="784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3">
        <v>4680115883925</v>
      </c>
      <c r="E445" s="774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3"/>
      <c r="R445" s="783"/>
      <c r="S445" s="783"/>
      <c r="T445" s="784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3">
        <v>4680115883925</v>
      </c>
      <c r="E446" s="774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3"/>
      <c r="R446" s="783"/>
      <c r="S446" s="783"/>
      <c r="T446" s="784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3">
        <v>4680115884892</v>
      </c>
      <c r="E447" s="774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3"/>
      <c r="R447" s="783"/>
      <c r="S447" s="783"/>
      <c r="T447" s="784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3">
        <v>4607091384192</v>
      </c>
      <c r="E448" s="774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3"/>
      <c r="R448" s="783"/>
      <c r="S448" s="783"/>
      <c r="T448" s="784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3">
        <v>4680115884885</v>
      </c>
      <c r="E449" s="774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3"/>
      <c r="R449" s="783"/>
      <c r="S449" s="783"/>
      <c r="T449" s="784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3">
        <v>4680115884908</v>
      </c>
      <c r="E450" s="774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3"/>
      <c r="R450" s="783"/>
      <c r="S450" s="783"/>
      <c r="T450" s="784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2"/>
      <c r="B451" s="781"/>
      <c r="C451" s="781"/>
      <c r="D451" s="781"/>
      <c r="E451" s="781"/>
      <c r="F451" s="781"/>
      <c r="G451" s="781"/>
      <c r="H451" s="781"/>
      <c r="I451" s="781"/>
      <c r="J451" s="781"/>
      <c r="K451" s="781"/>
      <c r="L451" s="781"/>
      <c r="M451" s="781"/>
      <c r="N451" s="781"/>
      <c r="O451" s="793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1"/>
      <c r="B452" s="781"/>
      <c r="C452" s="781"/>
      <c r="D452" s="781"/>
      <c r="E452" s="781"/>
      <c r="F452" s="781"/>
      <c r="G452" s="781"/>
      <c r="H452" s="781"/>
      <c r="I452" s="781"/>
      <c r="J452" s="781"/>
      <c r="K452" s="781"/>
      <c r="L452" s="781"/>
      <c r="M452" s="781"/>
      <c r="N452" s="781"/>
      <c r="O452" s="793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1"/>
      <c r="C453" s="781"/>
      <c r="D453" s="781"/>
      <c r="E453" s="781"/>
      <c r="F453" s="781"/>
      <c r="G453" s="781"/>
      <c r="H453" s="781"/>
      <c r="I453" s="781"/>
      <c r="J453" s="781"/>
      <c r="K453" s="781"/>
      <c r="L453" s="781"/>
      <c r="M453" s="781"/>
      <c r="N453" s="781"/>
      <c r="O453" s="781"/>
      <c r="P453" s="781"/>
      <c r="Q453" s="781"/>
      <c r="R453" s="781"/>
      <c r="S453" s="781"/>
      <c r="T453" s="781"/>
      <c r="U453" s="781"/>
      <c r="V453" s="781"/>
      <c r="W453" s="781"/>
      <c r="X453" s="781"/>
      <c r="Y453" s="781"/>
      <c r="Z453" s="781"/>
      <c r="AA453" s="763"/>
      <c r="AB453" s="763"/>
      <c r="AC453" s="763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3">
        <v>4607091384802</v>
      </c>
      <c r="E454" s="774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3"/>
      <c r="R454" s="783"/>
      <c r="S454" s="783"/>
      <c r="T454" s="784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3">
        <v>4607091384826</v>
      </c>
      <c r="E455" s="774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3"/>
      <c r="R455" s="783"/>
      <c r="S455" s="783"/>
      <c r="T455" s="784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1"/>
      <c r="C456" s="781"/>
      <c r="D456" s="781"/>
      <c r="E456" s="781"/>
      <c r="F456" s="781"/>
      <c r="G456" s="781"/>
      <c r="H456" s="781"/>
      <c r="I456" s="781"/>
      <c r="J456" s="781"/>
      <c r="K456" s="781"/>
      <c r="L456" s="781"/>
      <c r="M456" s="781"/>
      <c r="N456" s="781"/>
      <c r="O456" s="793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1"/>
      <c r="B457" s="781"/>
      <c r="C457" s="781"/>
      <c r="D457" s="781"/>
      <c r="E457" s="781"/>
      <c r="F457" s="781"/>
      <c r="G457" s="781"/>
      <c r="H457" s="781"/>
      <c r="I457" s="781"/>
      <c r="J457" s="781"/>
      <c r="K457" s="781"/>
      <c r="L457" s="781"/>
      <c r="M457" s="781"/>
      <c r="N457" s="781"/>
      <c r="O457" s="793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1"/>
      <c r="C458" s="781"/>
      <c r="D458" s="781"/>
      <c r="E458" s="781"/>
      <c r="F458" s="781"/>
      <c r="G458" s="781"/>
      <c r="H458" s="781"/>
      <c r="I458" s="781"/>
      <c r="J458" s="781"/>
      <c r="K458" s="781"/>
      <c r="L458" s="781"/>
      <c r="M458" s="781"/>
      <c r="N458" s="781"/>
      <c r="O458" s="781"/>
      <c r="P458" s="781"/>
      <c r="Q458" s="781"/>
      <c r="R458" s="781"/>
      <c r="S458" s="781"/>
      <c r="T458" s="781"/>
      <c r="U458" s="781"/>
      <c r="V458" s="781"/>
      <c r="W458" s="781"/>
      <c r="X458" s="781"/>
      <c r="Y458" s="781"/>
      <c r="Z458" s="781"/>
      <c r="AA458" s="763"/>
      <c r="AB458" s="763"/>
      <c r="AC458" s="763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3">
        <v>4607091384246</v>
      </c>
      <c r="E459" s="774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53" t="s">
        <v>716</v>
      </c>
      <c r="Q459" s="783"/>
      <c r="R459" s="783"/>
      <c r="S459" s="783"/>
      <c r="T459" s="784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3">
        <v>4680115881976</v>
      </c>
      <c r="E460" s="774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92" t="s">
        <v>720</v>
      </c>
      <c r="Q460" s="783"/>
      <c r="R460" s="783"/>
      <c r="S460" s="783"/>
      <c r="T460" s="784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3">
        <v>4607091384253</v>
      </c>
      <c r="E461" s="774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3"/>
      <c r="R461" s="783"/>
      <c r="S461" s="783"/>
      <c r="T461" s="784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3">
        <v>4607091384253</v>
      </c>
      <c r="E462" s="774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3"/>
      <c r="R462" s="783"/>
      <c r="S462" s="783"/>
      <c r="T462" s="784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3">
        <v>4680115881969</v>
      </c>
      <c r="E463" s="774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3"/>
      <c r="R463" s="783"/>
      <c r="S463" s="783"/>
      <c r="T463" s="784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2"/>
      <c r="B464" s="781"/>
      <c r="C464" s="781"/>
      <c r="D464" s="781"/>
      <c r="E464" s="781"/>
      <c r="F464" s="781"/>
      <c r="G464" s="781"/>
      <c r="H464" s="781"/>
      <c r="I464" s="781"/>
      <c r="J464" s="781"/>
      <c r="K464" s="781"/>
      <c r="L464" s="781"/>
      <c r="M464" s="781"/>
      <c r="N464" s="781"/>
      <c r="O464" s="793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1"/>
      <c r="B465" s="781"/>
      <c r="C465" s="781"/>
      <c r="D465" s="781"/>
      <c r="E465" s="781"/>
      <c r="F465" s="781"/>
      <c r="G465" s="781"/>
      <c r="H465" s="781"/>
      <c r="I465" s="781"/>
      <c r="J465" s="781"/>
      <c r="K465" s="781"/>
      <c r="L465" s="781"/>
      <c r="M465" s="781"/>
      <c r="N465" s="781"/>
      <c r="O465" s="793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1"/>
      <c r="C466" s="781"/>
      <c r="D466" s="781"/>
      <c r="E466" s="781"/>
      <c r="F466" s="781"/>
      <c r="G466" s="781"/>
      <c r="H466" s="781"/>
      <c r="I466" s="781"/>
      <c r="J466" s="781"/>
      <c r="K466" s="781"/>
      <c r="L466" s="781"/>
      <c r="M466" s="781"/>
      <c r="N466" s="781"/>
      <c r="O466" s="781"/>
      <c r="P466" s="781"/>
      <c r="Q466" s="781"/>
      <c r="R466" s="781"/>
      <c r="S466" s="781"/>
      <c r="T466" s="781"/>
      <c r="U466" s="781"/>
      <c r="V466" s="781"/>
      <c r="W466" s="781"/>
      <c r="X466" s="781"/>
      <c r="Y466" s="781"/>
      <c r="Z466" s="781"/>
      <c r="AA466" s="763"/>
      <c r="AB466" s="763"/>
      <c r="AC466" s="763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3">
        <v>4607091389357</v>
      </c>
      <c r="E467" s="774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45" t="s">
        <v>732</v>
      </c>
      <c r="Q467" s="783"/>
      <c r="R467" s="783"/>
      <c r="S467" s="783"/>
      <c r="T467" s="784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1"/>
      <c r="C468" s="781"/>
      <c r="D468" s="781"/>
      <c r="E468" s="781"/>
      <c r="F468" s="781"/>
      <c r="G468" s="781"/>
      <c r="H468" s="781"/>
      <c r="I468" s="781"/>
      <c r="J468" s="781"/>
      <c r="K468" s="781"/>
      <c r="L468" s="781"/>
      <c r="M468" s="781"/>
      <c r="N468" s="781"/>
      <c r="O468" s="793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1"/>
      <c r="B469" s="781"/>
      <c r="C469" s="781"/>
      <c r="D469" s="781"/>
      <c r="E469" s="781"/>
      <c r="F469" s="781"/>
      <c r="G469" s="781"/>
      <c r="H469" s="781"/>
      <c r="I469" s="781"/>
      <c r="J469" s="781"/>
      <c r="K469" s="781"/>
      <c r="L469" s="781"/>
      <c r="M469" s="781"/>
      <c r="N469" s="781"/>
      <c r="O469" s="793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78" t="s">
        <v>734</v>
      </c>
      <c r="B470" s="879"/>
      <c r="C470" s="879"/>
      <c r="D470" s="879"/>
      <c r="E470" s="879"/>
      <c r="F470" s="879"/>
      <c r="G470" s="879"/>
      <c r="H470" s="879"/>
      <c r="I470" s="879"/>
      <c r="J470" s="879"/>
      <c r="K470" s="879"/>
      <c r="L470" s="879"/>
      <c r="M470" s="879"/>
      <c r="N470" s="879"/>
      <c r="O470" s="879"/>
      <c r="P470" s="879"/>
      <c r="Q470" s="879"/>
      <c r="R470" s="879"/>
      <c r="S470" s="879"/>
      <c r="T470" s="879"/>
      <c r="U470" s="879"/>
      <c r="V470" s="879"/>
      <c r="W470" s="879"/>
      <c r="X470" s="879"/>
      <c r="Y470" s="879"/>
      <c r="Z470" s="879"/>
      <c r="AA470" s="48"/>
      <c r="AB470" s="48"/>
      <c r="AC470" s="48"/>
    </row>
    <row r="471" spans="1:68" ht="16.5" hidden="1" customHeight="1" x14ac:dyDescent="0.25">
      <c r="A471" s="780" t="s">
        <v>735</v>
      </c>
      <c r="B471" s="781"/>
      <c r="C471" s="781"/>
      <c r="D471" s="781"/>
      <c r="E471" s="781"/>
      <c r="F471" s="781"/>
      <c r="G471" s="781"/>
      <c r="H471" s="781"/>
      <c r="I471" s="781"/>
      <c r="J471" s="781"/>
      <c r="K471" s="781"/>
      <c r="L471" s="781"/>
      <c r="M471" s="781"/>
      <c r="N471" s="781"/>
      <c r="O471" s="781"/>
      <c r="P471" s="781"/>
      <c r="Q471" s="781"/>
      <c r="R471" s="781"/>
      <c r="S471" s="781"/>
      <c r="T471" s="781"/>
      <c r="U471" s="781"/>
      <c r="V471" s="781"/>
      <c r="W471" s="781"/>
      <c r="X471" s="781"/>
      <c r="Y471" s="781"/>
      <c r="Z471" s="781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1"/>
      <c r="C472" s="781"/>
      <c r="D472" s="781"/>
      <c r="E472" s="781"/>
      <c r="F472" s="781"/>
      <c r="G472" s="781"/>
      <c r="H472" s="781"/>
      <c r="I472" s="781"/>
      <c r="J472" s="781"/>
      <c r="K472" s="781"/>
      <c r="L472" s="781"/>
      <c r="M472" s="781"/>
      <c r="N472" s="781"/>
      <c r="O472" s="781"/>
      <c r="P472" s="781"/>
      <c r="Q472" s="781"/>
      <c r="R472" s="781"/>
      <c r="S472" s="781"/>
      <c r="T472" s="781"/>
      <c r="U472" s="781"/>
      <c r="V472" s="781"/>
      <c r="W472" s="781"/>
      <c r="X472" s="781"/>
      <c r="Y472" s="781"/>
      <c r="Z472" s="781"/>
      <c r="AA472" s="763"/>
      <c r="AB472" s="763"/>
      <c r="AC472" s="763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3">
        <v>4607091389708</v>
      </c>
      <c r="E473" s="774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3"/>
      <c r="R473" s="783"/>
      <c r="S473" s="783"/>
      <c r="T473" s="784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1"/>
      <c r="C474" s="781"/>
      <c r="D474" s="781"/>
      <c r="E474" s="781"/>
      <c r="F474" s="781"/>
      <c r="G474" s="781"/>
      <c r="H474" s="781"/>
      <c r="I474" s="781"/>
      <c r="J474" s="781"/>
      <c r="K474" s="781"/>
      <c r="L474" s="781"/>
      <c r="M474" s="781"/>
      <c r="N474" s="781"/>
      <c r="O474" s="793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1"/>
      <c r="B475" s="781"/>
      <c r="C475" s="781"/>
      <c r="D475" s="781"/>
      <c r="E475" s="781"/>
      <c r="F475" s="781"/>
      <c r="G475" s="781"/>
      <c r="H475" s="781"/>
      <c r="I475" s="781"/>
      <c r="J475" s="781"/>
      <c r="K475" s="781"/>
      <c r="L475" s="781"/>
      <c r="M475" s="781"/>
      <c r="N475" s="781"/>
      <c r="O475" s="793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1"/>
      <c r="C476" s="781"/>
      <c r="D476" s="781"/>
      <c r="E476" s="781"/>
      <c r="F476" s="781"/>
      <c r="G476" s="781"/>
      <c r="H476" s="781"/>
      <c r="I476" s="781"/>
      <c r="J476" s="781"/>
      <c r="K476" s="781"/>
      <c r="L476" s="781"/>
      <c r="M476" s="781"/>
      <c r="N476" s="781"/>
      <c r="O476" s="781"/>
      <c r="P476" s="781"/>
      <c r="Q476" s="781"/>
      <c r="R476" s="781"/>
      <c r="S476" s="781"/>
      <c r="T476" s="781"/>
      <c r="U476" s="781"/>
      <c r="V476" s="781"/>
      <c r="W476" s="781"/>
      <c r="X476" s="781"/>
      <c r="Y476" s="781"/>
      <c r="Z476" s="781"/>
      <c r="AA476" s="763"/>
      <c r="AB476" s="763"/>
      <c r="AC476" s="763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3">
        <v>4680115886100</v>
      </c>
      <c r="E477" s="774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18" t="s">
        <v>741</v>
      </c>
      <c r="Q477" s="783"/>
      <c r="R477" s="783"/>
      <c r="S477" s="783"/>
      <c r="T477" s="784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3">
        <v>4680115886117</v>
      </c>
      <c r="E478" s="774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3" t="s">
        <v>745</v>
      </c>
      <c r="Q478" s="783"/>
      <c r="R478" s="783"/>
      <c r="S478" s="783"/>
      <c r="T478" s="784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3">
        <v>4680115886117</v>
      </c>
      <c r="E479" s="774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83" t="s">
        <v>745</v>
      </c>
      <c r="Q479" s="783"/>
      <c r="R479" s="783"/>
      <c r="S479" s="783"/>
      <c r="T479" s="784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3">
        <v>4607091389746</v>
      </c>
      <c r="E480" s="774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3"/>
      <c r="R480" s="783"/>
      <c r="S480" s="783"/>
      <c r="T480" s="784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3">
        <v>4680115883147</v>
      </c>
      <c r="E481" s="774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3"/>
      <c r="R481" s="783"/>
      <c r="S481" s="783"/>
      <c r="T481" s="784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3">
        <v>4680115883147</v>
      </c>
      <c r="E482" s="774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20" t="s">
        <v>754</v>
      </c>
      <c r="Q482" s="783"/>
      <c r="R482" s="783"/>
      <c r="S482" s="783"/>
      <c r="T482" s="784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3">
        <v>4607091384338</v>
      </c>
      <c r="E483" s="774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4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3"/>
      <c r="R483" s="783"/>
      <c r="S483" s="783"/>
      <c r="T483" s="784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3">
        <v>4680115883154</v>
      </c>
      <c r="E484" s="774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3"/>
      <c r="R484" s="783"/>
      <c r="S484" s="783"/>
      <c r="T484" s="784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3">
        <v>4680115883154</v>
      </c>
      <c r="E485" s="774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37" t="s">
        <v>761</v>
      </c>
      <c r="Q485" s="783"/>
      <c r="R485" s="783"/>
      <c r="S485" s="783"/>
      <c r="T485" s="784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3">
        <v>4607091389524</v>
      </c>
      <c r="E486" s="774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3"/>
      <c r="R486" s="783"/>
      <c r="S486" s="783"/>
      <c r="T486" s="784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3">
        <v>4607091389524</v>
      </c>
      <c r="E487" s="774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3"/>
      <c r="R487" s="783"/>
      <c r="S487" s="783"/>
      <c r="T487" s="784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3">
        <v>4680115883161</v>
      </c>
      <c r="E488" s="774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3"/>
      <c r="R488" s="783"/>
      <c r="S488" s="783"/>
      <c r="T488" s="784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3">
        <v>4680115883161</v>
      </c>
      <c r="E489" s="774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1" t="s">
        <v>769</v>
      </c>
      <c r="Q489" s="783"/>
      <c r="R489" s="783"/>
      <c r="S489" s="783"/>
      <c r="T489" s="784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3">
        <v>4607091389531</v>
      </c>
      <c r="E490" s="774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3"/>
      <c r="R490" s="783"/>
      <c r="S490" s="783"/>
      <c r="T490" s="784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3">
        <v>4607091389531</v>
      </c>
      <c r="E491" s="774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3"/>
      <c r="R491" s="783"/>
      <c r="S491" s="783"/>
      <c r="T491" s="784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3">
        <v>4607091384345</v>
      </c>
      <c r="E492" s="774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3"/>
      <c r="R492" s="783"/>
      <c r="S492" s="783"/>
      <c r="T492" s="784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3">
        <v>4680115883185</v>
      </c>
      <c r="E493" s="774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888" t="s">
        <v>778</v>
      </c>
      <c r="Q493" s="783"/>
      <c r="R493" s="783"/>
      <c r="S493" s="783"/>
      <c r="T493" s="784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3">
        <v>4680115883185</v>
      </c>
      <c r="E494" s="774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3"/>
      <c r="R494" s="783"/>
      <c r="S494" s="783"/>
      <c r="T494" s="784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2"/>
      <c r="B495" s="781"/>
      <c r="C495" s="781"/>
      <c r="D495" s="781"/>
      <c r="E495" s="781"/>
      <c r="F495" s="781"/>
      <c r="G495" s="781"/>
      <c r="H495" s="781"/>
      <c r="I495" s="781"/>
      <c r="J495" s="781"/>
      <c r="K495" s="781"/>
      <c r="L495" s="781"/>
      <c r="M495" s="781"/>
      <c r="N495" s="781"/>
      <c r="O495" s="793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1"/>
      <c r="B496" s="781"/>
      <c r="C496" s="781"/>
      <c r="D496" s="781"/>
      <c r="E496" s="781"/>
      <c r="F496" s="781"/>
      <c r="G496" s="781"/>
      <c r="H496" s="781"/>
      <c r="I496" s="781"/>
      <c r="J496" s="781"/>
      <c r="K496" s="781"/>
      <c r="L496" s="781"/>
      <c r="M496" s="781"/>
      <c r="N496" s="781"/>
      <c r="O496" s="793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1"/>
      <c r="C497" s="781"/>
      <c r="D497" s="781"/>
      <c r="E497" s="781"/>
      <c r="F497" s="781"/>
      <c r="G497" s="781"/>
      <c r="H497" s="781"/>
      <c r="I497" s="781"/>
      <c r="J497" s="781"/>
      <c r="K497" s="781"/>
      <c r="L497" s="781"/>
      <c r="M497" s="781"/>
      <c r="N497" s="781"/>
      <c r="O497" s="781"/>
      <c r="P497" s="781"/>
      <c r="Q497" s="781"/>
      <c r="R497" s="781"/>
      <c r="S497" s="781"/>
      <c r="T497" s="781"/>
      <c r="U497" s="781"/>
      <c r="V497" s="781"/>
      <c r="W497" s="781"/>
      <c r="X497" s="781"/>
      <c r="Y497" s="781"/>
      <c r="Z497" s="781"/>
      <c r="AA497" s="763"/>
      <c r="AB497" s="763"/>
      <c r="AC497" s="763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3">
        <v>4607091384352</v>
      </c>
      <c r="E498" s="774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3"/>
      <c r="R498" s="783"/>
      <c r="S498" s="783"/>
      <c r="T498" s="784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3">
        <v>4607091389654</v>
      </c>
      <c r="E499" s="774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3"/>
      <c r="R499" s="783"/>
      <c r="S499" s="783"/>
      <c r="T499" s="784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2"/>
      <c r="B500" s="781"/>
      <c r="C500" s="781"/>
      <c r="D500" s="781"/>
      <c r="E500" s="781"/>
      <c r="F500" s="781"/>
      <c r="G500" s="781"/>
      <c r="H500" s="781"/>
      <c r="I500" s="781"/>
      <c r="J500" s="781"/>
      <c r="K500" s="781"/>
      <c r="L500" s="781"/>
      <c r="M500" s="781"/>
      <c r="N500" s="781"/>
      <c r="O500" s="793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1"/>
      <c r="B501" s="781"/>
      <c r="C501" s="781"/>
      <c r="D501" s="781"/>
      <c r="E501" s="781"/>
      <c r="F501" s="781"/>
      <c r="G501" s="781"/>
      <c r="H501" s="781"/>
      <c r="I501" s="781"/>
      <c r="J501" s="781"/>
      <c r="K501" s="781"/>
      <c r="L501" s="781"/>
      <c r="M501" s="781"/>
      <c r="N501" s="781"/>
      <c r="O501" s="793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1"/>
      <c r="C502" s="781"/>
      <c r="D502" s="781"/>
      <c r="E502" s="781"/>
      <c r="F502" s="781"/>
      <c r="G502" s="781"/>
      <c r="H502" s="781"/>
      <c r="I502" s="781"/>
      <c r="J502" s="781"/>
      <c r="K502" s="781"/>
      <c r="L502" s="781"/>
      <c r="M502" s="781"/>
      <c r="N502" s="781"/>
      <c r="O502" s="781"/>
      <c r="P502" s="781"/>
      <c r="Q502" s="781"/>
      <c r="R502" s="781"/>
      <c r="S502" s="781"/>
      <c r="T502" s="781"/>
      <c r="U502" s="781"/>
      <c r="V502" s="781"/>
      <c r="W502" s="781"/>
      <c r="X502" s="781"/>
      <c r="Y502" s="781"/>
      <c r="Z502" s="781"/>
      <c r="AA502" s="763"/>
      <c r="AB502" s="763"/>
      <c r="AC502" s="763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3">
        <v>4680115884113</v>
      </c>
      <c r="E503" s="774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3"/>
      <c r="R503" s="783"/>
      <c r="S503" s="783"/>
      <c r="T503" s="784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2"/>
      <c r="B504" s="781"/>
      <c r="C504" s="781"/>
      <c r="D504" s="781"/>
      <c r="E504" s="781"/>
      <c r="F504" s="781"/>
      <c r="G504" s="781"/>
      <c r="H504" s="781"/>
      <c r="I504" s="781"/>
      <c r="J504" s="781"/>
      <c r="K504" s="781"/>
      <c r="L504" s="781"/>
      <c r="M504" s="781"/>
      <c r="N504" s="781"/>
      <c r="O504" s="793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1"/>
      <c r="B505" s="781"/>
      <c r="C505" s="781"/>
      <c r="D505" s="781"/>
      <c r="E505" s="781"/>
      <c r="F505" s="781"/>
      <c r="G505" s="781"/>
      <c r="H505" s="781"/>
      <c r="I505" s="781"/>
      <c r="J505" s="781"/>
      <c r="K505" s="781"/>
      <c r="L505" s="781"/>
      <c r="M505" s="781"/>
      <c r="N505" s="781"/>
      <c r="O505" s="793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0" t="s">
        <v>792</v>
      </c>
      <c r="B506" s="781"/>
      <c r="C506" s="781"/>
      <c r="D506" s="781"/>
      <c r="E506" s="781"/>
      <c r="F506" s="781"/>
      <c r="G506" s="781"/>
      <c r="H506" s="781"/>
      <c r="I506" s="781"/>
      <c r="J506" s="781"/>
      <c r="K506" s="781"/>
      <c r="L506" s="781"/>
      <c r="M506" s="781"/>
      <c r="N506" s="781"/>
      <c r="O506" s="781"/>
      <c r="P506" s="781"/>
      <c r="Q506" s="781"/>
      <c r="R506" s="781"/>
      <c r="S506" s="781"/>
      <c r="T506" s="781"/>
      <c r="U506" s="781"/>
      <c r="V506" s="781"/>
      <c r="W506" s="781"/>
      <c r="X506" s="781"/>
      <c r="Y506" s="781"/>
      <c r="Z506" s="781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1"/>
      <c r="C507" s="781"/>
      <c r="D507" s="781"/>
      <c r="E507" s="781"/>
      <c r="F507" s="781"/>
      <c r="G507" s="781"/>
      <c r="H507" s="781"/>
      <c r="I507" s="781"/>
      <c r="J507" s="781"/>
      <c r="K507" s="781"/>
      <c r="L507" s="781"/>
      <c r="M507" s="781"/>
      <c r="N507" s="781"/>
      <c r="O507" s="781"/>
      <c r="P507" s="781"/>
      <c r="Q507" s="781"/>
      <c r="R507" s="781"/>
      <c r="S507" s="781"/>
      <c r="T507" s="781"/>
      <c r="U507" s="781"/>
      <c r="V507" s="781"/>
      <c r="W507" s="781"/>
      <c r="X507" s="781"/>
      <c r="Y507" s="781"/>
      <c r="Z507" s="781"/>
      <c r="AA507" s="763"/>
      <c r="AB507" s="763"/>
      <c r="AC507" s="763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3">
        <v>4607091389364</v>
      </c>
      <c r="E508" s="774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0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3"/>
      <c r="R508" s="783"/>
      <c r="S508" s="783"/>
      <c r="T508" s="784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2"/>
      <c r="B509" s="781"/>
      <c r="C509" s="781"/>
      <c r="D509" s="781"/>
      <c r="E509" s="781"/>
      <c r="F509" s="781"/>
      <c r="G509" s="781"/>
      <c r="H509" s="781"/>
      <c r="I509" s="781"/>
      <c r="J509" s="781"/>
      <c r="K509" s="781"/>
      <c r="L509" s="781"/>
      <c r="M509" s="781"/>
      <c r="N509" s="781"/>
      <c r="O509" s="793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1"/>
      <c r="B510" s="781"/>
      <c r="C510" s="781"/>
      <c r="D510" s="781"/>
      <c r="E510" s="781"/>
      <c r="F510" s="781"/>
      <c r="G510" s="781"/>
      <c r="H510" s="781"/>
      <c r="I510" s="781"/>
      <c r="J510" s="781"/>
      <c r="K510" s="781"/>
      <c r="L510" s="781"/>
      <c r="M510" s="781"/>
      <c r="N510" s="781"/>
      <c r="O510" s="793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1"/>
      <c r="C511" s="781"/>
      <c r="D511" s="781"/>
      <c r="E511" s="781"/>
      <c r="F511" s="781"/>
      <c r="G511" s="781"/>
      <c r="H511" s="781"/>
      <c r="I511" s="781"/>
      <c r="J511" s="781"/>
      <c r="K511" s="781"/>
      <c r="L511" s="781"/>
      <c r="M511" s="781"/>
      <c r="N511" s="781"/>
      <c r="O511" s="781"/>
      <c r="P511" s="781"/>
      <c r="Q511" s="781"/>
      <c r="R511" s="781"/>
      <c r="S511" s="781"/>
      <c r="T511" s="781"/>
      <c r="U511" s="781"/>
      <c r="V511" s="781"/>
      <c r="W511" s="781"/>
      <c r="X511" s="781"/>
      <c r="Y511" s="781"/>
      <c r="Z511" s="781"/>
      <c r="AA511" s="763"/>
      <c r="AB511" s="763"/>
      <c r="AC511" s="763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3">
        <v>4680115886094</v>
      </c>
      <c r="E512" s="774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2" t="s">
        <v>798</v>
      </c>
      <c r="Q512" s="783"/>
      <c r="R512" s="783"/>
      <c r="S512" s="783"/>
      <c r="T512" s="784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3">
        <v>4607091389425</v>
      </c>
      <c r="E513" s="774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3"/>
      <c r="R513" s="783"/>
      <c r="S513" s="783"/>
      <c r="T513" s="784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3">
        <v>4680115880771</v>
      </c>
      <c r="E514" s="774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89" t="s">
        <v>805</v>
      </c>
      <c r="Q514" s="783"/>
      <c r="R514" s="783"/>
      <c r="S514" s="783"/>
      <c r="T514" s="784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3">
        <v>4607091389500</v>
      </c>
      <c r="E515" s="774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3"/>
      <c r="R515" s="783"/>
      <c r="S515" s="783"/>
      <c r="T515" s="784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3">
        <v>4607091389500</v>
      </c>
      <c r="E516" s="774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3"/>
      <c r="R516" s="783"/>
      <c r="S516" s="783"/>
      <c r="T516" s="784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2"/>
      <c r="B517" s="781"/>
      <c r="C517" s="781"/>
      <c r="D517" s="781"/>
      <c r="E517" s="781"/>
      <c r="F517" s="781"/>
      <c r="G517" s="781"/>
      <c r="H517" s="781"/>
      <c r="I517" s="781"/>
      <c r="J517" s="781"/>
      <c r="K517" s="781"/>
      <c r="L517" s="781"/>
      <c r="M517" s="781"/>
      <c r="N517" s="781"/>
      <c r="O517" s="793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1"/>
      <c r="B518" s="781"/>
      <c r="C518" s="781"/>
      <c r="D518" s="781"/>
      <c r="E518" s="781"/>
      <c r="F518" s="781"/>
      <c r="G518" s="781"/>
      <c r="H518" s="781"/>
      <c r="I518" s="781"/>
      <c r="J518" s="781"/>
      <c r="K518" s="781"/>
      <c r="L518" s="781"/>
      <c r="M518" s="781"/>
      <c r="N518" s="781"/>
      <c r="O518" s="793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0" t="s">
        <v>810</v>
      </c>
      <c r="B519" s="781"/>
      <c r="C519" s="781"/>
      <c r="D519" s="781"/>
      <c r="E519" s="781"/>
      <c r="F519" s="781"/>
      <c r="G519" s="781"/>
      <c r="H519" s="781"/>
      <c r="I519" s="781"/>
      <c r="J519" s="781"/>
      <c r="K519" s="781"/>
      <c r="L519" s="781"/>
      <c r="M519" s="781"/>
      <c r="N519" s="781"/>
      <c r="O519" s="781"/>
      <c r="P519" s="781"/>
      <c r="Q519" s="781"/>
      <c r="R519" s="781"/>
      <c r="S519" s="781"/>
      <c r="T519" s="781"/>
      <c r="U519" s="781"/>
      <c r="V519" s="781"/>
      <c r="W519" s="781"/>
      <c r="X519" s="781"/>
      <c r="Y519" s="781"/>
      <c r="Z519" s="781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1"/>
      <c r="C520" s="781"/>
      <c r="D520" s="781"/>
      <c r="E520" s="781"/>
      <c r="F520" s="781"/>
      <c r="G520" s="781"/>
      <c r="H520" s="781"/>
      <c r="I520" s="781"/>
      <c r="J520" s="781"/>
      <c r="K520" s="781"/>
      <c r="L520" s="781"/>
      <c r="M520" s="781"/>
      <c r="N520" s="781"/>
      <c r="O520" s="781"/>
      <c r="P520" s="781"/>
      <c r="Q520" s="781"/>
      <c r="R520" s="781"/>
      <c r="S520" s="781"/>
      <c r="T520" s="781"/>
      <c r="U520" s="781"/>
      <c r="V520" s="781"/>
      <c r="W520" s="781"/>
      <c r="X520" s="781"/>
      <c r="Y520" s="781"/>
      <c r="Z520" s="781"/>
      <c r="AA520" s="763"/>
      <c r="AB520" s="763"/>
      <c r="AC520" s="763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3">
        <v>4680115885189</v>
      </c>
      <c r="E521" s="774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3"/>
      <c r="R521" s="783"/>
      <c r="S521" s="783"/>
      <c r="T521" s="784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3">
        <v>4680115885172</v>
      </c>
      <c r="E522" s="774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3"/>
      <c r="R522" s="783"/>
      <c r="S522" s="783"/>
      <c r="T522" s="784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3">
        <v>4680115885110</v>
      </c>
      <c r="E523" s="774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897" t="s">
        <v>818</v>
      </c>
      <c r="Q523" s="783"/>
      <c r="R523" s="783"/>
      <c r="S523" s="783"/>
      <c r="T523" s="784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3">
        <v>4680115885219</v>
      </c>
      <c r="E524" s="774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41" t="s">
        <v>822</v>
      </c>
      <c r="Q524" s="783"/>
      <c r="R524" s="783"/>
      <c r="S524" s="783"/>
      <c r="T524" s="784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2"/>
      <c r="B525" s="781"/>
      <c r="C525" s="781"/>
      <c r="D525" s="781"/>
      <c r="E525" s="781"/>
      <c r="F525" s="781"/>
      <c r="G525" s="781"/>
      <c r="H525" s="781"/>
      <c r="I525" s="781"/>
      <c r="J525" s="781"/>
      <c r="K525" s="781"/>
      <c r="L525" s="781"/>
      <c r="M525" s="781"/>
      <c r="N525" s="781"/>
      <c r="O525" s="793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1"/>
      <c r="B526" s="781"/>
      <c r="C526" s="781"/>
      <c r="D526" s="781"/>
      <c r="E526" s="781"/>
      <c r="F526" s="781"/>
      <c r="G526" s="781"/>
      <c r="H526" s="781"/>
      <c r="I526" s="781"/>
      <c r="J526" s="781"/>
      <c r="K526" s="781"/>
      <c r="L526" s="781"/>
      <c r="M526" s="781"/>
      <c r="N526" s="781"/>
      <c r="O526" s="793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0" t="s">
        <v>824</v>
      </c>
      <c r="B527" s="781"/>
      <c r="C527" s="781"/>
      <c r="D527" s="781"/>
      <c r="E527" s="781"/>
      <c r="F527" s="781"/>
      <c r="G527" s="781"/>
      <c r="H527" s="781"/>
      <c r="I527" s="781"/>
      <c r="J527" s="781"/>
      <c r="K527" s="781"/>
      <c r="L527" s="781"/>
      <c r="M527" s="781"/>
      <c r="N527" s="781"/>
      <c r="O527" s="781"/>
      <c r="P527" s="781"/>
      <c r="Q527" s="781"/>
      <c r="R527" s="781"/>
      <c r="S527" s="781"/>
      <c r="T527" s="781"/>
      <c r="U527" s="781"/>
      <c r="V527" s="781"/>
      <c r="W527" s="781"/>
      <c r="X527" s="781"/>
      <c r="Y527" s="781"/>
      <c r="Z527" s="781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1"/>
      <c r="C528" s="781"/>
      <c r="D528" s="781"/>
      <c r="E528" s="781"/>
      <c r="F528" s="781"/>
      <c r="G528" s="781"/>
      <c r="H528" s="781"/>
      <c r="I528" s="781"/>
      <c r="J528" s="781"/>
      <c r="K528" s="781"/>
      <c r="L528" s="781"/>
      <c r="M528" s="781"/>
      <c r="N528" s="781"/>
      <c r="O528" s="781"/>
      <c r="P528" s="781"/>
      <c r="Q528" s="781"/>
      <c r="R528" s="781"/>
      <c r="S528" s="781"/>
      <c r="T528" s="781"/>
      <c r="U528" s="781"/>
      <c r="V528" s="781"/>
      <c r="W528" s="781"/>
      <c r="X528" s="781"/>
      <c r="Y528" s="781"/>
      <c r="Z528" s="781"/>
      <c r="AA528" s="763"/>
      <c r="AB528" s="763"/>
      <c r="AC528" s="763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3">
        <v>4680115885103</v>
      </c>
      <c r="E529" s="774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8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3"/>
      <c r="R529" s="783"/>
      <c r="S529" s="783"/>
      <c r="T529" s="784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2"/>
      <c r="B530" s="781"/>
      <c r="C530" s="781"/>
      <c r="D530" s="781"/>
      <c r="E530" s="781"/>
      <c r="F530" s="781"/>
      <c r="G530" s="781"/>
      <c r="H530" s="781"/>
      <c r="I530" s="781"/>
      <c r="J530" s="781"/>
      <c r="K530" s="781"/>
      <c r="L530" s="781"/>
      <c r="M530" s="781"/>
      <c r="N530" s="781"/>
      <c r="O530" s="793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1"/>
      <c r="B531" s="781"/>
      <c r="C531" s="781"/>
      <c r="D531" s="781"/>
      <c r="E531" s="781"/>
      <c r="F531" s="781"/>
      <c r="G531" s="781"/>
      <c r="H531" s="781"/>
      <c r="I531" s="781"/>
      <c r="J531" s="781"/>
      <c r="K531" s="781"/>
      <c r="L531" s="781"/>
      <c r="M531" s="781"/>
      <c r="N531" s="781"/>
      <c r="O531" s="793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1"/>
      <c r="C532" s="781"/>
      <c r="D532" s="781"/>
      <c r="E532" s="781"/>
      <c r="F532" s="781"/>
      <c r="G532" s="781"/>
      <c r="H532" s="781"/>
      <c r="I532" s="781"/>
      <c r="J532" s="781"/>
      <c r="K532" s="781"/>
      <c r="L532" s="781"/>
      <c r="M532" s="781"/>
      <c r="N532" s="781"/>
      <c r="O532" s="781"/>
      <c r="P532" s="781"/>
      <c r="Q532" s="781"/>
      <c r="R532" s="781"/>
      <c r="S532" s="781"/>
      <c r="T532" s="781"/>
      <c r="U532" s="781"/>
      <c r="V532" s="781"/>
      <c r="W532" s="781"/>
      <c r="X532" s="781"/>
      <c r="Y532" s="781"/>
      <c r="Z532" s="781"/>
      <c r="AA532" s="763"/>
      <c r="AB532" s="763"/>
      <c r="AC532" s="763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3">
        <v>4680115885509</v>
      </c>
      <c r="E533" s="774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1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3"/>
      <c r="R533" s="783"/>
      <c r="S533" s="783"/>
      <c r="T533" s="784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2"/>
      <c r="B534" s="781"/>
      <c r="C534" s="781"/>
      <c r="D534" s="781"/>
      <c r="E534" s="781"/>
      <c r="F534" s="781"/>
      <c r="G534" s="781"/>
      <c r="H534" s="781"/>
      <c r="I534" s="781"/>
      <c r="J534" s="781"/>
      <c r="K534" s="781"/>
      <c r="L534" s="781"/>
      <c r="M534" s="781"/>
      <c r="N534" s="781"/>
      <c r="O534" s="793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1"/>
      <c r="B535" s="781"/>
      <c r="C535" s="781"/>
      <c r="D535" s="781"/>
      <c r="E535" s="781"/>
      <c r="F535" s="781"/>
      <c r="G535" s="781"/>
      <c r="H535" s="781"/>
      <c r="I535" s="781"/>
      <c r="J535" s="781"/>
      <c r="K535" s="781"/>
      <c r="L535" s="781"/>
      <c r="M535" s="781"/>
      <c r="N535" s="781"/>
      <c r="O535" s="793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78" t="s">
        <v>831</v>
      </c>
      <c r="B536" s="879"/>
      <c r="C536" s="879"/>
      <c r="D536" s="879"/>
      <c r="E536" s="879"/>
      <c r="F536" s="879"/>
      <c r="G536" s="879"/>
      <c r="H536" s="879"/>
      <c r="I536" s="879"/>
      <c r="J536" s="879"/>
      <c r="K536" s="879"/>
      <c r="L536" s="879"/>
      <c r="M536" s="879"/>
      <c r="N536" s="879"/>
      <c r="O536" s="879"/>
      <c r="P536" s="879"/>
      <c r="Q536" s="879"/>
      <c r="R536" s="879"/>
      <c r="S536" s="879"/>
      <c r="T536" s="879"/>
      <c r="U536" s="879"/>
      <c r="V536" s="879"/>
      <c r="W536" s="879"/>
      <c r="X536" s="879"/>
      <c r="Y536" s="879"/>
      <c r="Z536" s="879"/>
      <c r="AA536" s="48"/>
      <c r="AB536" s="48"/>
      <c r="AC536" s="48"/>
    </row>
    <row r="537" spans="1:68" ht="16.5" hidden="1" customHeight="1" x14ac:dyDescent="0.25">
      <c r="A537" s="780" t="s">
        <v>831</v>
      </c>
      <c r="B537" s="781"/>
      <c r="C537" s="781"/>
      <c r="D537" s="781"/>
      <c r="E537" s="781"/>
      <c r="F537" s="781"/>
      <c r="G537" s="781"/>
      <c r="H537" s="781"/>
      <c r="I537" s="781"/>
      <c r="J537" s="781"/>
      <c r="K537" s="781"/>
      <c r="L537" s="781"/>
      <c r="M537" s="781"/>
      <c r="N537" s="781"/>
      <c r="O537" s="781"/>
      <c r="P537" s="781"/>
      <c r="Q537" s="781"/>
      <c r="R537" s="781"/>
      <c r="S537" s="781"/>
      <c r="T537" s="781"/>
      <c r="U537" s="781"/>
      <c r="V537" s="781"/>
      <c r="W537" s="781"/>
      <c r="X537" s="781"/>
      <c r="Y537" s="781"/>
      <c r="Z537" s="781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1"/>
      <c r="C538" s="781"/>
      <c r="D538" s="781"/>
      <c r="E538" s="781"/>
      <c r="F538" s="781"/>
      <c r="G538" s="781"/>
      <c r="H538" s="781"/>
      <c r="I538" s="781"/>
      <c r="J538" s="781"/>
      <c r="K538" s="781"/>
      <c r="L538" s="781"/>
      <c r="M538" s="781"/>
      <c r="N538" s="781"/>
      <c r="O538" s="781"/>
      <c r="P538" s="781"/>
      <c r="Q538" s="781"/>
      <c r="R538" s="781"/>
      <c r="S538" s="781"/>
      <c r="T538" s="781"/>
      <c r="U538" s="781"/>
      <c r="V538" s="781"/>
      <c r="W538" s="781"/>
      <c r="X538" s="781"/>
      <c r="Y538" s="781"/>
      <c r="Z538" s="781"/>
      <c r="AA538" s="763"/>
      <c r="AB538" s="763"/>
      <c r="AC538" s="763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3">
        <v>4607091389067</v>
      </c>
      <c r="E539" s="774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3"/>
      <c r="R539" s="783"/>
      <c r="S539" s="783"/>
      <c r="T539" s="784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3">
        <v>4680115885271</v>
      </c>
      <c r="E540" s="774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3"/>
      <c r="R540" s="783"/>
      <c r="S540" s="783"/>
      <c r="T540" s="784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3">
        <v>4680115884502</v>
      </c>
      <c r="E541" s="774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3"/>
      <c r="R541" s="783"/>
      <c r="S541" s="783"/>
      <c r="T541" s="784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3">
        <v>4607091389104</v>
      </c>
      <c r="E542" s="774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3"/>
      <c r="R542" s="783"/>
      <c r="S542" s="783"/>
      <c r="T542" s="784"/>
      <c r="U542" s="34"/>
      <c r="V542" s="34"/>
      <c r="W542" s="35" t="s">
        <v>68</v>
      </c>
      <c r="X542" s="769">
        <v>600</v>
      </c>
      <c r="Y542" s="770">
        <f t="shared" si="103"/>
        <v>601.92000000000007</v>
      </c>
      <c r="Z542" s="36">
        <f t="shared" si="104"/>
        <v>1.36344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640.90909090909088</v>
      </c>
      <c r="BN542" s="64">
        <f t="shared" si="106"/>
        <v>642.96</v>
      </c>
      <c r="BO542" s="64">
        <f t="shared" si="107"/>
        <v>1.0926573426573427</v>
      </c>
      <c r="BP542" s="64">
        <f t="shared" si="108"/>
        <v>1.0961538461538463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3">
        <v>4680115884519</v>
      </c>
      <c r="E543" s="774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3"/>
      <c r="R543" s="783"/>
      <c r="S543" s="783"/>
      <c r="T543" s="784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3">
        <v>4680115885226</v>
      </c>
      <c r="E544" s="774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3"/>
      <c r="R544" s="783"/>
      <c r="S544" s="783"/>
      <c r="T544" s="784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3">
        <v>4680115880603</v>
      </c>
      <c r="E545" s="774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9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3"/>
      <c r="R545" s="783"/>
      <c r="S545" s="783"/>
      <c r="T545" s="784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3">
        <v>4680115880603</v>
      </c>
      <c r="E546" s="774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10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3"/>
      <c r="R546" s="783"/>
      <c r="S546" s="783"/>
      <c r="T546" s="784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3">
        <v>4680115882782</v>
      </c>
      <c r="E547" s="774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3"/>
      <c r="R547" s="783"/>
      <c r="S547" s="783"/>
      <c r="T547" s="784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3">
        <v>4680115885479</v>
      </c>
      <c r="E548" s="774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896" t="s">
        <v>856</v>
      </c>
      <c r="Q548" s="783"/>
      <c r="R548" s="783"/>
      <c r="S548" s="783"/>
      <c r="T548" s="784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3">
        <v>4607091389982</v>
      </c>
      <c r="E549" s="774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3"/>
      <c r="R549" s="783"/>
      <c r="S549" s="783"/>
      <c r="T549" s="784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3">
        <v>4607091389982</v>
      </c>
      <c r="E550" s="774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3"/>
      <c r="R550" s="783"/>
      <c r="S550" s="783"/>
      <c r="T550" s="784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3">
        <v>4680115886483</v>
      </c>
      <c r="E551" s="774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104" t="s">
        <v>863</v>
      </c>
      <c r="Q551" s="783"/>
      <c r="R551" s="783"/>
      <c r="S551" s="783"/>
      <c r="T551" s="784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3">
        <v>4680115886490</v>
      </c>
      <c r="E552" s="774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83"/>
      <c r="R552" s="783"/>
      <c r="S552" s="783"/>
      <c r="T552" s="784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3">
        <v>4680115886469</v>
      </c>
      <c r="E553" s="774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4" t="s">
        <v>869</v>
      </c>
      <c r="Q553" s="783"/>
      <c r="R553" s="783"/>
      <c r="S553" s="783"/>
      <c r="T553" s="784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2"/>
      <c r="B554" s="781"/>
      <c r="C554" s="781"/>
      <c r="D554" s="781"/>
      <c r="E554" s="781"/>
      <c r="F554" s="781"/>
      <c r="G554" s="781"/>
      <c r="H554" s="781"/>
      <c r="I554" s="781"/>
      <c r="J554" s="781"/>
      <c r="K554" s="781"/>
      <c r="L554" s="781"/>
      <c r="M554" s="781"/>
      <c r="N554" s="781"/>
      <c r="O554" s="793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114.00000000000001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72"/>
      <c r="AB554" s="772"/>
      <c r="AC554" s="772"/>
    </row>
    <row r="555" spans="1:68" x14ac:dyDescent="0.2">
      <c r="A555" s="781"/>
      <c r="B555" s="781"/>
      <c r="C555" s="781"/>
      <c r="D555" s="781"/>
      <c r="E555" s="781"/>
      <c r="F555" s="781"/>
      <c r="G555" s="781"/>
      <c r="H555" s="781"/>
      <c r="I555" s="781"/>
      <c r="J555" s="781"/>
      <c r="K555" s="781"/>
      <c r="L555" s="781"/>
      <c r="M555" s="781"/>
      <c r="N555" s="781"/>
      <c r="O555" s="793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600</v>
      </c>
      <c r="Y555" s="771">
        <f>IFERROR(SUM(Y539:Y553),"0")</f>
        <v>601.92000000000007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1"/>
      <c r="C556" s="781"/>
      <c r="D556" s="781"/>
      <c r="E556" s="781"/>
      <c r="F556" s="781"/>
      <c r="G556" s="781"/>
      <c r="H556" s="781"/>
      <c r="I556" s="781"/>
      <c r="J556" s="781"/>
      <c r="K556" s="781"/>
      <c r="L556" s="781"/>
      <c r="M556" s="781"/>
      <c r="N556" s="781"/>
      <c r="O556" s="781"/>
      <c r="P556" s="781"/>
      <c r="Q556" s="781"/>
      <c r="R556" s="781"/>
      <c r="S556" s="781"/>
      <c r="T556" s="781"/>
      <c r="U556" s="781"/>
      <c r="V556" s="781"/>
      <c r="W556" s="781"/>
      <c r="X556" s="781"/>
      <c r="Y556" s="781"/>
      <c r="Z556" s="781"/>
      <c r="AA556" s="763"/>
      <c r="AB556" s="763"/>
      <c r="AC556" s="763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3">
        <v>4607091388930</v>
      </c>
      <c r="E557" s="774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01" t="s">
        <v>872</v>
      </c>
      <c r="Q557" s="783"/>
      <c r="R557" s="783"/>
      <c r="S557" s="783"/>
      <c r="T557" s="784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3">
        <v>4607091388930</v>
      </c>
      <c r="E558" s="774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3"/>
      <c r="R558" s="783"/>
      <c r="S558" s="783"/>
      <c r="T558" s="784"/>
      <c r="U558" s="34"/>
      <c r="V558" s="34"/>
      <c r="W558" s="35" t="s">
        <v>68</v>
      </c>
      <c r="X558" s="769">
        <v>200</v>
      </c>
      <c r="Y558" s="770">
        <f>IFERROR(IF(X558="",0,CEILING((X558/$H558),1)*$H558),"")</f>
        <v>200.64000000000001</v>
      </c>
      <c r="Z558" s="36">
        <f>IFERROR(IF(Y558=0,"",ROUNDUP(Y558/H558,0)*0.01196),"")</f>
        <v>0.45448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213.63636363636363</v>
      </c>
      <c r="BN558" s="64">
        <f>IFERROR(Y558*I558/H558,"0")</f>
        <v>214.32</v>
      </c>
      <c r="BO558" s="64">
        <f>IFERROR(1/J558*(X558/H558),"0")</f>
        <v>0.36421911421911418</v>
      </c>
      <c r="BP558" s="64">
        <f>IFERROR(1/J558*(Y558/H558),"0")</f>
        <v>0.36538461538461542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3">
        <v>4680115880054</v>
      </c>
      <c r="E559" s="774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54" t="s">
        <v>878</v>
      </c>
      <c r="Q559" s="783"/>
      <c r="R559" s="783"/>
      <c r="S559" s="783"/>
      <c r="T559" s="784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2"/>
      <c r="B560" s="781"/>
      <c r="C560" s="781"/>
      <c r="D560" s="781"/>
      <c r="E560" s="781"/>
      <c r="F560" s="781"/>
      <c r="G560" s="781"/>
      <c r="H560" s="781"/>
      <c r="I560" s="781"/>
      <c r="J560" s="781"/>
      <c r="K560" s="781"/>
      <c r="L560" s="781"/>
      <c r="M560" s="781"/>
      <c r="N560" s="781"/>
      <c r="O560" s="793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37.878787878787875</v>
      </c>
      <c r="Y560" s="771">
        <f>IFERROR(Y557/H557,"0")+IFERROR(Y558/H558,"0")+IFERROR(Y559/H559,"0")</f>
        <v>38</v>
      </c>
      <c r="Z560" s="771">
        <f>IFERROR(IF(Z557="",0,Z557),"0")+IFERROR(IF(Z558="",0,Z558),"0")+IFERROR(IF(Z559="",0,Z559),"0")</f>
        <v>0.45448</v>
      </c>
      <c r="AA560" s="772"/>
      <c r="AB560" s="772"/>
      <c r="AC560" s="772"/>
    </row>
    <row r="561" spans="1:68" x14ac:dyDescent="0.2">
      <c r="A561" s="781"/>
      <c r="B561" s="781"/>
      <c r="C561" s="781"/>
      <c r="D561" s="781"/>
      <c r="E561" s="781"/>
      <c r="F561" s="781"/>
      <c r="G561" s="781"/>
      <c r="H561" s="781"/>
      <c r="I561" s="781"/>
      <c r="J561" s="781"/>
      <c r="K561" s="781"/>
      <c r="L561" s="781"/>
      <c r="M561" s="781"/>
      <c r="N561" s="781"/>
      <c r="O561" s="793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200</v>
      </c>
      <c r="Y561" s="771">
        <f>IFERROR(SUM(Y557:Y559),"0")</f>
        <v>200.64000000000001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1"/>
      <c r="C562" s="781"/>
      <c r="D562" s="781"/>
      <c r="E562" s="781"/>
      <c r="F562" s="781"/>
      <c r="G562" s="781"/>
      <c r="H562" s="781"/>
      <c r="I562" s="781"/>
      <c r="J562" s="781"/>
      <c r="K562" s="781"/>
      <c r="L562" s="781"/>
      <c r="M562" s="781"/>
      <c r="N562" s="781"/>
      <c r="O562" s="781"/>
      <c r="P562" s="781"/>
      <c r="Q562" s="781"/>
      <c r="R562" s="781"/>
      <c r="S562" s="781"/>
      <c r="T562" s="781"/>
      <c r="U562" s="781"/>
      <c r="V562" s="781"/>
      <c r="W562" s="781"/>
      <c r="X562" s="781"/>
      <c r="Y562" s="781"/>
      <c r="Z562" s="781"/>
      <c r="AA562" s="763"/>
      <c r="AB562" s="763"/>
      <c r="AC562" s="763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3">
        <v>4680115883116</v>
      </c>
      <c r="E563" s="774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63" t="s">
        <v>881</v>
      </c>
      <c r="Q563" s="783"/>
      <c r="R563" s="783"/>
      <c r="S563" s="783"/>
      <c r="T563" s="784"/>
      <c r="U563" s="34"/>
      <c r="V563" s="34"/>
      <c r="W563" s="35" t="s">
        <v>68</v>
      </c>
      <c r="X563" s="769">
        <v>150</v>
      </c>
      <c r="Y563" s="770">
        <f t="shared" ref="Y563:Y576" si="109">IFERROR(IF(X563="",0,CEILING((X563/$H563),1)*$H563),"")</f>
        <v>153.12</v>
      </c>
      <c r="Z563" s="36">
        <f>IFERROR(IF(Y563=0,"",ROUNDUP(Y563/H563,0)*0.01196),"")</f>
        <v>0.34683999999999998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160.22727272727272</v>
      </c>
      <c r="BN563" s="64">
        <f t="shared" ref="BN563:BN576" si="111">IFERROR(Y563*I563/H563,"0")</f>
        <v>163.56</v>
      </c>
      <c r="BO563" s="64">
        <f t="shared" ref="BO563:BO576" si="112">IFERROR(1/J563*(X563/H563),"0")</f>
        <v>0.27316433566433568</v>
      </c>
      <c r="BP563" s="64">
        <f t="shared" ref="BP563:BP576" si="113">IFERROR(1/J563*(Y563/H563),"0")</f>
        <v>0.27884615384615385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3">
        <v>4680115883093</v>
      </c>
      <c r="E564" s="774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2" t="s">
        <v>885</v>
      </c>
      <c r="Q564" s="783"/>
      <c r="R564" s="783"/>
      <c r="S564" s="783"/>
      <c r="T564" s="784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3">
        <v>4680115883093</v>
      </c>
      <c r="E565" s="774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3"/>
      <c r="R565" s="783"/>
      <c r="S565" s="783"/>
      <c r="T565" s="784"/>
      <c r="U565" s="34"/>
      <c r="V565" s="34"/>
      <c r="W565" s="35" t="s">
        <v>68</v>
      </c>
      <c r="X565" s="769">
        <v>160</v>
      </c>
      <c r="Y565" s="770">
        <f t="shared" si="109"/>
        <v>163.68</v>
      </c>
      <c r="Z565" s="36">
        <f>IFERROR(IF(Y565=0,"",ROUNDUP(Y565/H565,0)*0.01196),"")</f>
        <v>0.37075999999999998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170.90909090909091</v>
      </c>
      <c r="BN565" s="64">
        <f t="shared" si="111"/>
        <v>174.84</v>
      </c>
      <c r="BO565" s="64">
        <f t="shared" si="112"/>
        <v>0.29137529137529139</v>
      </c>
      <c r="BP565" s="64">
        <f t="shared" si="113"/>
        <v>0.29807692307692307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3">
        <v>4680115883109</v>
      </c>
      <c r="E566" s="774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00" t="s">
        <v>891</v>
      </c>
      <c r="Q566" s="783"/>
      <c r="R566" s="783"/>
      <c r="S566" s="783"/>
      <c r="T566" s="784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3">
        <v>4680115883109</v>
      </c>
      <c r="E567" s="774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3"/>
      <c r="R567" s="783"/>
      <c r="S567" s="783"/>
      <c r="T567" s="784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3">
        <v>4680115882072</v>
      </c>
      <c r="E568" s="774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7" t="s">
        <v>897</v>
      </c>
      <c r="Q568" s="783"/>
      <c r="R568" s="783"/>
      <c r="S568" s="783"/>
      <c r="T568" s="784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3">
        <v>4680115882072</v>
      </c>
      <c r="E569" s="774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3"/>
      <c r="R569" s="783"/>
      <c r="S569" s="783"/>
      <c r="T569" s="784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3">
        <v>4680115882072</v>
      </c>
      <c r="E570" s="774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56" t="s">
        <v>901</v>
      </c>
      <c r="Q570" s="783"/>
      <c r="R570" s="783"/>
      <c r="S570" s="783"/>
      <c r="T570" s="784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3">
        <v>4680115882102</v>
      </c>
      <c r="E571" s="774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0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3"/>
      <c r="R571" s="783"/>
      <c r="S571" s="783"/>
      <c r="T571" s="784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3">
        <v>4680115882102</v>
      </c>
      <c r="E572" s="774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9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3"/>
      <c r="R572" s="783"/>
      <c r="S572" s="783"/>
      <c r="T572" s="784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3">
        <v>4680115882102</v>
      </c>
      <c r="E573" s="774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66" t="s">
        <v>906</v>
      </c>
      <c r="Q573" s="783"/>
      <c r="R573" s="783"/>
      <c r="S573" s="783"/>
      <c r="T573" s="784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3">
        <v>4680115882096</v>
      </c>
      <c r="E574" s="774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3"/>
      <c r="R574" s="783"/>
      <c r="S574" s="783"/>
      <c r="T574" s="784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3">
        <v>4680115882096</v>
      </c>
      <c r="E575" s="774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3"/>
      <c r="R575" s="783"/>
      <c r="S575" s="783"/>
      <c r="T575" s="784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3">
        <v>4680115882096</v>
      </c>
      <c r="E576" s="774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7" t="s">
        <v>911</v>
      </c>
      <c r="Q576" s="783"/>
      <c r="R576" s="783"/>
      <c r="S576" s="783"/>
      <c r="T576" s="784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2"/>
      <c r="B577" s="781"/>
      <c r="C577" s="781"/>
      <c r="D577" s="781"/>
      <c r="E577" s="781"/>
      <c r="F577" s="781"/>
      <c r="G577" s="781"/>
      <c r="H577" s="781"/>
      <c r="I577" s="781"/>
      <c r="J577" s="781"/>
      <c r="K577" s="781"/>
      <c r="L577" s="781"/>
      <c r="M577" s="781"/>
      <c r="N577" s="781"/>
      <c r="O577" s="793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77.651515151515142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79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0.94484000000000001</v>
      </c>
      <c r="AA577" s="772"/>
      <c r="AB577" s="772"/>
      <c r="AC577" s="772"/>
    </row>
    <row r="578" spans="1:68" x14ac:dyDescent="0.2">
      <c r="A578" s="781"/>
      <c r="B578" s="781"/>
      <c r="C578" s="781"/>
      <c r="D578" s="781"/>
      <c r="E578" s="781"/>
      <c r="F578" s="781"/>
      <c r="G578" s="781"/>
      <c r="H578" s="781"/>
      <c r="I578" s="781"/>
      <c r="J578" s="781"/>
      <c r="K578" s="781"/>
      <c r="L578" s="781"/>
      <c r="M578" s="781"/>
      <c r="N578" s="781"/>
      <c r="O578" s="793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410</v>
      </c>
      <c r="Y578" s="771">
        <f>IFERROR(SUM(Y563:Y576),"0")</f>
        <v>417.12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1"/>
      <c r="C579" s="781"/>
      <c r="D579" s="781"/>
      <c r="E579" s="781"/>
      <c r="F579" s="781"/>
      <c r="G579" s="781"/>
      <c r="H579" s="781"/>
      <c r="I579" s="781"/>
      <c r="J579" s="781"/>
      <c r="K579" s="781"/>
      <c r="L579" s="781"/>
      <c r="M579" s="781"/>
      <c r="N579" s="781"/>
      <c r="O579" s="781"/>
      <c r="P579" s="781"/>
      <c r="Q579" s="781"/>
      <c r="R579" s="781"/>
      <c r="S579" s="781"/>
      <c r="T579" s="781"/>
      <c r="U579" s="781"/>
      <c r="V579" s="781"/>
      <c r="W579" s="781"/>
      <c r="X579" s="781"/>
      <c r="Y579" s="781"/>
      <c r="Z579" s="781"/>
      <c r="AA579" s="763"/>
      <c r="AB579" s="763"/>
      <c r="AC579" s="763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3">
        <v>4607091383409</v>
      </c>
      <c r="E580" s="774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3"/>
      <c r="R580" s="783"/>
      <c r="S580" s="783"/>
      <c r="T580" s="784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3">
        <v>4607091383416</v>
      </c>
      <c r="E581" s="774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3"/>
      <c r="R581" s="783"/>
      <c r="S581" s="783"/>
      <c r="T581" s="784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3">
        <v>4680115883536</v>
      </c>
      <c r="E582" s="774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3"/>
      <c r="R582" s="783"/>
      <c r="S582" s="783"/>
      <c r="T582" s="784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2"/>
      <c r="B583" s="781"/>
      <c r="C583" s="781"/>
      <c r="D583" s="781"/>
      <c r="E583" s="781"/>
      <c r="F583" s="781"/>
      <c r="G583" s="781"/>
      <c r="H583" s="781"/>
      <c r="I583" s="781"/>
      <c r="J583" s="781"/>
      <c r="K583" s="781"/>
      <c r="L583" s="781"/>
      <c r="M583" s="781"/>
      <c r="N583" s="781"/>
      <c r="O583" s="793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1"/>
      <c r="B584" s="781"/>
      <c r="C584" s="781"/>
      <c r="D584" s="781"/>
      <c r="E584" s="781"/>
      <c r="F584" s="781"/>
      <c r="G584" s="781"/>
      <c r="H584" s="781"/>
      <c r="I584" s="781"/>
      <c r="J584" s="781"/>
      <c r="K584" s="781"/>
      <c r="L584" s="781"/>
      <c r="M584" s="781"/>
      <c r="N584" s="781"/>
      <c r="O584" s="793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1"/>
      <c r="C585" s="781"/>
      <c r="D585" s="781"/>
      <c r="E585" s="781"/>
      <c r="F585" s="781"/>
      <c r="G585" s="781"/>
      <c r="H585" s="781"/>
      <c r="I585" s="781"/>
      <c r="J585" s="781"/>
      <c r="K585" s="781"/>
      <c r="L585" s="781"/>
      <c r="M585" s="781"/>
      <c r="N585" s="781"/>
      <c r="O585" s="781"/>
      <c r="P585" s="781"/>
      <c r="Q585" s="781"/>
      <c r="R585" s="781"/>
      <c r="S585" s="781"/>
      <c r="T585" s="781"/>
      <c r="U585" s="781"/>
      <c r="V585" s="781"/>
      <c r="W585" s="781"/>
      <c r="X585" s="781"/>
      <c r="Y585" s="781"/>
      <c r="Z585" s="781"/>
      <c r="AA585" s="763"/>
      <c r="AB585" s="763"/>
      <c r="AC585" s="763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3">
        <v>4680115885035</v>
      </c>
      <c r="E586" s="774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3"/>
      <c r="R586" s="783"/>
      <c r="S586" s="783"/>
      <c r="T586" s="784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3">
        <v>4680115885936</v>
      </c>
      <c r="E587" s="774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38" t="s">
        <v>926</v>
      </c>
      <c r="Q587" s="783"/>
      <c r="R587" s="783"/>
      <c r="S587" s="783"/>
      <c r="T587" s="784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2"/>
      <c r="B588" s="781"/>
      <c r="C588" s="781"/>
      <c r="D588" s="781"/>
      <c r="E588" s="781"/>
      <c r="F588" s="781"/>
      <c r="G588" s="781"/>
      <c r="H588" s="781"/>
      <c r="I588" s="781"/>
      <c r="J588" s="781"/>
      <c r="K588" s="781"/>
      <c r="L588" s="781"/>
      <c r="M588" s="781"/>
      <c r="N588" s="781"/>
      <c r="O588" s="793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1"/>
      <c r="B589" s="781"/>
      <c r="C589" s="781"/>
      <c r="D589" s="781"/>
      <c r="E589" s="781"/>
      <c r="F589" s="781"/>
      <c r="G589" s="781"/>
      <c r="H589" s="781"/>
      <c r="I589" s="781"/>
      <c r="J589" s="781"/>
      <c r="K589" s="781"/>
      <c r="L589" s="781"/>
      <c r="M589" s="781"/>
      <c r="N589" s="781"/>
      <c r="O589" s="793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78" t="s">
        <v>927</v>
      </c>
      <c r="B590" s="879"/>
      <c r="C590" s="879"/>
      <c r="D590" s="879"/>
      <c r="E590" s="879"/>
      <c r="F590" s="879"/>
      <c r="G590" s="879"/>
      <c r="H590" s="879"/>
      <c r="I590" s="879"/>
      <c r="J590" s="879"/>
      <c r="K590" s="879"/>
      <c r="L590" s="879"/>
      <c r="M590" s="879"/>
      <c r="N590" s="879"/>
      <c r="O590" s="879"/>
      <c r="P590" s="879"/>
      <c r="Q590" s="879"/>
      <c r="R590" s="879"/>
      <c r="S590" s="879"/>
      <c r="T590" s="879"/>
      <c r="U590" s="879"/>
      <c r="V590" s="879"/>
      <c r="W590" s="879"/>
      <c r="X590" s="879"/>
      <c r="Y590" s="879"/>
      <c r="Z590" s="879"/>
      <c r="AA590" s="48"/>
      <c r="AB590" s="48"/>
      <c r="AC590" s="48"/>
    </row>
    <row r="591" spans="1:68" ht="16.5" hidden="1" customHeight="1" x14ac:dyDescent="0.25">
      <c r="A591" s="780" t="s">
        <v>927</v>
      </c>
      <c r="B591" s="781"/>
      <c r="C591" s="781"/>
      <c r="D591" s="781"/>
      <c r="E591" s="781"/>
      <c r="F591" s="781"/>
      <c r="G591" s="781"/>
      <c r="H591" s="781"/>
      <c r="I591" s="781"/>
      <c r="J591" s="781"/>
      <c r="K591" s="781"/>
      <c r="L591" s="781"/>
      <c r="M591" s="781"/>
      <c r="N591" s="781"/>
      <c r="O591" s="781"/>
      <c r="P591" s="781"/>
      <c r="Q591" s="781"/>
      <c r="R591" s="781"/>
      <c r="S591" s="781"/>
      <c r="T591" s="781"/>
      <c r="U591" s="781"/>
      <c r="V591" s="781"/>
      <c r="W591" s="781"/>
      <c r="X591" s="781"/>
      <c r="Y591" s="781"/>
      <c r="Z591" s="781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1"/>
      <c r="C592" s="781"/>
      <c r="D592" s="781"/>
      <c r="E592" s="781"/>
      <c r="F592" s="781"/>
      <c r="G592" s="781"/>
      <c r="H592" s="781"/>
      <c r="I592" s="781"/>
      <c r="J592" s="781"/>
      <c r="K592" s="781"/>
      <c r="L592" s="781"/>
      <c r="M592" s="781"/>
      <c r="N592" s="781"/>
      <c r="O592" s="781"/>
      <c r="P592" s="781"/>
      <c r="Q592" s="781"/>
      <c r="R592" s="781"/>
      <c r="S592" s="781"/>
      <c r="T592" s="781"/>
      <c r="U592" s="781"/>
      <c r="V592" s="781"/>
      <c r="W592" s="781"/>
      <c r="X592" s="781"/>
      <c r="Y592" s="781"/>
      <c r="Z592" s="781"/>
      <c r="AA592" s="763"/>
      <c r="AB592" s="763"/>
      <c r="AC592" s="763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3">
        <v>4680115885523</v>
      </c>
      <c r="E593" s="774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37" t="s">
        <v>930</v>
      </c>
      <c r="Q593" s="783"/>
      <c r="R593" s="783"/>
      <c r="S593" s="783"/>
      <c r="T593" s="784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2"/>
      <c r="B594" s="781"/>
      <c r="C594" s="781"/>
      <c r="D594" s="781"/>
      <c r="E594" s="781"/>
      <c r="F594" s="781"/>
      <c r="G594" s="781"/>
      <c r="H594" s="781"/>
      <c r="I594" s="781"/>
      <c r="J594" s="781"/>
      <c r="K594" s="781"/>
      <c r="L594" s="781"/>
      <c r="M594" s="781"/>
      <c r="N594" s="781"/>
      <c r="O594" s="793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1"/>
      <c r="B595" s="781"/>
      <c r="C595" s="781"/>
      <c r="D595" s="781"/>
      <c r="E595" s="781"/>
      <c r="F595" s="781"/>
      <c r="G595" s="781"/>
      <c r="H595" s="781"/>
      <c r="I595" s="781"/>
      <c r="J595" s="781"/>
      <c r="K595" s="781"/>
      <c r="L595" s="781"/>
      <c r="M595" s="781"/>
      <c r="N595" s="781"/>
      <c r="O595" s="793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1"/>
      <c r="C596" s="781"/>
      <c r="D596" s="781"/>
      <c r="E596" s="781"/>
      <c r="F596" s="781"/>
      <c r="G596" s="781"/>
      <c r="H596" s="781"/>
      <c r="I596" s="781"/>
      <c r="J596" s="781"/>
      <c r="K596" s="781"/>
      <c r="L596" s="781"/>
      <c r="M596" s="781"/>
      <c r="N596" s="781"/>
      <c r="O596" s="781"/>
      <c r="P596" s="781"/>
      <c r="Q596" s="781"/>
      <c r="R596" s="781"/>
      <c r="S596" s="781"/>
      <c r="T596" s="781"/>
      <c r="U596" s="781"/>
      <c r="V596" s="781"/>
      <c r="W596" s="781"/>
      <c r="X596" s="781"/>
      <c r="Y596" s="781"/>
      <c r="Z596" s="781"/>
      <c r="AA596" s="763"/>
      <c r="AB596" s="763"/>
      <c r="AC596" s="763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3">
        <v>4680115885530</v>
      </c>
      <c r="E597" s="774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3"/>
      <c r="R597" s="783"/>
      <c r="S597" s="783"/>
      <c r="T597" s="784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2"/>
      <c r="B598" s="781"/>
      <c r="C598" s="781"/>
      <c r="D598" s="781"/>
      <c r="E598" s="781"/>
      <c r="F598" s="781"/>
      <c r="G598" s="781"/>
      <c r="H598" s="781"/>
      <c r="I598" s="781"/>
      <c r="J598" s="781"/>
      <c r="K598" s="781"/>
      <c r="L598" s="781"/>
      <c r="M598" s="781"/>
      <c r="N598" s="781"/>
      <c r="O598" s="793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1"/>
      <c r="B599" s="781"/>
      <c r="C599" s="781"/>
      <c r="D599" s="781"/>
      <c r="E599" s="781"/>
      <c r="F599" s="781"/>
      <c r="G599" s="781"/>
      <c r="H599" s="781"/>
      <c r="I599" s="781"/>
      <c r="J599" s="781"/>
      <c r="K599" s="781"/>
      <c r="L599" s="781"/>
      <c r="M599" s="781"/>
      <c r="N599" s="781"/>
      <c r="O599" s="793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78" t="s">
        <v>934</v>
      </c>
      <c r="B600" s="879"/>
      <c r="C600" s="879"/>
      <c r="D600" s="879"/>
      <c r="E600" s="879"/>
      <c r="F600" s="879"/>
      <c r="G600" s="879"/>
      <c r="H600" s="879"/>
      <c r="I600" s="879"/>
      <c r="J600" s="879"/>
      <c r="K600" s="879"/>
      <c r="L600" s="879"/>
      <c r="M600" s="879"/>
      <c r="N600" s="879"/>
      <c r="O600" s="879"/>
      <c r="P600" s="879"/>
      <c r="Q600" s="879"/>
      <c r="R600" s="879"/>
      <c r="S600" s="879"/>
      <c r="T600" s="879"/>
      <c r="U600" s="879"/>
      <c r="V600" s="879"/>
      <c r="W600" s="879"/>
      <c r="X600" s="879"/>
      <c r="Y600" s="879"/>
      <c r="Z600" s="879"/>
      <c r="AA600" s="48"/>
      <c r="AB600" s="48"/>
      <c r="AC600" s="48"/>
    </row>
    <row r="601" spans="1:68" ht="16.5" hidden="1" customHeight="1" x14ac:dyDescent="0.25">
      <c r="A601" s="780" t="s">
        <v>934</v>
      </c>
      <c r="B601" s="781"/>
      <c r="C601" s="781"/>
      <c r="D601" s="781"/>
      <c r="E601" s="781"/>
      <c r="F601" s="781"/>
      <c r="G601" s="781"/>
      <c r="H601" s="781"/>
      <c r="I601" s="781"/>
      <c r="J601" s="781"/>
      <c r="K601" s="781"/>
      <c r="L601" s="781"/>
      <c r="M601" s="781"/>
      <c r="N601" s="781"/>
      <c r="O601" s="781"/>
      <c r="P601" s="781"/>
      <c r="Q601" s="781"/>
      <c r="R601" s="781"/>
      <c r="S601" s="781"/>
      <c r="T601" s="781"/>
      <c r="U601" s="781"/>
      <c r="V601" s="781"/>
      <c r="W601" s="781"/>
      <c r="X601" s="781"/>
      <c r="Y601" s="781"/>
      <c r="Z601" s="781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1"/>
      <c r="C602" s="781"/>
      <c r="D602" s="781"/>
      <c r="E602" s="781"/>
      <c r="F602" s="781"/>
      <c r="G602" s="781"/>
      <c r="H602" s="781"/>
      <c r="I602" s="781"/>
      <c r="J602" s="781"/>
      <c r="K602" s="781"/>
      <c r="L602" s="781"/>
      <c r="M602" s="781"/>
      <c r="N602" s="781"/>
      <c r="O602" s="781"/>
      <c r="P602" s="781"/>
      <c r="Q602" s="781"/>
      <c r="R602" s="781"/>
      <c r="S602" s="781"/>
      <c r="T602" s="781"/>
      <c r="U602" s="781"/>
      <c r="V602" s="781"/>
      <c r="W602" s="781"/>
      <c r="X602" s="781"/>
      <c r="Y602" s="781"/>
      <c r="Z602" s="781"/>
      <c r="AA602" s="763"/>
      <c r="AB602" s="763"/>
      <c r="AC602" s="763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3">
        <v>4640242181011</v>
      </c>
      <c r="E603" s="774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4" t="s">
        <v>937</v>
      </c>
      <c r="Q603" s="783"/>
      <c r="R603" s="783"/>
      <c r="S603" s="783"/>
      <c r="T603" s="784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3">
        <v>4640242180441</v>
      </c>
      <c r="E604" s="774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0" t="s">
        <v>941</v>
      </c>
      <c r="Q604" s="783"/>
      <c r="R604" s="783"/>
      <c r="S604" s="783"/>
      <c r="T604" s="784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3">
        <v>4640242180564</v>
      </c>
      <c r="E605" s="774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47" t="s">
        <v>945</v>
      </c>
      <c r="Q605" s="783"/>
      <c r="R605" s="783"/>
      <c r="S605" s="783"/>
      <c r="T605" s="784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3">
        <v>4640242180922</v>
      </c>
      <c r="E606" s="774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55" t="s">
        <v>949</v>
      </c>
      <c r="Q606" s="783"/>
      <c r="R606" s="783"/>
      <c r="S606" s="783"/>
      <c r="T606" s="784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3">
        <v>4640242181189</v>
      </c>
      <c r="E607" s="774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0" t="s">
        <v>953</v>
      </c>
      <c r="Q607" s="783"/>
      <c r="R607" s="783"/>
      <c r="S607" s="783"/>
      <c r="T607" s="784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3">
        <v>4640242180038</v>
      </c>
      <c r="E608" s="774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1198" t="s">
        <v>956</v>
      </c>
      <c r="Q608" s="783"/>
      <c r="R608" s="783"/>
      <c r="S608" s="783"/>
      <c r="T608" s="784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3">
        <v>4640242181172</v>
      </c>
      <c r="E609" s="774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8" t="s">
        <v>959</v>
      </c>
      <c r="Q609" s="783"/>
      <c r="R609" s="783"/>
      <c r="S609" s="783"/>
      <c r="T609" s="784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2"/>
      <c r="B610" s="781"/>
      <c r="C610" s="781"/>
      <c r="D610" s="781"/>
      <c r="E610" s="781"/>
      <c r="F610" s="781"/>
      <c r="G610" s="781"/>
      <c r="H610" s="781"/>
      <c r="I610" s="781"/>
      <c r="J610" s="781"/>
      <c r="K610" s="781"/>
      <c r="L610" s="781"/>
      <c r="M610" s="781"/>
      <c r="N610" s="781"/>
      <c r="O610" s="793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1"/>
      <c r="B611" s="781"/>
      <c r="C611" s="781"/>
      <c r="D611" s="781"/>
      <c r="E611" s="781"/>
      <c r="F611" s="781"/>
      <c r="G611" s="781"/>
      <c r="H611" s="781"/>
      <c r="I611" s="781"/>
      <c r="J611" s="781"/>
      <c r="K611" s="781"/>
      <c r="L611" s="781"/>
      <c r="M611" s="781"/>
      <c r="N611" s="781"/>
      <c r="O611" s="793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1"/>
      <c r="C612" s="781"/>
      <c r="D612" s="781"/>
      <c r="E612" s="781"/>
      <c r="F612" s="781"/>
      <c r="G612" s="781"/>
      <c r="H612" s="781"/>
      <c r="I612" s="781"/>
      <c r="J612" s="781"/>
      <c r="K612" s="781"/>
      <c r="L612" s="781"/>
      <c r="M612" s="781"/>
      <c r="N612" s="781"/>
      <c r="O612" s="781"/>
      <c r="P612" s="781"/>
      <c r="Q612" s="781"/>
      <c r="R612" s="781"/>
      <c r="S612" s="781"/>
      <c r="T612" s="781"/>
      <c r="U612" s="781"/>
      <c r="V612" s="781"/>
      <c r="W612" s="781"/>
      <c r="X612" s="781"/>
      <c r="Y612" s="781"/>
      <c r="Z612" s="781"/>
      <c r="AA612" s="763"/>
      <c r="AB612" s="763"/>
      <c r="AC612" s="763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3">
        <v>4640242180519</v>
      </c>
      <c r="E613" s="774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9" t="s">
        <v>962</v>
      </c>
      <c r="Q613" s="783"/>
      <c r="R613" s="783"/>
      <c r="S613" s="783"/>
      <c r="T613" s="784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3">
        <v>4640242180526</v>
      </c>
      <c r="E614" s="774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96" t="s">
        <v>966</v>
      </c>
      <c r="Q614" s="783"/>
      <c r="R614" s="783"/>
      <c r="S614" s="783"/>
      <c r="T614" s="784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3">
        <v>4640242180090</v>
      </c>
      <c r="E615" s="774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6" t="s">
        <v>969</v>
      </c>
      <c r="Q615" s="783"/>
      <c r="R615" s="783"/>
      <c r="S615" s="783"/>
      <c r="T615" s="784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3">
        <v>4640242181363</v>
      </c>
      <c r="E616" s="774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40" t="s">
        <v>973</v>
      </c>
      <c r="Q616" s="783"/>
      <c r="R616" s="783"/>
      <c r="S616" s="783"/>
      <c r="T616" s="784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2"/>
      <c r="B617" s="781"/>
      <c r="C617" s="781"/>
      <c r="D617" s="781"/>
      <c r="E617" s="781"/>
      <c r="F617" s="781"/>
      <c r="G617" s="781"/>
      <c r="H617" s="781"/>
      <c r="I617" s="781"/>
      <c r="J617" s="781"/>
      <c r="K617" s="781"/>
      <c r="L617" s="781"/>
      <c r="M617" s="781"/>
      <c r="N617" s="781"/>
      <c r="O617" s="793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1"/>
      <c r="B618" s="781"/>
      <c r="C618" s="781"/>
      <c r="D618" s="781"/>
      <c r="E618" s="781"/>
      <c r="F618" s="781"/>
      <c r="G618" s="781"/>
      <c r="H618" s="781"/>
      <c r="I618" s="781"/>
      <c r="J618" s="781"/>
      <c r="K618" s="781"/>
      <c r="L618" s="781"/>
      <c r="M618" s="781"/>
      <c r="N618" s="781"/>
      <c r="O618" s="793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1"/>
      <c r="C619" s="781"/>
      <c r="D619" s="781"/>
      <c r="E619" s="781"/>
      <c r="F619" s="781"/>
      <c r="G619" s="781"/>
      <c r="H619" s="781"/>
      <c r="I619" s="781"/>
      <c r="J619" s="781"/>
      <c r="K619" s="781"/>
      <c r="L619" s="781"/>
      <c r="M619" s="781"/>
      <c r="N619" s="781"/>
      <c r="O619" s="781"/>
      <c r="P619" s="781"/>
      <c r="Q619" s="781"/>
      <c r="R619" s="781"/>
      <c r="S619" s="781"/>
      <c r="T619" s="781"/>
      <c r="U619" s="781"/>
      <c r="V619" s="781"/>
      <c r="W619" s="781"/>
      <c r="X619" s="781"/>
      <c r="Y619" s="781"/>
      <c r="Z619" s="781"/>
      <c r="AA619" s="763"/>
      <c r="AB619" s="763"/>
      <c r="AC619" s="763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3">
        <v>4640242180816</v>
      </c>
      <c r="E620" s="774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49" t="s">
        <v>976</v>
      </c>
      <c r="Q620" s="783"/>
      <c r="R620" s="783"/>
      <c r="S620" s="783"/>
      <c r="T620" s="784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3">
        <v>4640242180595</v>
      </c>
      <c r="E621" s="774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7" t="s">
        <v>980</v>
      </c>
      <c r="Q621" s="783"/>
      <c r="R621" s="783"/>
      <c r="S621" s="783"/>
      <c r="T621" s="784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3">
        <v>4640242181615</v>
      </c>
      <c r="E622" s="774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7" t="s">
        <v>984</v>
      </c>
      <c r="Q622" s="783"/>
      <c r="R622" s="783"/>
      <c r="S622" s="783"/>
      <c r="T622" s="784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3">
        <v>4640242181639</v>
      </c>
      <c r="E623" s="774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0" t="s">
        <v>988</v>
      </c>
      <c r="Q623" s="783"/>
      <c r="R623" s="783"/>
      <c r="S623" s="783"/>
      <c r="T623" s="784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3">
        <v>4640242181622</v>
      </c>
      <c r="E624" s="774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48" t="s">
        <v>992</v>
      </c>
      <c r="Q624" s="783"/>
      <c r="R624" s="783"/>
      <c r="S624" s="783"/>
      <c r="T624" s="784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3">
        <v>4640242180908</v>
      </c>
      <c r="E625" s="774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4" t="s">
        <v>996</v>
      </c>
      <c r="Q625" s="783"/>
      <c r="R625" s="783"/>
      <c r="S625" s="783"/>
      <c r="T625" s="784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3">
        <v>4640242180489</v>
      </c>
      <c r="E626" s="774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967" t="s">
        <v>999</v>
      </c>
      <c r="Q626" s="783"/>
      <c r="R626" s="783"/>
      <c r="S626" s="783"/>
      <c r="T626" s="784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2"/>
      <c r="B627" s="781"/>
      <c r="C627" s="781"/>
      <c r="D627" s="781"/>
      <c r="E627" s="781"/>
      <c r="F627" s="781"/>
      <c r="G627" s="781"/>
      <c r="H627" s="781"/>
      <c r="I627" s="781"/>
      <c r="J627" s="781"/>
      <c r="K627" s="781"/>
      <c r="L627" s="781"/>
      <c r="M627" s="781"/>
      <c r="N627" s="781"/>
      <c r="O627" s="793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1"/>
      <c r="B628" s="781"/>
      <c r="C628" s="781"/>
      <c r="D628" s="781"/>
      <c r="E628" s="781"/>
      <c r="F628" s="781"/>
      <c r="G628" s="781"/>
      <c r="H628" s="781"/>
      <c r="I628" s="781"/>
      <c r="J628" s="781"/>
      <c r="K628" s="781"/>
      <c r="L628" s="781"/>
      <c r="M628" s="781"/>
      <c r="N628" s="781"/>
      <c r="O628" s="793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1"/>
      <c r="C629" s="781"/>
      <c r="D629" s="781"/>
      <c r="E629" s="781"/>
      <c r="F629" s="781"/>
      <c r="G629" s="781"/>
      <c r="H629" s="781"/>
      <c r="I629" s="781"/>
      <c r="J629" s="781"/>
      <c r="K629" s="781"/>
      <c r="L629" s="781"/>
      <c r="M629" s="781"/>
      <c r="N629" s="781"/>
      <c r="O629" s="781"/>
      <c r="P629" s="781"/>
      <c r="Q629" s="781"/>
      <c r="R629" s="781"/>
      <c r="S629" s="781"/>
      <c r="T629" s="781"/>
      <c r="U629" s="781"/>
      <c r="V629" s="781"/>
      <c r="W629" s="781"/>
      <c r="X629" s="781"/>
      <c r="Y629" s="781"/>
      <c r="Z629" s="781"/>
      <c r="AA629" s="763"/>
      <c r="AB629" s="763"/>
      <c r="AC629" s="763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3">
        <v>4640242180533</v>
      </c>
      <c r="E630" s="774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55" t="s">
        <v>1002</v>
      </c>
      <c r="Q630" s="783"/>
      <c r="R630" s="783"/>
      <c r="S630" s="783"/>
      <c r="T630" s="784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3">
        <v>4640242180533</v>
      </c>
      <c r="E631" s="774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93" t="s">
        <v>1005</v>
      </c>
      <c r="Q631" s="783"/>
      <c r="R631" s="783"/>
      <c r="S631" s="783"/>
      <c r="T631" s="784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3">
        <v>4640242180540</v>
      </c>
      <c r="E632" s="774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26" t="s">
        <v>1008</v>
      </c>
      <c r="Q632" s="783"/>
      <c r="R632" s="783"/>
      <c r="S632" s="783"/>
      <c r="T632" s="784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3">
        <v>4640242180540</v>
      </c>
      <c r="E633" s="774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46" t="s">
        <v>1011</v>
      </c>
      <c r="Q633" s="783"/>
      <c r="R633" s="783"/>
      <c r="S633" s="783"/>
      <c r="T633" s="784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3">
        <v>4640242181233</v>
      </c>
      <c r="E634" s="774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64" t="s">
        <v>1014</v>
      </c>
      <c r="Q634" s="783"/>
      <c r="R634" s="783"/>
      <c r="S634" s="783"/>
      <c r="T634" s="784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3">
        <v>4640242181233</v>
      </c>
      <c r="E635" s="774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1003" t="s">
        <v>1016</v>
      </c>
      <c r="Q635" s="783"/>
      <c r="R635" s="783"/>
      <c r="S635" s="783"/>
      <c r="T635" s="784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3">
        <v>4640242181226</v>
      </c>
      <c r="E636" s="774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28" t="s">
        <v>1019</v>
      </c>
      <c r="Q636" s="783"/>
      <c r="R636" s="783"/>
      <c r="S636" s="783"/>
      <c r="T636" s="784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3">
        <v>4640242181226</v>
      </c>
      <c r="E637" s="774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5" t="s">
        <v>1021</v>
      </c>
      <c r="Q637" s="783"/>
      <c r="R637" s="783"/>
      <c r="S637" s="783"/>
      <c r="T637" s="784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2"/>
      <c r="B638" s="781"/>
      <c r="C638" s="781"/>
      <c r="D638" s="781"/>
      <c r="E638" s="781"/>
      <c r="F638" s="781"/>
      <c r="G638" s="781"/>
      <c r="H638" s="781"/>
      <c r="I638" s="781"/>
      <c r="J638" s="781"/>
      <c r="K638" s="781"/>
      <c r="L638" s="781"/>
      <c r="M638" s="781"/>
      <c r="N638" s="781"/>
      <c r="O638" s="793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1"/>
      <c r="B639" s="781"/>
      <c r="C639" s="781"/>
      <c r="D639" s="781"/>
      <c r="E639" s="781"/>
      <c r="F639" s="781"/>
      <c r="G639" s="781"/>
      <c r="H639" s="781"/>
      <c r="I639" s="781"/>
      <c r="J639" s="781"/>
      <c r="K639" s="781"/>
      <c r="L639" s="781"/>
      <c r="M639" s="781"/>
      <c r="N639" s="781"/>
      <c r="O639" s="793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1"/>
      <c r="C640" s="781"/>
      <c r="D640" s="781"/>
      <c r="E640" s="781"/>
      <c r="F640" s="781"/>
      <c r="G640" s="781"/>
      <c r="H640" s="781"/>
      <c r="I640" s="781"/>
      <c r="J640" s="781"/>
      <c r="K640" s="781"/>
      <c r="L640" s="781"/>
      <c r="M640" s="781"/>
      <c r="N640" s="781"/>
      <c r="O640" s="781"/>
      <c r="P640" s="781"/>
      <c r="Q640" s="781"/>
      <c r="R640" s="781"/>
      <c r="S640" s="781"/>
      <c r="T640" s="781"/>
      <c r="U640" s="781"/>
      <c r="V640" s="781"/>
      <c r="W640" s="781"/>
      <c r="X640" s="781"/>
      <c r="Y640" s="781"/>
      <c r="Z640" s="781"/>
      <c r="AA640" s="763"/>
      <c r="AB640" s="763"/>
      <c r="AC640" s="763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3">
        <v>4640242180120</v>
      </c>
      <c r="E641" s="774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29" t="s">
        <v>1024</v>
      </c>
      <c r="Q641" s="783"/>
      <c r="R641" s="783"/>
      <c r="S641" s="783"/>
      <c r="T641" s="784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3">
        <v>4640242180120</v>
      </c>
      <c r="E642" s="774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31" t="s">
        <v>1027</v>
      </c>
      <c r="Q642" s="783"/>
      <c r="R642" s="783"/>
      <c r="S642" s="783"/>
      <c r="T642" s="784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3">
        <v>4640242180137</v>
      </c>
      <c r="E643" s="774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09" t="s">
        <v>1030</v>
      </c>
      <c r="Q643" s="783"/>
      <c r="R643" s="783"/>
      <c r="S643" s="783"/>
      <c r="T643" s="784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3">
        <v>4640242180137</v>
      </c>
      <c r="E644" s="774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88" t="s">
        <v>1033</v>
      </c>
      <c r="Q644" s="783"/>
      <c r="R644" s="783"/>
      <c r="S644" s="783"/>
      <c r="T644" s="784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2"/>
      <c r="B645" s="781"/>
      <c r="C645" s="781"/>
      <c r="D645" s="781"/>
      <c r="E645" s="781"/>
      <c r="F645" s="781"/>
      <c r="G645" s="781"/>
      <c r="H645" s="781"/>
      <c r="I645" s="781"/>
      <c r="J645" s="781"/>
      <c r="K645" s="781"/>
      <c r="L645" s="781"/>
      <c r="M645" s="781"/>
      <c r="N645" s="781"/>
      <c r="O645" s="793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1"/>
      <c r="B646" s="781"/>
      <c r="C646" s="781"/>
      <c r="D646" s="781"/>
      <c r="E646" s="781"/>
      <c r="F646" s="781"/>
      <c r="G646" s="781"/>
      <c r="H646" s="781"/>
      <c r="I646" s="781"/>
      <c r="J646" s="781"/>
      <c r="K646" s="781"/>
      <c r="L646" s="781"/>
      <c r="M646" s="781"/>
      <c r="N646" s="781"/>
      <c r="O646" s="793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0" t="s">
        <v>1034</v>
      </c>
      <c r="B647" s="781"/>
      <c r="C647" s="781"/>
      <c r="D647" s="781"/>
      <c r="E647" s="781"/>
      <c r="F647" s="781"/>
      <c r="G647" s="781"/>
      <c r="H647" s="781"/>
      <c r="I647" s="781"/>
      <c r="J647" s="781"/>
      <c r="K647" s="781"/>
      <c r="L647" s="781"/>
      <c r="M647" s="781"/>
      <c r="N647" s="781"/>
      <c r="O647" s="781"/>
      <c r="P647" s="781"/>
      <c r="Q647" s="781"/>
      <c r="R647" s="781"/>
      <c r="S647" s="781"/>
      <c r="T647" s="781"/>
      <c r="U647" s="781"/>
      <c r="V647" s="781"/>
      <c r="W647" s="781"/>
      <c r="X647" s="781"/>
      <c r="Y647" s="781"/>
      <c r="Z647" s="781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1"/>
      <c r="C648" s="781"/>
      <c r="D648" s="781"/>
      <c r="E648" s="781"/>
      <c r="F648" s="781"/>
      <c r="G648" s="781"/>
      <c r="H648" s="781"/>
      <c r="I648" s="781"/>
      <c r="J648" s="781"/>
      <c r="K648" s="781"/>
      <c r="L648" s="781"/>
      <c r="M648" s="781"/>
      <c r="N648" s="781"/>
      <c r="O648" s="781"/>
      <c r="P648" s="781"/>
      <c r="Q648" s="781"/>
      <c r="R648" s="781"/>
      <c r="S648" s="781"/>
      <c r="T648" s="781"/>
      <c r="U648" s="781"/>
      <c r="V648" s="781"/>
      <c r="W648" s="781"/>
      <c r="X648" s="781"/>
      <c r="Y648" s="781"/>
      <c r="Z648" s="781"/>
      <c r="AA648" s="763"/>
      <c r="AB648" s="763"/>
      <c r="AC648" s="763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3">
        <v>4640242180045</v>
      </c>
      <c r="E649" s="774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999" t="s">
        <v>1037</v>
      </c>
      <c r="Q649" s="783"/>
      <c r="R649" s="783"/>
      <c r="S649" s="783"/>
      <c r="T649" s="784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3">
        <v>4640242180601</v>
      </c>
      <c r="E650" s="774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3" t="s">
        <v>1041</v>
      </c>
      <c r="Q650" s="783"/>
      <c r="R650" s="783"/>
      <c r="S650" s="783"/>
      <c r="T650" s="784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2"/>
      <c r="B651" s="781"/>
      <c r="C651" s="781"/>
      <c r="D651" s="781"/>
      <c r="E651" s="781"/>
      <c r="F651" s="781"/>
      <c r="G651" s="781"/>
      <c r="H651" s="781"/>
      <c r="I651" s="781"/>
      <c r="J651" s="781"/>
      <c r="K651" s="781"/>
      <c r="L651" s="781"/>
      <c r="M651" s="781"/>
      <c r="N651" s="781"/>
      <c r="O651" s="793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1"/>
      <c r="B652" s="781"/>
      <c r="C652" s="781"/>
      <c r="D652" s="781"/>
      <c r="E652" s="781"/>
      <c r="F652" s="781"/>
      <c r="G652" s="781"/>
      <c r="H652" s="781"/>
      <c r="I652" s="781"/>
      <c r="J652" s="781"/>
      <c r="K652" s="781"/>
      <c r="L652" s="781"/>
      <c r="M652" s="781"/>
      <c r="N652" s="781"/>
      <c r="O652" s="793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1"/>
      <c r="C653" s="781"/>
      <c r="D653" s="781"/>
      <c r="E653" s="781"/>
      <c r="F653" s="781"/>
      <c r="G653" s="781"/>
      <c r="H653" s="781"/>
      <c r="I653" s="781"/>
      <c r="J653" s="781"/>
      <c r="K653" s="781"/>
      <c r="L653" s="781"/>
      <c r="M653" s="781"/>
      <c r="N653" s="781"/>
      <c r="O653" s="781"/>
      <c r="P653" s="781"/>
      <c r="Q653" s="781"/>
      <c r="R653" s="781"/>
      <c r="S653" s="781"/>
      <c r="T653" s="781"/>
      <c r="U653" s="781"/>
      <c r="V653" s="781"/>
      <c r="W653" s="781"/>
      <c r="X653" s="781"/>
      <c r="Y653" s="781"/>
      <c r="Z653" s="781"/>
      <c r="AA653" s="763"/>
      <c r="AB653" s="763"/>
      <c r="AC653" s="763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3">
        <v>4640242180090</v>
      </c>
      <c r="E654" s="774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9" t="s">
        <v>1045</v>
      </c>
      <c r="Q654" s="783"/>
      <c r="R654" s="783"/>
      <c r="S654" s="783"/>
      <c r="T654" s="784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2"/>
      <c r="B655" s="781"/>
      <c r="C655" s="781"/>
      <c r="D655" s="781"/>
      <c r="E655" s="781"/>
      <c r="F655" s="781"/>
      <c r="G655" s="781"/>
      <c r="H655" s="781"/>
      <c r="I655" s="781"/>
      <c r="J655" s="781"/>
      <c r="K655" s="781"/>
      <c r="L655" s="781"/>
      <c r="M655" s="781"/>
      <c r="N655" s="781"/>
      <c r="O655" s="793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1"/>
      <c r="B656" s="781"/>
      <c r="C656" s="781"/>
      <c r="D656" s="781"/>
      <c r="E656" s="781"/>
      <c r="F656" s="781"/>
      <c r="G656" s="781"/>
      <c r="H656" s="781"/>
      <c r="I656" s="781"/>
      <c r="J656" s="781"/>
      <c r="K656" s="781"/>
      <c r="L656" s="781"/>
      <c r="M656" s="781"/>
      <c r="N656" s="781"/>
      <c r="O656" s="793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81"/>
      <c r="M657" s="781"/>
      <c r="N657" s="781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63"/>
      <c r="AB657" s="763"/>
      <c r="AC657" s="763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3">
        <v>4640242180076</v>
      </c>
      <c r="E658" s="774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39" t="s">
        <v>1049</v>
      </c>
      <c r="Q658" s="783"/>
      <c r="R658" s="783"/>
      <c r="S658" s="783"/>
      <c r="T658" s="784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2"/>
      <c r="B659" s="781"/>
      <c r="C659" s="781"/>
      <c r="D659" s="781"/>
      <c r="E659" s="781"/>
      <c r="F659" s="781"/>
      <c r="G659" s="781"/>
      <c r="H659" s="781"/>
      <c r="I659" s="781"/>
      <c r="J659" s="781"/>
      <c r="K659" s="781"/>
      <c r="L659" s="781"/>
      <c r="M659" s="781"/>
      <c r="N659" s="781"/>
      <c r="O659" s="793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1"/>
      <c r="B660" s="781"/>
      <c r="C660" s="781"/>
      <c r="D660" s="781"/>
      <c r="E660" s="781"/>
      <c r="F660" s="781"/>
      <c r="G660" s="781"/>
      <c r="H660" s="781"/>
      <c r="I660" s="781"/>
      <c r="J660" s="781"/>
      <c r="K660" s="781"/>
      <c r="L660" s="781"/>
      <c r="M660" s="781"/>
      <c r="N660" s="781"/>
      <c r="O660" s="793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1"/>
      <c r="C661" s="781"/>
      <c r="D661" s="781"/>
      <c r="E661" s="781"/>
      <c r="F661" s="781"/>
      <c r="G661" s="781"/>
      <c r="H661" s="781"/>
      <c r="I661" s="781"/>
      <c r="J661" s="781"/>
      <c r="K661" s="781"/>
      <c r="L661" s="781"/>
      <c r="M661" s="781"/>
      <c r="N661" s="781"/>
      <c r="O661" s="781"/>
      <c r="P661" s="781"/>
      <c r="Q661" s="781"/>
      <c r="R661" s="781"/>
      <c r="S661" s="781"/>
      <c r="T661" s="781"/>
      <c r="U661" s="781"/>
      <c r="V661" s="781"/>
      <c r="W661" s="781"/>
      <c r="X661" s="781"/>
      <c r="Y661" s="781"/>
      <c r="Z661" s="781"/>
      <c r="AA661" s="763"/>
      <c r="AB661" s="763"/>
      <c r="AC661" s="763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3">
        <v>4640242180106</v>
      </c>
      <c r="E662" s="774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15" t="s">
        <v>1053</v>
      </c>
      <c r="Q662" s="783"/>
      <c r="R662" s="783"/>
      <c r="S662" s="783"/>
      <c r="T662" s="784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2"/>
      <c r="B663" s="781"/>
      <c r="C663" s="781"/>
      <c r="D663" s="781"/>
      <c r="E663" s="781"/>
      <c r="F663" s="781"/>
      <c r="G663" s="781"/>
      <c r="H663" s="781"/>
      <c r="I663" s="781"/>
      <c r="J663" s="781"/>
      <c r="K663" s="781"/>
      <c r="L663" s="781"/>
      <c r="M663" s="781"/>
      <c r="N663" s="781"/>
      <c r="O663" s="793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1"/>
      <c r="B664" s="781"/>
      <c r="C664" s="781"/>
      <c r="D664" s="781"/>
      <c r="E664" s="781"/>
      <c r="F664" s="781"/>
      <c r="G664" s="781"/>
      <c r="H664" s="781"/>
      <c r="I664" s="781"/>
      <c r="J664" s="781"/>
      <c r="K664" s="781"/>
      <c r="L664" s="781"/>
      <c r="M664" s="781"/>
      <c r="N664" s="781"/>
      <c r="O664" s="793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34"/>
      <c r="B665" s="781"/>
      <c r="C665" s="781"/>
      <c r="D665" s="781"/>
      <c r="E665" s="781"/>
      <c r="F665" s="781"/>
      <c r="G665" s="781"/>
      <c r="H665" s="781"/>
      <c r="I665" s="781"/>
      <c r="J665" s="781"/>
      <c r="K665" s="781"/>
      <c r="L665" s="781"/>
      <c r="M665" s="781"/>
      <c r="N665" s="781"/>
      <c r="O665" s="835"/>
      <c r="P665" s="885" t="s">
        <v>1055</v>
      </c>
      <c r="Q665" s="886"/>
      <c r="R665" s="886"/>
      <c r="S665" s="886"/>
      <c r="T665" s="886"/>
      <c r="U665" s="886"/>
      <c r="V665" s="887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10282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10320.48</v>
      </c>
      <c r="Z665" s="37"/>
      <c r="AA665" s="772"/>
      <c r="AB665" s="772"/>
      <c r="AC665" s="772"/>
    </row>
    <row r="666" spans="1:68" x14ac:dyDescent="0.2">
      <c r="A666" s="781"/>
      <c r="B666" s="781"/>
      <c r="C666" s="781"/>
      <c r="D666" s="781"/>
      <c r="E666" s="781"/>
      <c r="F666" s="781"/>
      <c r="G666" s="781"/>
      <c r="H666" s="781"/>
      <c r="I666" s="781"/>
      <c r="J666" s="781"/>
      <c r="K666" s="781"/>
      <c r="L666" s="781"/>
      <c r="M666" s="781"/>
      <c r="N666" s="781"/>
      <c r="O666" s="835"/>
      <c r="P666" s="885" t="s">
        <v>1056</v>
      </c>
      <c r="Q666" s="886"/>
      <c r="R666" s="886"/>
      <c r="S666" s="886"/>
      <c r="T666" s="886"/>
      <c r="U666" s="886"/>
      <c r="V666" s="887"/>
      <c r="W666" s="37" t="s">
        <v>68</v>
      </c>
      <c r="X666" s="771">
        <f>IFERROR(SUM(BM22:BM662),"0")</f>
        <v>10676.391587301587</v>
      </c>
      <c r="Y666" s="771">
        <f>IFERROR(SUM(BN22:BN662),"0")</f>
        <v>10716.806999999999</v>
      </c>
      <c r="Z666" s="37"/>
      <c r="AA666" s="772"/>
      <c r="AB666" s="772"/>
      <c r="AC666" s="772"/>
    </row>
    <row r="667" spans="1:68" x14ac:dyDescent="0.2">
      <c r="A667" s="781"/>
      <c r="B667" s="781"/>
      <c r="C667" s="781"/>
      <c r="D667" s="781"/>
      <c r="E667" s="781"/>
      <c r="F667" s="781"/>
      <c r="G667" s="781"/>
      <c r="H667" s="781"/>
      <c r="I667" s="781"/>
      <c r="J667" s="781"/>
      <c r="K667" s="781"/>
      <c r="L667" s="781"/>
      <c r="M667" s="781"/>
      <c r="N667" s="781"/>
      <c r="O667" s="835"/>
      <c r="P667" s="885" t="s">
        <v>1057</v>
      </c>
      <c r="Q667" s="886"/>
      <c r="R667" s="886"/>
      <c r="S667" s="886"/>
      <c r="T667" s="886"/>
      <c r="U667" s="886"/>
      <c r="V667" s="887"/>
      <c r="W667" s="37" t="s">
        <v>1058</v>
      </c>
      <c r="X667" s="38">
        <f>ROUNDUP(SUM(BO22:BO662),0)</f>
        <v>16</v>
      </c>
      <c r="Y667" s="38">
        <f>ROUNDUP(SUM(BP22:BP662),0)</f>
        <v>16</v>
      </c>
      <c r="Z667" s="37"/>
      <c r="AA667" s="772"/>
      <c r="AB667" s="772"/>
      <c r="AC667" s="772"/>
    </row>
    <row r="668" spans="1:68" x14ac:dyDescent="0.2">
      <c r="A668" s="781"/>
      <c r="B668" s="781"/>
      <c r="C668" s="781"/>
      <c r="D668" s="781"/>
      <c r="E668" s="781"/>
      <c r="F668" s="781"/>
      <c r="G668" s="781"/>
      <c r="H668" s="781"/>
      <c r="I668" s="781"/>
      <c r="J668" s="781"/>
      <c r="K668" s="781"/>
      <c r="L668" s="781"/>
      <c r="M668" s="781"/>
      <c r="N668" s="781"/>
      <c r="O668" s="835"/>
      <c r="P668" s="885" t="s">
        <v>1059</v>
      </c>
      <c r="Q668" s="886"/>
      <c r="R668" s="886"/>
      <c r="S668" s="886"/>
      <c r="T668" s="886"/>
      <c r="U668" s="886"/>
      <c r="V668" s="887"/>
      <c r="W668" s="37" t="s">
        <v>68</v>
      </c>
      <c r="X668" s="771">
        <f>GrossWeightTotal+PalletQtyTotal*25</f>
        <v>11076.391587301587</v>
      </c>
      <c r="Y668" s="771">
        <f>GrossWeightTotalR+PalletQtyTotalR*25</f>
        <v>11116.806999999999</v>
      </c>
      <c r="Z668" s="37"/>
      <c r="AA668" s="772"/>
      <c r="AB668" s="772"/>
      <c r="AC668" s="772"/>
    </row>
    <row r="669" spans="1:68" x14ac:dyDescent="0.2">
      <c r="A669" s="781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781"/>
      <c r="O669" s="835"/>
      <c r="P669" s="885" t="s">
        <v>1060</v>
      </c>
      <c r="Q669" s="886"/>
      <c r="R669" s="886"/>
      <c r="S669" s="886"/>
      <c r="T669" s="886"/>
      <c r="U669" s="886"/>
      <c r="V669" s="887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885.53703703703695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890</v>
      </c>
      <c r="Z669" s="37"/>
      <c r="AA669" s="772"/>
      <c r="AB669" s="772"/>
      <c r="AC669" s="772"/>
    </row>
    <row r="670" spans="1:68" ht="14.25" hidden="1" customHeight="1" x14ac:dyDescent="0.2">
      <c r="A670" s="781"/>
      <c r="B670" s="781"/>
      <c r="C670" s="781"/>
      <c r="D670" s="781"/>
      <c r="E670" s="781"/>
      <c r="F670" s="781"/>
      <c r="G670" s="781"/>
      <c r="H670" s="781"/>
      <c r="I670" s="781"/>
      <c r="J670" s="781"/>
      <c r="K670" s="781"/>
      <c r="L670" s="781"/>
      <c r="M670" s="781"/>
      <c r="N670" s="781"/>
      <c r="O670" s="835"/>
      <c r="P670" s="885" t="s">
        <v>1061</v>
      </c>
      <c r="Q670" s="886"/>
      <c r="R670" s="886"/>
      <c r="S670" s="886"/>
      <c r="T670" s="886"/>
      <c r="U670" s="886"/>
      <c r="V670" s="887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16.590399999999999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1" t="s">
        <v>62</v>
      </c>
      <c r="C672" s="810" t="s">
        <v>104</v>
      </c>
      <c r="D672" s="832"/>
      <c r="E672" s="832"/>
      <c r="F672" s="832"/>
      <c r="G672" s="832"/>
      <c r="H672" s="833"/>
      <c r="I672" s="810" t="s">
        <v>305</v>
      </c>
      <c r="J672" s="832"/>
      <c r="K672" s="832"/>
      <c r="L672" s="832"/>
      <c r="M672" s="832"/>
      <c r="N672" s="832"/>
      <c r="O672" s="832"/>
      <c r="P672" s="832"/>
      <c r="Q672" s="832"/>
      <c r="R672" s="832"/>
      <c r="S672" s="832"/>
      <c r="T672" s="832"/>
      <c r="U672" s="832"/>
      <c r="V672" s="832"/>
      <c r="W672" s="833"/>
      <c r="X672" s="810" t="s">
        <v>648</v>
      </c>
      <c r="Y672" s="833"/>
      <c r="Z672" s="810" t="s">
        <v>734</v>
      </c>
      <c r="AA672" s="832"/>
      <c r="AB672" s="832"/>
      <c r="AC672" s="833"/>
      <c r="AD672" s="761" t="s">
        <v>831</v>
      </c>
      <c r="AE672" s="761" t="s">
        <v>927</v>
      </c>
      <c r="AF672" s="810" t="s">
        <v>934</v>
      </c>
      <c r="AG672" s="833"/>
    </row>
    <row r="673" spans="1:33" ht="14.25" customHeight="1" thickTop="1" x14ac:dyDescent="0.2">
      <c r="A673" s="1001" t="s">
        <v>1064</v>
      </c>
      <c r="B673" s="810" t="s">
        <v>62</v>
      </c>
      <c r="C673" s="810" t="s">
        <v>105</v>
      </c>
      <c r="D673" s="810" t="s">
        <v>131</v>
      </c>
      <c r="E673" s="810" t="s">
        <v>201</v>
      </c>
      <c r="F673" s="810" t="s">
        <v>223</v>
      </c>
      <c r="G673" s="810" t="s">
        <v>264</v>
      </c>
      <c r="H673" s="810" t="s">
        <v>104</v>
      </c>
      <c r="I673" s="810" t="s">
        <v>306</v>
      </c>
      <c r="J673" s="810" t="s">
        <v>330</v>
      </c>
      <c r="K673" s="810" t="s">
        <v>407</v>
      </c>
      <c r="L673" s="810" t="s">
        <v>427</v>
      </c>
      <c r="M673" s="810" t="s">
        <v>452</v>
      </c>
      <c r="N673" s="762"/>
      <c r="O673" s="810" t="s">
        <v>479</v>
      </c>
      <c r="P673" s="810" t="s">
        <v>482</v>
      </c>
      <c r="Q673" s="810" t="s">
        <v>491</v>
      </c>
      <c r="R673" s="810" t="s">
        <v>507</v>
      </c>
      <c r="S673" s="810" t="s">
        <v>520</v>
      </c>
      <c r="T673" s="810" t="s">
        <v>533</v>
      </c>
      <c r="U673" s="810" t="s">
        <v>546</v>
      </c>
      <c r="V673" s="810" t="s">
        <v>550</v>
      </c>
      <c r="W673" s="810" t="s">
        <v>635</v>
      </c>
      <c r="X673" s="810" t="s">
        <v>649</v>
      </c>
      <c r="Y673" s="810" t="s">
        <v>690</v>
      </c>
      <c r="Z673" s="810" t="s">
        <v>735</v>
      </c>
      <c r="AA673" s="810" t="s">
        <v>792</v>
      </c>
      <c r="AB673" s="810" t="s">
        <v>810</v>
      </c>
      <c r="AC673" s="810" t="s">
        <v>824</v>
      </c>
      <c r="AD673" s="810" t="s">
        <v>831</v>
      </c>
      <c r="AE673" s="810" t="s">
        <v>927</v>
      </c>
      <c r="AF673" s="810" t="s">
        <v>934</v>
      </c>
      <c r="AG673" s="810" t="s">
        <v>1034</v>
      </c>
    </row>
    <row r="674" spans="1:33" ht="13.5" customHeight="1" thickBot="1" x14ac:dyDescent="0.25">
      <c r="A674" s="1002"/>
      <c r="B674" s="811"/>
      <c r="C674" s="811"/>
      <c r="D674" s="811"/>
      <c r="E674" s="811"/>
      <c r="F674" s="811"/>
      <c r="G674" s="811"/>
      <c r="H674" s="811"/>
      <c r="I674" s="811"/>
      <c r="J674" s="811"/>
      <c r="K674" s="811"/>
      <c r="L674" s="811"/>
      <c r="M674" s="811"/>
      <c r="N674" s="762"/>
      <c r="O674" s="811"/>
      <c r="P674" s="811"/>
      <c r="Q674" s="811"/>
      <c r="R674" s="811"/>
      <c r="S674" s="811"/>
      <c r="T674" s="811"/>
      <c r="U674" s="811"/>
      <c r="V674" s="811"/>
      <c r="W674" s="811"/>
      <c r="X674" s="811"/>
      <c r="Y674" s="811"/>
      <c r="Z674" s="811"/>
      <c r="AA674" s="811"/>
      <c r="AB674" s="811"/>
      <c r="AC674" s="811"/>
      <c r="AD674" s="811"/>
      <c r="AE674" s="811"/>
      <c r="AF674" s="811"/>
      <c r="AG674" s="811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550.80000000000007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2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252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8298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1219.68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282,00"/>
        <filter val="10 676,39"/>
        <filter val="100,00"/>
        <filter val="11 076,39"/>
        <filter val="11,90"/>
        <filter val="113,64"/>
        <filter val="133,33"/>
        <filter val="150,00"/>
        <filter val="16"/>
        <filter val="160,00"/>
        <filter val="2 000,00"/>
        <filter val="200,00"/>
        <filter val="250,00"/>
        <filter val="280,00"/>
        <filter val="29,76"/>
        <filter val="3 000,00"/>
        <filter val="300,00"/>
        <filter val="31,11"/>
        <filter val="37,88"/>
        <filter val="372,00"/>
        <filter val="400,00"/>
        <filter val="410,00"/>
        <filter val="43,78"/>
        <filter val="6 000,00"/>
        <filter val="6,48"/>
        <filter val="600,00"/>
        <filter val="70,00"/>
        <filter val="72,00"/>
        <filter val="77,65"/>
        <filter val="885,54"/>
      </filters>
    </filterColumn>
    <filterColumn colId="29" showButton="0"/>
    <filterColumn colId="30" showButton="0"/>
  </autoFilter>
  <mergeCells count="1189">
    <mergeCell ref="D552:E552"/>
    <mergeCell ref="A339:Z339"/>
    <mergeCell ref="U17:V17"/>
    <mergeCell ref="Y17:Y18"/>
    <mergeCell ref="P385:T385"/>
    <mergeCell ref="A412:Z412"/>
    <mergeCell ref="P239:V239"/>
    <mergeCell ref="P81:V81"/>
    <mergeCell ref="P60:T60"/>
    <mergeCell ref="M17:M18"/>
    <mergeCell ref="P659:V659"/>
    <mergeCell ref="A21:Z21"/>
    <mergeCell ref="P425:V425"/>
    <mergeCell ref="D481:E481"/>
    <mergeCell ref="A657:Z657"/>
    <mergeCell ref="D192:E192"/>
    <mergeCell ref="D42:E42"/>
    <mergeCell ref="A181:Z181"/>
    <mergeCell ref="A468:O469"/>
    <mergeCell ref="P598:V598"/>
    <mergeCell ref="D17:E18"/>
    <mergeCell ref="D515:E515"/>
    <mergeCell ref="D642:E642"/>
    <mergeCell ref="D542:E542"/>
    <mergeCell ref="X17:X18"/>
    <mergeCell ref="D123:E123"/>
    <mergeCell ref="P58:T58"/>
    <mergeCell ref="D421:E421"/>
    <mergeCell ref="P307:T307"/>
    <mergeCell ref="P373:T373"/>
    <mergeCell ref="D110:E110"/>
    <mergeCell ref="D44:E44"/>
    <mergeCell ref="P444:T444"/>
    <mergeCell ref="D408:E408"/>
    <mergeCell ref="P387:V387"/>
    <mergeCell ref="D614:E614"/>
    <mergeCell ref="A627:O628"/>
    <mergeCell ref="P650:T650"/>
    <mergeCell ref="D522:E522"/>
    <mergeCell ref="D571:E571"/>
    <mergeCell ref="P501:V501"/>
    <mergeCell ref="P625:T625"/>
    <mergeCell ref="D57:E57"/>
    <mergeCell ref="A8:C8"/>
    <mergeCell ref="P124:T124"/>
    <mergeCell ref="D355:E355"/>
    <mergeCell ref="P447:T447"/>
    <mergeCell ref="P608:T608"/>
    <mergeCell ref="P360:T360"/>
    <mergeCell ref="D32:E32"/>
    <mergeCell ref="P595:V595"/>
    <mergeCell ref="P151:T151"/>
    <mergeCell ref="D566:E566"/>
    <mergeCell ref="A128:Z128"/>
    <mergeCell ref="P449:T449"/>
    <mergeCell ref="A268:O269"/>
    <mergeCell ref="P496:V496"/>
    <mergeCell ref="A10:C10"/>
    <mergeCell ref="A497:Z497"/>
    <mergeCell ref="D553:E553"/>
    <mergeCell ref="A413:Z413"/>
    <mergeCell ref="N17:N18"/>
    <mergeCell ref="P53:V53"/>
    <mergeCell ref="D247:E247"/>
    <mergeCell ref="A320:Z320"/>
    <mergeCell ref="P351:V351"/>
    <mergeCell ref="P495:V495"/>
    <mergeCell ref="A314:Z314"/>
    <mergeCell ref="A114:Z114"/>
    <mergeCell ref="Q6:R6"/>
    <mergeCell ref="P134:T134"/>
    <mergeCell ref="P243:T243"/>
    <mergeCell ref="A251:O252"/>
    <mergeCell ref="P644:T644"/>
    <mergeCell ref="AC673:AC674"/>
    <mergeCell ref="P379:V379"/>
    <mergeCell ref="A645:O646"/>
    <mergeCell ref="A126:O127"/>
    <mergeCell ref="P23:V23"/>
    <mergeCell ref="D133:E133"/>
    <mergeCell ref="A35:Z35"/>
    <mergeCell ref="P308:V308"/>
    <mergeCell ref="A333:Z333"/>
    <mergeCell ref="P160:V160"/>
    <mergeCell ref="P216:V216"/>
    <mergeCell ref="D483:E483"/>
    <mergeCell ref="P83:T83"/>
    <mergeCell ref="D559:E559"/>
    <mergeCell ref="V12:W12"/>
    <mergeCell ref="D191:E191"/>
    <mergeCell ref="A200:O201"/>
    <mergeCell ref="D262:E262"/>
    <mergeCell ref="D433:E433"/>
    <mergeCell ref="P368:T368"/>
    <mergeCell ref="A506:Z506"/>
    <mergeCell ref="D237:E237"/>
    <mergeCell ref="A39:Z39"/>
    <mergeCell ref="A310:Z310"/>
    <mergeCell ref="P85:T85"/>
    <mergeCell ref="P383:T383"/>
    <mergeCell ref="S673:S674"/>
    <mergeCell ref="P240:V240"/>
    <mergeCell ref="D434:E434"/>
    <mergeCell ref="P488:T488"/>
    <mergeCell ref="A507:Z507"/>
    <mergeCell ref="A155:Z155"/>
    <mergeCell ref="A647:Z647"/>
    <mergeCell ref="Q5:R5"/>
    <mergeCell ref="F17:F18"/>
    <mergeCell ref="P199:T199"/>
    <mergeCell ref="P297:T297"/>
    <mergeCell ref="D478:E478"/>
    <mergeCell ref="D107:E107"/>
    <mergeCell ref="D163:E163"/>
    <mergeCell ref="D278:E278"/>
    <mergeCell ref="D234:E234"/>
    <mergeCell ref="P291:T291"/>
    <mergeCell ref="P484:T484"/>
    <mergeCell ref="D549:E549"/>
    <mergeCell ref="P568:T568"/>
    <mergeCell ref="D576:E576"/>
    <mergeCell ref="D641:E641"/>
    <mergeCell ref="P70:T70"/>
    <mergeCell ref="P263:T263"/>
    <mergeCell ref="P434:T434"/>
    <mergeCell ref="D244:E244"/>
    <mergeCell ref="P228:T228"/>
    <mergeCell ref="P499:T499"/>
    <mergeCell ref="D171:E171"/>
    <mergeCell ref="P355:T355"/>
    <mergeCell ref="D336:E336"/>
    <mergeCell ref="P597:T597"/>
    <mergeCell ref="D407:E407"/>
    <mergeCell ref="A655:O656"/>
    <mergeCell ref="P603:T603"/>
    <mergeCell ref="A205:O206"/>
    <mergeCell ref="P75:T75"/>
    <mergeCell ref="P486:T486"/>
    <mergeCell ref="A648:Z648"/>
    <mergeCell ref="H673:H674"/>
    <mergeCell ref="J673:J674"/>
    <mergeCell ref="D249:E249"/>
    <mergeCell ref="P262:T262"/>
    <mergeCell ref="D105:E105"/>
    <mergeCell ref="D276:E276"/>
    <mergeCell ref="A349:Z349"/>
    <mergeCell ref="P433:T433"/>
    <mergeCell ref="D547:E547"/>
    <mergeCell ref="D170:E170"/>
    <mergeCell ref="D341:E341"/>
    <mergeCell ref="A476:Z476"/>
    <mergeCell ref="A525:O526"/>
    <mergeCell ref="A536:Z536"/>
    <mergeCell ref="P303:V303"/>
    <mergeCell ref="A663:O664"/>
    <mergeCell ref="P292:T292"/>
    <mergeCell ref="D291:E291"/>
    <mergeCell ref="A500:O501"/>
    <mergeCell ref="P584:V584"/>
    <mergeCell ref="D620:E620"/>
    <mergeCell ref="T673:T674"/>
    <mergeCell ref="V673:V674"/>
    <mergeCell ref="D292:E292"/>
    <mergeCell ref="D227:E227"/>
    <mergeCell ref="P582:T582"/>
    <mergeCell ref="D544:E544"/>
    <mergeCell ref="P420:T420"/>
    <mergeCell ref="D397:E397"/>
    <mergeCell ref="P205:V205"/>
    <mergeCell ref="P363:V363"/>
    <mergeCell ref="AD17:AF18"/>
    <mergeCell ref="P599:V599"/>
    <mergeCell ref="D101:E101"/>
    <mergeCell ref="P142:V142"/>
    <mergeCell ref="A337:O338"/>
    <mergeCell ref="D570:E570"/>
    <mergeCell ref="P645:V645"/>
    <mergeCell ref="D76:E76"/>
    <mergeCell ref="F5:G5"/>
    <mergeCell ref="P663:V663"/>
    <mergeCell ref="P411:V411"/>
    <mergeCell ref="A25:Z25"/>
    <mergeCell ref="P638:V638"/>
    <mergeCell ref="P67:T67"/>
    <mergeCell ref="D455:E455"/>
    <mergeCell ref="D626:E626"/>
    <mergeCell ref="D175:E175"/>
    <mergeCell ref="P186:T186"/>
    <mergeCell ref="D221:E221"/>
    <mergeCell ref="V11:W11"/>
    <mergeCell ref="D392:E392"/>
    <mergeCell ref="P469:V469"/>
    <mergeCell ref="A370:O371"/>
    <mergeCell ref="A592:Z592"/>
    <mergeCell ref="P57:T57"/>
    <mergeCell ref="A326:O327"/>
    <mergeCell ref="P367:T367"/>
    <mergeCell ref="P195:V195"/>
    <mergeCell ref="A20:Z20"/>
    <mergeCell ref="A194:O195"/>
    <mergeCell ref="D84:E84"/>
    <mergeCell ref="P483:T483"/>
    <mergeCell ref="P2:W3"/>
    <mergeCell ref="P133:T133"/>
    <mergeCell ref="P298:T298"/>
    <mergeCell ref="P198:T198"/>
    <mergeCell ref="P369:T369"/>
    <mergeCell ref="D508:E508"/>
    <mergeCell ref="D539:E539"/>
    <mergeCell ref="P418:T418"/>
    <mergeCell ref="AB673:AB674"/>
    <mergeCell ref="D228:E228"/>
    <mergeCell ref="A342:O343"/>
    <mergeCell ref="AD673:AD674"/>
    <mergeCell ref="P654:T654"/>
    <mergeCell ref="P312:V312"/>
    <mergeCell ref="A289:Z289"/>
    <mergeCell ref="D575:E575"/>
    <mergeCell ref="D10:E10"/>
    <mergeCell ref="A23:O24"/>
    <mergeCell ref="P610:V610"/>
    <mergeCell ref="F10:G10"/>
    <mergeCell ref="P135:T135"/>
    <mergeCell ref="P191:T191"/>
    <mergeCell ref="P362:T362"/>
    <mergeCell ref="G673:G674"/>
    <mergeCell ref="D243:E243"/>
    <mergeCell ref="A308:O309"/>
    <mergeCell ref="D99:E99"/>
    <mergeCell ref="P110:T110"/>
    <mergeCell ref="A348:Z348"/>
    <mergeCell ref="P408:T408"/>
    <mergeCell ref="P137:V137"/>
    <mergeCell ref="A554:O555"/>
    <mergeCell ref="O17:O18"/>
    <mergeCell ref="P336:T336"/>
    <mergeCell ref="A602:Z602"/>
    <mergeCell ref="A596:Z596"/>
    <mergeCell ref="A104:Z104"/>
    <mergeCell ref="P410:V410"/>
    <mergeCell ref="P417:T417"/>
    <mergeCell ref="A185:Z185"/>
    <mergeCell ref="P456:V456"/>
    <mergeCell ref="P287:V287"/>
    <mergeCell ref="P281:V281"/>
    <mergeCell ref="D226:E226"/>
    <mergeCell ref="P352:V352"/>
    <mergeCell ref="D462:E462"/>
    <mergeCell ref="P62:T62"/>
    <mergeCell ref="D503:E503"/>
    <mergeCell ref="P146:T146"/>
    <mergeCell ref="D152:E152"/>
    <mergeCell ref="A136:O137"/>
    <mergeCell ref="D223:E223"/>
    <mergeCell ref="D279:E279"/>
    <mergeCell ref="D450:E450"/>
    <mergeCell ref="D521:E521"/>
    <mergeCell ref="A254:Z254"/>
    <mergeCell ref="P357:T357"/>
    <mergeCell ref="D29:E29"/>
    <mergeCell ref="P515:T515"/>
    <mergeCell ref="A399:O400"/>
    <mergeCell ref="D461:E461"/>
    <mergeCell ref="P61:T61"/>
    <mergeCell ref="P359:T359"/>
    <mergeCell ref="P490:T490"/>
    <mergeCell ref="AE673:AE674"/>
    <mergeCell ref="D607:E607"/>
    <mergeCell ref="P36:T36"/>
    <mergeCell ref="P478:T478"/>
    <mergeCell ref="P107:T107"/>
    <mergeCell ref="P278:T278"/>
    <mergeCell ref="D321:E321"/>
    <mergeCell ref="P101:T101"/>
    <mergeCell ref="P576:T576"/>
    <mergeCell ref="D215:E215"/>
    <mergeCell ref="D557:E557"/>
    <mergeCell ref="P194:V194"/>
    <mergeCell ref="D513:E513"/>
    <mergeCell ref="P636:T636"/>
    <mergeCell ref="P641:T641"/>
    <mergeCell ref="P286:V286"/>
    <mergeCell ref="P415:T415"/>
    <mergeCell ref="I673:I674"/>
    <mergeCell ref="K673:K674"/>
    <mergeCell ref="P371:V371"/>
    <mergeCell ref="D623:E623"/>
    <mergeCell ref="P431:V431"/>
    <mergeCell ref="P642:T642"/>
    <mergeCell ref="P123:T123"/>
    <mergeCell ref="D550:E550"/>
    <mergeCell ref="P421:T421"/>
    <mergeCell ref="P656:V656"/>
    <mergeCell ref="A532:Z532"/>
    <mergeCell ref="P130:T130"/>
    <mergeCell ref="A271:Z271"/>
    <mergeCell ref="P190:T190"/>
    <mergeCell ref="P46:T46"/>
    <mergeCell ref="D22:E22"/>
    <mergeCell ref="A328:Z328"/>
    <mergeCell ref="A284:Z284"/>
    <mergeCell ref="D447:E447"/>
    <mergeCell ref="P575:T575"/>
    <mergeCell ref="P301:T301"/>
    <mergeCell ref="D385:E385"/>
    <mergeCell ref="P426:V426"/>
    <mergeCell ref="A520:Z520"/>
    <mergeCell ref="D605:E605"/>
    <mergeCell ref="A102:O103"/>
    <mergeCell ref="P105:T105"/>
    <mergeCell ref="P547:T547"/>
    <mergeCell ref="P276:T276"/>
    <mergeCell ref="D86:E86"/>
    <mergeCell ref="P214:T214"/>
    <mergeCell ref="D257:E257"/>
    <mergeCell ref="D213:E213"/>
    <mergeCell ref="A64:O65"/>
    <mergeCell ref="D151:E151"/>
    <mergeCell ref="P341:T341"/>
    <mergeCell ref="D384:E384"/>
    <mergeCell ref="D449:E449"/>
    <mergeCell ref="P463:T463"/>
    <mergeCell ref="D225:E225"/>
    <mergeCell ref="P409:T409"/>
    <mergeCell ref="P580:T580"/>
    <mergeCell ref="P569:T569"/>
    <mergeCell ref="D368:E368"/>
    <mergeCell ref="P106:T106"/>
    <mergeCell ref="D604:E604"/>
    <mergeCell ref="P93:T93"/>
    <mergeCell ref="A9:C9"/>
    <mergeCell ref="P125:T125"/>
    <mergeCell ref="P321:T321"/>
    <mergeCell ref="D373:E373"/>
    <mergeCell ref="P557:T557"/>
    <mergeCell ref="D58:E58"/>
    <mergeCell ref="A71:O72"/>
    <mergeCell ref="A179:Z179"/>
    <mergeCell ref="A414:Z414"/>
    <mergeCell ref="P660:V660"/>
    <mergeCell ref="D358:E358"/>
    <mergeCell ref="A91:Z91"/>
    <mergeCell ref="P337:V337"/>
    <mergeCell ref="D529:E529"/>
    <mergeCell ref="A612:Z612"/>
    <mergeCell ref="P474:V474"/>
    <mergeCell ref="P103:V103"/>
    <mergeCell ref="Q13:R13"/>
    <mergeCell ref="A33:O34"/>
    <mergeCell ref="P121:V121"/>
    <mergeCell ref="P188:T188"/>
    <mergeCell ref="A207:Z207"/>
    <mergeCell ref="P551:T551"/>
    <mergeCell ref="A296:Z296"/>
    <mergeCell ref="D459:E459"/>
    <mergeCell ref="P148:V148"/>
    <mergeCell ref="P59:T59"/>
    <mergeCell ref="D9:E9"/>
    <mergeCell ref="F9:G9"/>
    <mergeCell ref="Q12:R12"/>
    <mergeCell ref="D274:E274"/>
    <mergeCell ref="D245:E245"/>
    <mergeCell ref="P268:V268"/>
    <mergeCell ref="D389:E389"/>
    <mergeCell ref="P139:T139"/>
    <mergeCell ref="P176:T176"/>
    <mergeCell ref="P247:T247"/>
    <mergeCell ref="H5:M5"/>
    <mergeCell ref="A56:Z56"/>
    <mergeCell ref="P669:V669"/>
    <mergeCell ref="D212:E212"/>
    <mergeCell ref="D146:E146"/>
    <mergeCell ref="P225:T225"/>
    <mergeCell ref="P396:T396"/>
    <mergeCell ref="D6:M6"/>
    <mergeCell ref="P567:T567"/>
    <mergeCell ref="P461:T461"/>
    <mergeCell ref="A306:Z306"/>
    <mergeCell ref="A317:O318"/>
    <mergeCell ref="P175:T175"/>
    <mergeCell ref="P95:V95"/>
    <mergeCell ref="D540:E540"/>
    <mergeCell ref="D83:E83"/>
    <mergeCell ref="P331:V331"/>
    <mergeCell ref="P460:T460"/>
    <mergeCell ref="P631:T631"/>
    <mergeCell ref="P227:T227"/>
    <mergeCell ref="P398:T398"/>
    <mergeCell ref="D512:E512"/>
    <mergeCell ref="D636:E636"/>
    <mergeCell ref="D489:E489"/>
    <mergeCell ref="D75:E75"/>
    <mergeCell ref="P325:T325"/>
    <mergeCell ref="P560:V560"/>
    <mergeCell ref="P226:T226"/>
    <mergeCell ref="D85:E85"/>
    <mergeCell ref="D256:E256"/>
    <mergeCell ref="P335:T335"/>
    <mergeCell ref="P120:V120"/>
    <mergeCell ref="V6:W9"/>
    <mergeCell ref="P256:T256"/>
    <mergeCell ref="D199:E199"/>
    <mergeCell ref="P109:T109"/>
    <mergeCell ref="A404:O405"/>
    <mergeCell ref="D186:E186"/>
    <mergeCell ref="P274:T274"/>
    <mergeCell ref="P345:T345"/>
    <mergeCell ref="D484:E484"/>
    <mergeCell ref="P541:T541"/>
    <mergeCell ref="P84:T84"/>
    <mergeCell ref="P222:T222"/>
    <mergeCell ref="P22:T22"/>
    <mergeCell ref="P193:T193"/>
    <mergeCell ref="H10:M10"/>
    <mergeCell ref="P27:T27"/>
    <mergeCell ref="P390:T390"/>
    <mergeCell ref="P51:T51"/>
    <mergeCell ref="P26:T26"/>
    <mergeCell ref="A12:M12"/>
    <mergeCell ref="P74:T74"/>
    <mergeCell ref="A19:Z19"/>
    <mergeCell ref="AA17:AA18"/>
    <mergeCell ref="P212:T212"/>
    <mergeCell ref="AC17:AC18"/>
    <mergeCell ref="P485:T485"/>
    <mergeCell ref="A122:Z122"/>
    <mergeCell ref="P108:T108"/>
    <mergeCell ref="P279:T279"/>
    <mergeCell ref="D418:E418"/>
    <mergeCell ref="A591:Z591"/>
    <mergeCell ref="P666:V666"/>
    <mergeCell ref="D654:E654"/>
    <mergeCell ref="P45:T45"/>
    <mergeCell ref="P487:T487"/>
    <mergeCell ref="P512:T512"/>
    <mergeCell ref="A288:Z288"/>
    <mergeCell ref="D420:E420"/>
    <mergeCell ref="P430:V430"/>
    <mergeCell ref="Z17:Z18"/>
    <mergeCell ref="AB17:AB18"/>
    <mergeCell ref="D367:E367"/>
    <mergeCell ref="D383:E383"/>
    <mergeCell ref="P462:T462"/>
    <mergeCell ref="A386:O387"/>
    <mergeCell ref="D299:E299"/>
    <mergeCell ref="P633:T633"/>
    <mergeCell ref="D541:E541"/>
    <mergeCell ref="P405:V405"/>
    <mergeCell ref="A401:Z401"/>
    <mergeCell ref="D222:E222"/>
    <mergeCell ref="G17:G18"/>
    <mergeCell ref="A295:Z295"/>
    <mergeCell ref="H17:H18"/>
    <mergeCell ref="J9:M9"/>
    <mergeCell ref="D581:E581"/>
    <mergeCell ref="D62:E62"/>
    <mergeCell ref="D193:E193"/>
    <mergeCell ref="P377:T377"/>
    <mergeCell ref="A363:O364"/>
    <mergeCell ref="P233:T233"/>
    <mergeCell ref="P448:T448"/>
    <mergeCell ref="D176:E176"/>
    <mergeCell ref="D491:E491"/>
    <mergeCell ref="D285:E285"/>
    <mergeCell ref="P540:T540"/>
    <mergeCell ref="A13:M13"/>
    <mergeCell ref="A15:M15"/>
    <mergeCell ref="A530:O531"/>
    <mergeCell ref="P229:T229"/>
    <mergeCell ref="P594:V594"/>
    <mergeCell ref="D428:E428"/>
    <mergeCell ref="D415:E415"/>
    <mergeCell ref="D586:E586"/>
    <mergeCell ref="P394:V394"/>
    <mergeCell ref="P257:T257"/>
    <mergeCell ref="P54:V54"/>
    <mergeCell ref="P173:V173"/>
    <mergeCell ref="A172:O173"/>
    <mergeCell ref="P265:V265"/>
    <mergeCell ref="A41:Z41"/>
    <mergeCell ref="A283:Z283"/>
    <mergeCell ref="A388:Z388"/>
    <mergeCell ref="D446:E446"/>
    <mergeCell ref="A519:Z519"/>
    <mergeCell ref="P531:V531"/>
    <mergeCell ref="A40:Z40"/>
    <mergeCell ref="P457:V457"/>
    <mergeCell ref="P564:T564"/>
    <mergeCell ref="D203:E203"/>
    <mergeCell ref="P500:V500"/>
    <mergeCell ref="A230:O231"/>
    <mergeCell ref="P586:T586"/>
    <mergeCell ref="A653:Z653"/>
    <mergeCell ref="D61:E61"/>
    <mergeCell ref="P115:T115"/>
    <mergeCell ref="A196:Z196"/>
    <mergeCell ref="P231:V231"/>
    <mergeCell ref="P238:T238"/>
    <mergeCell ref="A354:Z354"/>
    <mergeCell ref="A427:Z427"/>
    <mergeCell ref="D490:E490"/>
    <mergeCell ref="P632:T632"/>
    <mergeCell ref="A66:Z66"/>
    <mergeCell ref="D298:E298"/>
    <mergeCell ref="P404:V404"/>
    <mergeCell ref="D273:E273"/>
    <mergeCell ref="P156:T156"/>
    <mergeCell ref="P252:V252"/>
    <mergeCell ref="A286:O287"/>
    <mergeCell ref="A80:O81"/>
    <mergeCell ref="A562:Z562"/>
    <mergeCell ref="P468:V468"/>
    <mergeCell ref="P577:V577"/>
    <mergeCell ref="A466:Z466"/>
    <mergeCell ref="P184:V184"/>
    <mergeCell ref="A594:O595"/>
    <mergeCell ref="D649:E649"/>
    <mergeCell ref="D87:E87"/>
    <mergeCell ref="D209:E209"/>
    <mergeCell ref="D147:E147"/>
    <mergeCell ref="A453:Z453"/>
    <mergeCell ref="P508:T508"/>
    <mergeCell ref="P662:T662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172:V172"/>
    <mergeCell ref="P299:T299"/>
    <mergeCell ref="P326:V326"/>
    <mergeCell ref="P386:V386"/>
    <mergeCell ref="P605:T605"/>
    <mergeCell ref="P620:T620"/>
    <mergeCell ref="P607:T607"/>
    <mergeCell ref="P261:T261"/>
    <mergeCell ref="D204:E204"/>
    <mergeCell ref="P452:V452"/>
    <mergeCell ref="P503:T503"/>
    <mergeCell ref="D198:E198"/>
    <mergeCell ref="P459:T459"/>
    <mergeCell ref="P559:T559"/>
    <mergeCell ref="P630:T630"/>
    <mergeCell ref="A232:Z232"/>
    <mergeCell ref="A324:Z324"/>
    <mergeCell ref="P670:V670"/>
    <mergeCell ref="A180:Z180"/>
    <mergeCell ref="P293:V293"/>
    <mergeCell ref="P635:T635"/>
    <mergeCell ref="A153:O154"/>
    <mergeCell ref="D477:E477"/>
    <mergeCell ref="P77:T77"/>
    <mergeCell ref="A517:O518"/>
    <mergeCell ref="D125:E125"/>
    <mergeCell ref="P204:T204"/>
    <mergeCell ref="P375:T375"/>
    <mergeCell ref="P446:T446"/>
    <mergeCell ref="D374:E374"/>
    <mergeCell ref="P628:V628"/>
    <mergeCell ref="P165:V165"/>
    <mergeCell ref="A82:Z82"/>
    <mergeCell ref="P330:T330"/>
    <mergeCell ref="D140:E140"/>
    <mergeCell ref="A577:O578"/>
    <mergeCell ref="P88:T88"/>
    <mergeCell ref="D487:E487"/>
    <mergeCell ref="P397:T397"/>
    <mergeCell ref="A538:Z538"/>
    <mergeCell ref="P200:V200"/>
    <mergeCell ref="P436:V436"/>
    <mergeCell ref="P347:V347"/>
    <mergeCell ref="P481:T481"/>
    <mergeCell ref="P546:T546"/>
    <mergeCell ref="P526:V526"/>
    <mergeCell ref="P571:T571"/>
    <mergeCell ref="D188:E188"/>
    <mergeCell ref="P543:T543"/>
    <mergeCell ref="P614:T614"/>
    <mergeCell ref="D633:E633"/>
    <mergeCell ref="D424:E424"/>
    <mergeCell ref="C672:H672"/>
    <mergeCell ref="D463:E463"/>
    <mergeCell ref="P622:T622"/>
    <mergeCell ref="A435:O436"/>
    <mergeCell ref="P609:T609"/>
    <mergeCell ref="P534:V534"/>
    <mergeCell ref="P338:V338"/>
    <mergeCell ref="O673:O674"/>
    <mergeCell ref="D36:E36"/>
    <mergeCell ref="P525:V525"/>
    <mergeCell ref="P71:V71"/>
    <mergeCell ref="P313:V313"/>
    <mergeCell ref="A138:Z138"/>
    <mergeCell ref="P649:T649"/>
    <mergeCell ref="P665:V665"/>
    <mergeCell ref="B673:B674"/>
    <mergeCell ref="D267:E267"/>
    <mergeCell ref="D438:E438"/>
    <mergeCell ref="A511:Z511"/>
    <mergeCell ref="P566:T566"/>
    <mergeCell ref="D359:E359"/>
    <mergeCell ref="U673:U674"/>
    <mergeCell ref="W673:W674"/>
    <mergeCell ref="P664:V664"/>
    <mergeCell ref="P639:V639"/>
    <mergeCell ref="A673:A674"/>
    <mergeCell ref="A143:Z143"/>
    <mergeCell ref="T6:U9"/>
    <mergeCell ref="D340:E340"/>
    <mergeCell ref="Q10:R10"/>
    <mergeCell ref="A442:Z442"/>
    <mergeCell ref="D277:E277"/>
    <mergeCell ref="AF673:AF674"/>
    <mergeCell ref="P554:V554"/>
    <mergeCell ref="A640:Z640"/>
    <mergeCell ref="D564:E564"/>
    <mergeCell ref="P668:V668"/>
    <mergeCell ref="D43:E43"/>
    <mergeCell ref="D485:E485"/>
    <mergeCell ref="P149:V149"/>
    <mergeCell ref="A346:O347"/>
    <mergeCell ref="P618:V618"/>
    <mergeCell ref="A406:Z406"/>
    <mergeCell ref="A381:Z381"/>
    <mergeCell ref="P514:T514"/>
    <mergeCell ref="P623:T623"/>
    <mergeCell ref="D422:E422"/>
    <mergeCell ref="P489:T489"/>
    <mergeCell ref="P80:V80"/>
    <mergeCell ref="D74:E74"/>
    <mergeCell ref="P87:T87"/>
    <mergeCell ref="D130:E130"/>
    <mergeCell ref="D68:E68"/>
    <mergeCell ref="D335:E335"/>
    <mergeCell ref="A470:Z470"/>
    <mergeCell ref="D658:E658"/>
    <mergeCell ref="P245:T245"/>
    <mergeCell ref="P516:T516"/>
    <mergeCell ref="P126:V126"/>
    <mergeCell ref="D220:E220"/>
    <mergeCell ref="D391:E391"/>
    <mergeCell ref="P370:V370"/>
    <mergeCell ref="P581:T581"/>
    <mergeCell ref="D27:E27"/>
    <mergeCell ref="T5:U5"/>
    <mergeCell ref="P76:T76"/>
    <mergeCell ref="D119:E119"/>
    <mergeCell ref="V5:W5"/>
    <mergeCell ref="D190:E190"/>
    <mergeCell ref="D46:E46"/>
    <mergeCell ref="P203:T203"/>
    <mergeCell ref="D246:E246"/>
    <mergeCell ref="P294:V294"/>
    <mergeCell ref="A319:Z319"/>
    <mergeCell ref="D233:E233"/>
    <mergeCell ref="P361:T361"/>
    <mergeCell ref="P374:T374"/>
    <mergeCell ref="D409:E409"/>
    <mergeCell ref="D488:E488"/>
    <mergeCell ref="P510:V510"/>
    <mergeCell ref="Q8:R8"/>
    <mergeCell ref="P69:T69"/>
    <mergeCell ref="P140:T140"/>
    <mergeCell ref="P311:T311"/>
    <mergeCell ref="P267:T267"/>
    <mergeCell ref="P438:T438"/>
    <mergeCell ref="D248:E248"/>
    <mergeCell ref="D219:E219"/>
    <mergeCell ref="D275:E275"/>
    <mergeCell ref="D419:E419"/>
    <mergeCell ref="D444:E444"/>
    <mergeCell ref="A162:Z162"/>
    <mergeCell ref="P652:V652"/>
    <mergeCell ref="A534:O535"/>
    <mergeCell ref="P127:V127"/>
    <mergeCell ref="D390:E390"/>
    <mergeCell ref="M673:M674"/>
    <mergeCell ref="D182:E182"/>
    <mergeCell ref="A14:M14"/>
    <mergeCell ref="D109:E109"/>
    <mergeCell ref="P163:T163"/>
    <mergeCell ref="D280:E280"/>
    <mergeCell ref="A353:Z353"/>
    <mergeCell ref="D480:E480"/>
    <mergeCell ref="D345:E345"/>
    <mergeCell ref="P424:T424"/>
    <mergeCell ref="D467:E467"/>
    <mergeCell ref="D551:E551"/>
    <mergeCell ref="D580:E580"/>
    <mergeCell ref="D533:E533"/>
    <mergeCell ref="D582:E582"/>
    <mergeCell ref="P626:T626"/>
    <mergeCell ref="P318:V318"/>
    <mergeCell ref="P356:T356"/>
    <mergeCell ref="P224:T224"/>
    <mergeCell ref="P491:T491"/>
    <mergeCell ref="D106:E106"/>
    <mergeCell ref="D416:E416"/>
    <mergeCell ref="P544:T544"/>
    <mergeCell ref="A556:Z556"/>
    <mergeCell ref="D93:E93"/>
    <mergeCell ref="P277:T277"/>
    <mergeCell ref="P72:V72"/>
    <mergeCell ref="D118:E118"/>
    <mergeCell ref="A183:O184"/>
    <mergeCell ref="A425:O426"/>
    <mergeCell ref="D167:E167"/>
    <mergeCell ref="P246:T246"/>
    <mergeCell ref="AF672:AG672"/>
    <mergeCell ref="P435:V435"/>
    <mergeCell ref="P655:V655"/>
    <mergeCell ref="P589:V589"/>
    <mergeCell ref="P43:T43"/>
    <mergeCell ref="D157:E157"/>
    <mergeCell ref="P65:V65"/>
    <mergeCell ref="P136:V136"/>
    <mergeCell ref="P285:T285"/>
    <mergeCell ref="A253:Z253"/>
    <mergeCell ref="A598:O599"/>
    <mergeCell ref="A141:O142"/>
    <mergeCell ref="D132:E132"/>
    <mergeCell ref="P211:T211"/>
    <mergeCell ref="P260:T260"/>
    <mergeCell ref="D59:E59"/>
    <mergeCell ref="A439:O440"/>
    <mergeCell ref="P505:V505"/>
    <mergeCell ref="P558:T558"/>
    <mergeCell ref="A504:O505"/>
    <mergeCell ref="P545:T545"/>
    <mergeCell ref="A527:Z527"/>
    <mergeCell ref="D630:E630"/>
    <mergeCell ref="P513:T513"/>
    <mergeCell ref="D52:E52"/>
    <mergeCell ref="A629:Z629"/>
    <mergeCell ref="D350:E350"/>
    <mergeCell ref="P467:T467"/>
    <mergeCell ref="D448:E448"/>
    <mergeCell ref="P119:T119"/>
    <mergeCell ref="D546:E546"/>
    <mergeCell ref="P183:V183"/>
    <mergeCell ref="L673:L674"/>
    <mergeCell ref="D325:E325"/>
    <mergeCell ref="P208:T208"/>
    <mergeCell ref="P15:T16"/>
    <mergeCell ref="D396:E396"/>
    <mergeCell ref="P450:T450"/>
    <mergeCell ref="D567:E567"/>
    <mergeCell ref="D116:E116"/>
    <mergeCell ref="A430:O431"/>
    <mergeCell ref="D632:E632"/>
    <mergeCell ref="P419:T419"/>
    <mergeCell ref="P219:T219"/>
    <mergeCell ref="A659:O660"/>
    <mergeCell ref="P272:T272"/>
    <mergeCell ref="D631:E631"/>
    <mergeCell ref="D156:E156"/>
    <mergeCell ref="P210:T210"/>
    <mergeCell ref="D398:E398"/>
    <mergeCell ref="P439:V439"/>
    <mergeCell ref="D454:E454"/>
    <mergeCell ref="D460:E460"/>
    <mergeCell ref="D569:E569"/>
    <mergeCell ref="D625:E625"/>
    <mergeCell ref="P606:T606"/>
    <mergeCell ref="P380:V380"/>
    <mergeCell ref="D643:E643"/>
    <mergeCell ref="D637:E637"/>
    <mergeCell ref="P465:V465"/>
    <mergeCell ref="A6:C6"/>
    <mergeCell ref="A322:O323"/>
    <mergeCell ref="A601:Z601"/>
    <mergeCell ref="D624:E624"/>
    <mergeCell ref="AG673:AG674"/>
    <mergeCell ref="P422:T422"/>
    <mergeCell ref="P593:T593"/>
    <mergeCell ref="D403:E403"/>
    <mergeCell ref="P587:T587"/>
    <mergeCell ref="P658:T658"/>
    <mergeCell ref="P509:V509"/>
    <mergeCell ref="P68:T68"/>
    <mergeCell ref="D169:E169"/>
    <mergeCell ref="A312:O313"/>
    <mergeCell ref="P524:T524"/>
    <mergeCell ref="X673:X674"/>
    <mergeCell ref="P440:V440"/>
    <mergeCell ref="P132:T132"/>
    <mergeCell ref="P342:V342"/>
    <mergeCell ref="P317:V317"/>
    <mergeCell ref="D63:E63"/>
    <mergeCell ref="D330:E330"/>
    <mergeCell ref="P578:V578"/>
    <mergeCell ref="P304:V304"/>
    <mergeCell ref="D492:E492"/>
    <mergeCell ref="A590:Z590"/>
    <mergeCell ref="A98:Z98"/>
    <mergeCell ref="P280:T280"/>
    <mergeCell ref="P169:T169"/>
    <mergeCell ref="D261:E261"/>
    <mergeCell ref="P588:V588"/>
    <mergeCell ref="P52:T52"/>
    <mergeCell ref="P223:T223"/>
    <mergeCell ref="P423:T423"/>
    <mergeCell ref="P350:T350"/>
    <mergeCell ref="P429:T429"/>
    <mergeCell ref="P201:V201"/>
    <mergeCell ref="P494:T494"/>
    <mergeCell ref="A5:C5"/>
    <mergeCell ref="D548:E548"/>
    <mergeCell ref="P583:V583"/>
    <mergeCell ref="P64:V64"/>
    <mergeCell ref="P340:T340"/>
    <mergeCell ref="A619:Z619"/>
    <mergeCell ref="A174:Z174"/>
    <mergeCell ref="A472:Z472"/>
    <mergeCell ref="D635:E635"/>
    <mergeCell ref="A537:Z537"/>
    <mergeCell ref="D573:E573"/>
    <mergeCell ref="A17:A18"/>
    <mergeCell ref="K17:K18"/>
    <mergeCell ref="P300:T300"/>
    <mergeCell ref="C17:C18"/>
    <mergeCell ref="P364:V364"/>
    <mergeCell ref="Q9:R9"/>
    <mergeCell ref="D255:E255"/>
    <mergeCell ref="P49:V49"/>
    <mergeCell ref="A113:Z113"/>
    <mergeCell ref="A37:O38"/>
    <mergeCell ref="P78:T78"/>
    <mergeCell ref="A97:Z97"/>
    <mergeCell ref="Q11:R11"/>
    <mergeCell ref="P376:T376"/>
    <mergeCell ref="P17:T18"/>
    <mergeCell ref="P646:V646"/>
    <mergeCell ref="A471:Z471"/>
    <mergeCell ref="D634:E634"/>
    <mergeCell ref="P129:T129"/>
    <mergeCell ref="P63:T63"/>
    <mergeCell ref="D523:E523"/>
    <mergeCell ref="A53:O54"/>
    <mergeCell ref="P323:V323"/>
    <mergeCell ref="D621:E621"/>
    <mergeCell ref="P250:T250"/>
    <mergeCell ref="P492:T492"/>
    <mergeCell ref="D31:E31"/>
    <mergeCell ref="A166:Z166"/>
    <mergeCell ref="D316:E316"/>
    <mergeCell ref="D210:E210"/>
    <mergeCell ref="D443:E443"/>
    <mergeCell ref="D514:E514"/>
    <mergeCell ref="P643:T643"/>
    <mergeCell ref="P118:T118"/>
    <mergeCell ref="D545:E545"/>
    <mergeCell ref="P416:T416"/>
    <mergeCell ref="D88:E88"/>
    <mergeCell ref="P167:T167"/>
    <mergeCell ref="D26:E26"/>
    <mergeCell ref="A161:Z161"/>
    <mergeCell ref="P403:T403"/>
    <mergeCell ref="P378:T378"/>
    <mergeCell ref="P574:T574"/>
    <mergeCell ref="D622:E622"/>
    <mergeCell ref="P117:T117"/>
    <mergeCell ref="D311:E311"/>
    <mergeCell ref="I17:I18"/>
    <mergeCell ref="A48:O49"/>
    <mergeCell ref="P34:V34"/>
    <mergeCell ref="P480:T480"/>
    <mergeCell ref="P667:V667"/>
    <mergeCell ref="C673:C674"/>
    <mergeCell ref="E673:E674"/>
    <mergeCell ref="P493:T493"/>
    <mergeCell ref="P358:T358"/>
    <mergeCell ref="P529:T529"/>
    <mergeCell ref="D168:E168"/>
    <mergeCell ref="P32:T32"/>
    <mergeCell ref="D224:E224"/>
    <mergeCell ref="D608:E608"/>
    <mergeCell ref="D250:E250"/>
    <mergeCell ref="D673:D674"/>
    <mergeCell ref="P572:T572"/>
    <mergeCell ref="P168:T168"/>
    <mergeCell ref="D211:E211"/>
    <mergeCell ref="A585:Z585"/>
    <mergeCell ref="P399:V399"/>
    <mergeCell ref="D145:E145"/>
    <mergeCell ref="P273:T273"/>
    <mergeCell ref="A218:Z218"/>
    <mergeCell ref="D272:E272"/>
    <mergeCell ref="A638:O639"/>
    <mergeCell ref="D135:E135"/>
    <mergeCell ref="P189:T189"/>
    <mergeCell ref="D377:E377"/>
    <mergeCell ref="P548:T548"/>
    <mergeCell ref="P523:T523"/>
    <mergeCell ref="D662:E662"/>
    <mergeCell ref="P47:T47"/>
    <mergeCell ref="F673:F674"/>
    <mergeCell ref="P111:V111"/>
    <mergeCell ref="P282:V282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600:Z600"/>
    <mergeCell ref="A293:O294"/>
    <mergeCell ref="P192:T192"/>
    <mergeCell ref="P112:V112"/>
    <mergeCell ref="P428:T428"/>
    <mergeCell ref="D100:E100"/>
    <mergeCell ref="A344:Z344"/>
    <mergeCell ref="P33:V33"/>
    <mergeCell ref="P475:V475"/>
    <mergeCell ref="P264:V264"/>
    <mergeCell ref="D356:E356"/>
    <mergeCell ref="P164:V164"/>
    <mergeCell ref="P269:V269"/>
    <mergeCell ref="P542:T542"/>
    <mergeCell ref="A458:Z458"/>
    <mergeCell ref="Y673:Y674"/>
    <mergeCell ref="D158:E158"/>
    <mergeCell ref="D329:E329"/>
    <mergeCell ref="D229:E229"/>
    <mergeCell ref="A402:Z402"/>
    <mergeCell ref="H1:Q1"/>
    <mergeCell ref="P38:V38"/>
    <mergeCell ref="A305:Z305"/>
    <mergeCell ref="Z673:Z674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92:E92"/>
    <mergeCell ref="P171:T171"/>
    <mergeCell ref="D30:E30"/>
    <mergeCell ref="A95:O96"/>
    <mergeCell ref="A239:O240"/>
    <mergeCell ref="P407:T407"/>
    <mergeCell ref="A393:O394"/>
    <mergeCell ref="A410:O411"/>
    <mergeCell ref="D67:E67"/>
    <mergeCell ref="A464:O465"/>
    <mergeCell ref="D5:E5"/>
    <mergeCell ref="D524:E524"/>
    <mergeCell ref="P382:T382"/>
    <mergeCell ref="P553:T553"/>
    <mergeCell ref="D1:F1"/>
    <mergeCell ref="D382:E382"/>
    <mergeCell ref="A242:Z242"/>
    <mergeCell ref="A456:O457"/>
    <mergeCell ref="P637:T637"/>
    <mergeCell ref="P42:T42"/>
    <mergeCell ref="D290:E290"/>
    <mergeCell ref="D94:E94"/>
    <mergeCell ref="A303:O304"/>
    <mergeCell ref="D7:M7"/>
    <mergeCell ref="D129:E129"/>
    <mergeCell ref="A579:Z579"/>
    <mergeCell ref="P236:T236"/>
    <mergeCell ref="D79:E79"/>
    <mergeCell ref="P92:T92"/>
    <mergeCell ref="P327:V327"/>
    <mergeCell ref="D315:E315"/>
    <mergeCell ref="A651:O652"/>
    <mergeCell ref="A451:O452"/>
    <mergeCell ref="P521:T521"/>
    <mergeCell ref="P570:T570"/>
    <mergeCell ref="D302:E302"/>
    <mergeCell ref="D613:E613"/>
    <mergeCell ref="D429:E429"/>
    <mergeCell ref="A159:O160"/>
    <mergeCell ref="P29:T29"/>
    <mergeCell ref="P100:T100"/>
    <mergeCell ref="P535:V535"/>
    <mergeCell ref="P94:T94"/>
    <mergeCell ref="A588:O589"/>
    <mergeCell ref="D208:E208"/>
    <mergeCell ref="D8:M8"/>
    <mergeCell ref="P563:T563"/>
    <mergeCell ref="P634:T634"/>
    <mergeCell ref="D615:E615"/>
    <mergeCell ref="D366:E366"/>
    <mergeCell ref="D301:E301"/>
    <mergeCell ref="P44:T44"/>
    <mergeCell ref="D300:E300"/>
    <mergeCell ref="P237:T237"/>
    <mergeCell ref="A509:O510"/>
    <mergeCell ref="P550:T550"/>
    <mergeCell ref="W17:W18"/>
    <mergeCell ref="A50:Z50"/>
    <mergeCell ref="P96:V96"/>
    <mergeCell ref="A264:O265"/>
    <mergeCell ref="P616:T616"/>
    <mergeCell ref="P90:V90"/>
    <mergeCell ref="P332:V332"/>
    <mergeCell ref="P217:V217"/>
    <mergeCell ref="A331:O332"/>
    <mergeCell ref="X672:Y672"/>
    <mergeCell ref="P617:V617"/>
    <mergeCell ref="P234:T234"/>
    <mergeCell ref="P154:V154"/>
    <mergeCell ref="A150:Z150"/>
    <mergeCell ref="A144:Z144"/>
    <mergeCell ref="P561:V561"/>
    <mergeCell ref="A120:O121"/>
    <mergeCell ref="D378:E378"/>
    <mergeCell ref="P31:T31"/>
    <mergeCell ref="P473:T473"/>
    <mergeCell ref="P158:T158"/>
    <mergeCell ref="P329:T329"/>
    <mergeCell ref="D139:E139"/>
    <mergeCell ref="A148:O149"/>
    <mergeCell ref="P251:V251"/>
    <mergeCell ref="P522:T522"/>
    <mergeCell ref="P565:T565"/>
    <mergeCell ref="P621:T621"/>
    <mergeCell ref="P393:V393"/>
    <mergeCell ref="P145:T145"/>
    <mergeCell ref="P316:T316"/>
    <mergeCell ref="P443:T443"/>
    <mergeCell ref="P552:T552"/>
    <mergeCell ref="Q673:Q674"/>
    <mergeCell ref="A560:O561"/>
    <mergeCell ref="Z672:AC672"/>
    <mergeCell ref="A665:O670"/>
    <mergeCell ref="P391:T391"/>
    <mergeCell ref="D499:E499"/>
    <mergeCell ref="D238:E238"/>
    <mergeCell ref="D597:E597"/>
    <mergeCell ref="A610:O611"/>
    <mergeCell ref="D486:E486"/>
    <mergeCell ref="A216:O217"/>
    <mergeCell ref="P624:T624"/>
    <mergeCell ref="D445:E445"/>
    <mergeCell ref="D516:E516"/>
    <mergeCell ref="P573:T573"/>
    <mergeCell ref="P479:T479"/>
    <mergeCell ref="D565:E565"/>
    <mergeCell ref="P498:T498"/>
    <mergeCell ref="P178:V178"/>
    <mergeCell ref="A177:O178"/>
    <mergeCell ref="D235:E235"/>
    <mergeCell ref="P182:T182"/>
    <mergeCell ref="D609:E609"/>
    <mergeCell ref="A495:O496"/>
    <mergeCell ref="AA673:AA674"/>
    <mergeCell ref="P187:T187"/>
    <mergeCell ref="P89:V89"/>
    <mergeCell ref="P389:T389"/>
    <mergeCell ref="P309:V309"/>
    <mergeCell ref="A334:Z334"/>
    <mergeCell ref="P454:T454"/>
    <mergeCell ref="D297:E297"/>
    <mergeCell ref="D568:E568"/>
    <mergeCell ref="P153:V153"/>
    <mergeCell ref="D70:E70"/>
    <mergeCell ref="P220:T220"/>
    <mergeCell ref="D263:E263"/>
    <mergeCell ref="A617:O618"/>
    <mergeCell ref="A241:Z241"/>
    <mergeCell ref="P343:V343"/>
    <mergeCell ref="P530:V530"/>
    <mergeCell ref="D572:E572"/>
    <mergeCell ref="P366:T366"/>
    <mergeCell ref="P170:T170"/>
    <mergeCell ref="D558:E558"/>
    <mergeCell ref="P615:T615"/>
    <mergeCell ref="P116:T116"/>
    <mergeCell ref="P102:V102"/>
    <mergeCell ref="D115:E115"/>
    <mergeCell ref="D77:E77"/>
    <mergeCell ref="P131:T131"/>
    <mergeCell ref="D108:E108"/>
    <mergeCell ref="P258:T258"/>
    <mergeCell ref="A111:O112"/>
    <mergeCell ref="D369:E369"/>
    <mergeCell ref="D375:E375"/>
    <mergeCell ref="D260:E260"/>
    <mergeCell ref="A395:Z395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37:V37"/>
    <mergeCell ref="P504:V504"/>
    <mergeCell ref="P230:V230"/>
    <mergeCell ref="P275:T275"/>
    <mergeCell ref="B17:B18"/>
    <mergeCell ref="D479:E479"/>
    <mergeCell ref="D650:E650"/>
    <mergeCell ref="A73:Z73"/>
    <mergeCell ref="D131:E131"/>
    <mergeCell ref="A266:Z266"/>
    <mergeCell ref="A437:Z437"/>
    <mergeCell ref="D47:E47"/>
    <mergeCell ref="P159:V159"/>
    <mergeCell ref="D482:E482"/>
    <mergeCell ref="D587:E587"/>
    <mergeCell ref="P517:V517"/>
    <mergeCell ref="P209:T209"/>
    <mergeCell ref="P147:T147"/>
    <mergeCell ref="P445:T445"/>
    <mergeCell ref="D361:E361"/>
    <mergeCell ref="D417:E417"/>
    <mergeCell ref="A474:O475"/>
    <mergeCell ref="A661:Z661"/>
    <mergeCell ref="P259:T259"/>
    <mergeCell ref="P244:T244"/>
    <mergeCell ref="D644:E644"/>
    <mergeCell ref="D187:E187"/>
    <mergeCell ref="P315:T315"/>
    <mergeCell ref="P613:T613"/>
    <mergeCell ref="D423:E423"/>
    <mergeCell ref="P302:T302"/>
    <mergeCell ref="P451:V451"/>
    <mergeCell ref="P627:V627"/>
    <mergeCell ref="A270:Z270"/>
    <mergeCell ref="A441:Z441"/>
    <mergeCell ref="R1:T1"/>
    <mergeCell ref="P28:T28"/>
    <mergeCell ref="A351:O352"/>
    <mergeCell ref="P221:T221"/>
    <mergeCell ref="P392:T392"/>
    <mergeCell ref="P215:T215"/>
    <mergeCell ref="D307:E307"/>
    <mergeCell ref="D574:E574"/>
    <mergeCell ref="P549:T549"/>
    <mergeCell ref="P400:V400"/>
    <mergeCell ref="A89:O90"/>
    <mergeCell ref="P30:T30"/>
    <mergeCell ref="P152:T152"/>
    <mergeCell ref="D69:E69"/>
    <mergeCell ref="D498:E498"/>
    <mergeCell ref="D603:E603"/>
    <mergeCell ref="P482:T482"/>
    <mergeCell ref="P177:V177"/>
    <mergeCell ref="D606:E606"/>
    <mergeCell ref="D616:E616"/>
    <mergeCell ref="P322:V322"/>
    <mergeCell ref="D45:E45"/>
    <mergeCell ref="H9:I9"/>
    <mergeCell ref="P24:V24"/>
    <mergeCell ref="A55:Z55"/>
    <mergeCell ref="P455:T455"/>
    <mergeCell ref="D357:E357"/>
    <mergeCell ref="D563:E563"/>
    <mergeCell ref="D258:E258"/>
    <mergeCell ref="A502:Z502"/>
    <mergeCell ref="D494:E494"/>
    <mergeCell ref="D543:E543"/>
    <mergeCell ref="D124:E124"/>
    <mergeCell ref="V10:W10"/>
    <mergeCell ref="A197:Z197"/>
    <mergeCell ref="D189:E189"/>
    <mergeCell ref="D360:E360"/>
    <mergeCell ref="D493:E493"/>
    <mergeCell ref="P99:T99"/>
    <mergeCell ref="P86:T86"/>
    <mergeCell ref="D78:E78"/>
    <mergeCell ref="D134:E134"/>
    <mergeCell ref="P157:T157"/>
    <mergeCell ref="P213:T213"/>
    <mergeCell ref="A281:O282"/>
    <mergeCell ref="D376:E376"/>
    <mergeCell ref="A379:O380"/>
    <mergeCell ref="P249:T249"/>
    <mergeCell ref="A365:Z365"/>
    <mergeCell ref="P384:T384"/>
    <mergeCell ref="P79:T79"/>
    <mergeCell ref="D473:E4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