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80CAF41F-29C9-4747-8CF1-77B2E4CE99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5" i="1" l="1"/>
  <c r="AF50" i="1"/>
  <c r="AF13" i="1"/>
  <c r="AF8" i="1"/>
  <c r="L7" i="1"/>
  <c r="O7" i="1" s="1"/>
  <c r="S7" i="1" s="1"/>
  <c r="L8" i="1"/>
  <c r="O8" i="1" s="1"/>
  <c r="L9" i="1"/>
  <c r="O9" i="1" s="1"/>
  <c r="L10" i="1"/>
  <c r="O10" i="1" s="1"/>
  <c r="S10" i="1" s="1"/>
  <c r="L11" i="1"/>
  <c r="O11" i="1" s="1"/>
  <c r="S11" i="1" s="1"/>
  <c r="L12" i="1"/>
  <c r="O12" i="1" s="1"/>
  <c r="S12" i="1" s="1"/>
  <c r="L13" i="1"/>
  <c r="O13" i="1" s="1"/>
  <c r="L14" i="1"/>
  <c r="O14" i="1" s="1"/>
  <c r="L15" i="1"/>
  <c r="O15" i="1" s="1"/>
  <c r="S15" i="1" s="1"/>
  <c r="L16" i="1"/>
  <c r="O16" i="1" s="1"/>
  <c r="L17" i="1"/>
  <c r="O17" i="1" s="1"/>
  <c r="L18" i="1"/>
  <c r="O18" i="1" s="1"/>
  <c r="L19" i="1"/>
  <c r="O19" i="1" s="1"/>
  <c r="L20" i="1"/>
  <c r="O20" i="1" s="1"/>
  <c r="P20" i="1" s="1"/>
  <c r="AF20" i="1" s="1"/>
  <c r="L21" i="1"/>
  <c r="O21" i="1" s="1"/>
  <c r="S21" i="1" s="1"/>
  <c r="L22" i="1"/>
  <c r="O22" i="1" s="1"/>
  <c r="L23" i="1"/>
  <c r="O23" i="1" s="1"/>
  <c r="P23" i="1" s="1"/>
  <c r="AF23" i="1" s="1"/>
  <c r="L24" i="1"/>
  <c r="O24" i="1" s="1"/>
  <c r="L25" i="1"/>
  <c r="O25" i="1" s="1"/>
  <c r="L26" i="1"/>
  <c r="O26" i="1" s="1"/>
  <c r="L27" i="1"/>
  <c r="O27" i="1" s="1"/>
  <c r="P27" i="1" s="1"/>
  <c r="AF27" i="1" s="1"/>
  <c r="L28" i="1"/>
  <c r="O28" i="1" s="1"/>
  <c r="L29" i="1"/>
  <c r="O29" i="1" s="1"/>
  <c r="S29" i="1" s="1"/>
  <c r="L30" i="1"/>
  <c r="O30" i="1" s="1"/>
  <c r="P30" i="1" s="1"/>
  <c r="AF30" i="1" s="1"/>
  <c r="L31" i="1"/>
  <c r="O31" i="1" s="1"/>
  <c r="L32" i="1"/>
  <c r="O32" i="1" s="1"/>
  <c r="L33" i="1"/>
  <c r="O33" i="1" s="1"/>
  <c r="L34" i="1"/>
  <c r="O34" i="1" s="1"/>
  <c r="S34" i="1" s="1"/>
  <c r="L35" i="1"/>
  <c r="O35" i="1" s="1"/>
  <c r="P35" i="1" s="1"/>
  <c r="L36" i="1"/>
  <c r="O36" i="1" s="1"/>
  <c r="L37" i="1"/>
  <c r="O37" i="1" s="1"/>
  <c r="P37" i="1" s="1"/>
  <c r="AF37" i="1" s="1"/>
  <c r="L38" i="1"/>
  <c r="O38" i="1" s="1"/>
  <c r="S38" i="1" s="1"/>
  <c r="L39" i="1"/>
  <c r="O39" i="1" s="1"/>
  <c r="S39" i="1" s="1"/>
  <c r="L40" i="1"/>
  <c r="O40" i="1" s="1"/>
  <c r="P40" i="1" s="1"/>
  <c r="L41" i="1"/>
  <c r="O41" i="1" s="1"/>
  <c r="P41" i="1" s="1"/>
  <c r="AF41" i="1" s="1"/>
  <c r="L42" i="1"/>
  <c r="O42" i="1" s="1"/>
  <c r="P42" i="1" s="1"/>
  <c r="L43" i="1"/>
  <c r="O43" i="1" s="1"/>
  <c r="L44" i="1"/>
  <c r="O44" i="1" s="1"/>
  <c r="S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S51" i="1" s="1"/>
  <c r="L52" i="1"/>
  <c r="O52" i="1" s="1"/>
  <c r="S52" i="1" s="1"/>
  <c r="L53" i="1"/>
  <c r="O53" i="1" s="1"/>
  <c r="L54" i="1"/>
  <c r="O54" i="1" s="1"/>
  <c r="L55" i="1"/>
  <c r="O55" i="1" s="1"/>
  <c r="P55" i="1" s="1"/>
  <c r="L56" i="1"/>
  <c r="O56" i="1" s="1"/>
  <c r="L57" i="1"/>
  <c r="O57" i="1" s="1"/>
  <c r="S57" i="1" s="1"/>
  <c r="L58" i="1"/>
  <c r="O58" i="1" s="1"/>
  <c r="L59" i="1"/>
  <c r="O59" i="1" s="1"/>
  <c r="P59" i="1" s="1"/>
  <c r="AF59" i="1" s="1"/>
  <c r="L60" i="1"/>
  <c r="O60" i="1" s="1"/>
  <c r="S60" i="1" s="1"/>
  <c r="L61" i="1"/>
  <c r="O61" i="1" s="1"/>
  <c r="L62" i="1"/>
  <c r="O62" i="1" s="1"/>
  <c r="L63" i="1"/>
  <c r="O63" i="1" s="1"/>
  <c r="P63" i="1" s="1"/>
  <c r="L64" i="1"/>
  <c r="O64" i="1" s="1"/>
  <c r="L65" i="1"/>
  <c r="O65" i="1" s="1"/>
  <c r="S65" i="1" s="1"/>
  <c r="L66" i="1"/>
  <c r="O66" i="1" s="1"/>
  <c r="L67" i="1"/>
  <c r="O67" i="1" s="1"/>
  <c r="S67" i="1" s="1"/>
  <c r="L68" i="1"/>
  <c r="O68" i="1" s="1"/>
  <c r="S68" i="1" s="1"/>
  <c r="L69" i="1"/>
  <c r="O69" i="1" s="1"/>
  <c r="S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L74" i="1"/>
  <c r="O74" i="1" s="1"/>
  <c r="L75" i="1"/>
  <c r="O75" i="1" s="1"/>
  <c r="AF75" i="1" s="1"/>
  <c r="L76" i="1"/>
  <c r="O76" i="1" s="1"/>
  <c r="L77" i="1"/>
  <c r="O77" i="1" s="1"/>
  <c r="L78" i="1"/>
  <c r="O78" i="1" s="1"/>
  <c r="L79" i="1"/>
  <c r="O79" i="1" s="1"/>
  <c r="S79" i="1" s="1"/>
  <c r="L80" i="1"/>
  <c r="O80" i="1" s="1"/>
  <c r="L81" i="1"/>
  <c r="O81" i="1" s="1"/>
  <c r="P81" i="1" s="1"/>
  <c r="L82" i="1"/>
  <c r="O82" i="1" s="1"/>
  <c r="P82" i="1" s="1"/>
  <c r="AF82" i="1" s="1"/>
  <c r="L83" i="1"/>
  <c r="O83" i="1" s="1"/>
  <c r="L84" i="1"/>
  <c r="O84" i="1" s="1"/>
  <c r="L85" i="1"/>
  <c r="O85" i="1" s="1"/>
  <c r="L86" i="1"/>
  <c r="O86" i="1" s="1"/>
  <c r="AF86" i="1" s="1"/>
  <c r="L87" i="1"/>
  <c r="O87" i="1" s="1"/>
  <c r="L88" i="1"/>
  <c r="O88" i="1" s="1"/>
  <c r="L89" i="1"/>
  <c r="O89" i="1" s="1"/>
  <c r="S89" i="1" s="1"/>
  <c r="L90" i="1"/>
  <c r="O90" i="1" s="1"/>
  <c r="P90" i="1" s="1"/>
  <c r="L91" i="1"/>
  <c r="O91" i="1" s="1"/>
  <c r="P91" i="1" s="1"/>
  <c r="AF91" i="1" s="1"/>
  <c r="L92" i="1"/>
  <c r="O92" i="1" s="1"/>
  <c r="L93" i="1"/>
  <c r="O93" i="1" s="1"/>
  <c r="T93" i="1" s="1"/>
  <c r="L94" i="1"/>
  <c r="O94" i="1" s="1"/>
  <c r="P94" i="1" s="1"/>
  <c r="L95" i="1"/>
  <c r="O95" i="1" s="1"/>
  <c r="T95" i="1" s="1"/>
  <c r="L96" i="1"/>
  <c r="O96" i="1" s="1"/>
  <c r="L97" i="1"/>
  <c r="O97" i="1" s="1"/>
  <c r="T97" i="1" s="1"/>
  <c r="L98" i="1"/>
  <c r="O98" i="1" s="1"/>
  <c r="L6" i="1"/>
  <c r="K98" i="1"/>
  <c r="AF97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P16" i="1" l="1"/>
  <c r="AF16" i="1" s="1"/>
  <c r="P62" i="1"/>
  <c r="S62" i="1" s="1"/>
  <c r="P25" i="1"/>
  <c r="AF25" i="1" s="1"/>
  <c r="P46" i="1"/>
  <c r="AF46" i="1" s="1"/>
  <c r="AF35" i="1"/>
  <c r="P77" i="1"/>
  <c r="AF77" i="1" s="1"/>
  <c r="P93" i="1"/>
  <c r="AF93" i="1" s="1"/>
  <c r="P56" i="1"/>
  <c r="AF56" i="1" s="1"/>
  <c r="P43" i="1"/>
  <c r="AF43" i="1" s="1"/>
  <c r="P73" i="1"/>
  <c r="AF73" i="1" s="1"/>
  <c r="T98" i="1"/>
  <c r="AF98" i="1"/>
  <c r="T96" i="1"/>
  <c r="P96" i="1"/>
  <c r="AF96" i="1" s="1"/>
  <c r="T94" i="1"/>
  <c r="AF94" i="1"/>
  <c r="T92" i="1"/>
  <c r="P92" i="1"/>
  <c r="AF92" i="1" s="1"/>
  <c r="AF90" i="1"/>
  <c r="S86" i="1"/>
  <c r="S82" i="1"/>
  <c r="P78" i="1"/>
  <c r="AF78" i="1" s="1"/>
  <c r="AF76" i="1"/>
  <c r="AF74" i="1"/>
  <c r="P66" i="1"/>
  <c r="AF66" i="1" s="1"/>
  <c r="P58" i="1"/>
  <c r="AF58" i="1" s="1"/>
  <c r="S50" i="1"/>
  <c r="S46" i="1"/>
  <c r="AF42" i="1"/>
  <c r="AF40" i="1"/>
  <c r="AF36" i="1"/>
  <c r="S30" i="1"/>
  <c r="P28" i="1"/>
  <c r="AF28" i="1" s="1"/>
  <c r="P26" i="1"/>
  <c r="AF26" i="1" s="1"/>
  <c r="P24" i="1"/>
  <c r="AF24" i="1" s="1"/>
  <c r="P22" i="1"/>
  <c r="AF22" i="1" s="1"/>
  <c r="S20" i="1"/>
  <c r="S14" i="1"/>
  <c r="AF14" i="1"/>
  <c r="S8" i="1"/>
  <c r="P18" i="1"/>
  <c r="AF18" i="1" s="1"/>
  <c r="AF32" i="1"/>
  <c r="AF48" i="1"/>
  <c r="P54" i="1"/>
  <c r="AF54" i="1" s="1"/>
  <c r="P64" i="1"/>
  <c r="AF64" i="1" s="1"/>
  <c r="AF80" i="1"/>
  <c r="P84" i="1"/>
  <c r="AF84" i="1" s="1"/>
  <c r="AF88" i="1"/>
  <c r="S53" i="1"/>
  <c r="S9" i="1"/>
  <c r="AF9" i="1"/>
  <c r="P17" i="1"/>
  <c r="AF17" i="1" s="1"/>
  <c r="P19" i="1"/>
  <c r="AF19" i="1" s="1"/>
  <c r="P31" i="1"/>
  <c r="AF31" i="1" s="1"/>
  <c r="P33" i="1"/>
  <c r="AF33" i="1" s="1"/>
  <c r="P45" i="1"/>
  <c r="AF45" i="1" s="1"/>
  <c r="P47" i="1"/>
  <c r="AF47" i="1" s="1"/>
  <c r="AF49" i="1"/>
  <c r="AF53" i="1"/>
  <c r="AF55" i="1"/>
  <c r="P61" i="1"/>
  <c r="AF61" i="1" s="1"/>
  <c r="AF63" i="1"/>
  <c r="AF81" i="1"/>
  <c r="P83" i="1"/>
  <c r="AF83" i="1" s="1"/>
  <c r="P85" i="1"/>
  <c r="AF85" i="1" s="1"/>
  <c r="AF87" i="1"/>
  <c r="S91" i="1"/>
  <c r="S75" i="1"/>
  <c r="S59" i="1"/>
  <c r="S41" i="1"/>
  <c r="S37" i="1"/>
  <c r="S35" i="1"/>
  <c r="S27" i="1"/>
  <c r="S25" i="1"/>
  <c r="S23" i="1"/>
  <c r="S13" i="1"/>
  <c r="S95" i="1"/>
  <c r="S97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L5" i="1"/>
  <c r="O6" i="1"/>
  <c r="P6" i="1" s="1"/>
  <c r="S16" i="1" l="1"/>
  <c r="S96" i="1"/>
  <c r="S77" i="1"/>
  <c r="AF62" i="1"/>
  <c r="S93" i="1"/>
  <c r="S43" i="1"/>
  <c r="S56" i="1"/>
  <c r="S73" i="1"/>
  <c r="S92" i="1"/>
  <c r="S19" i="1"/>
  <c r="S47" i="1"/>
  <c r="S61" i="1"/>
  <c r="S85" i="1"/>
  <c r="S33" i="1"/>
  <c r="S81" i="1"/>
  <c r="S18" i="1"/>
  <c r="S58" i="1"/>
  <c r="S64" i="1"/>
  <c r="S66" i="1"/>
  <c r="S74" i="1"/>
  <c r="S76" i="1"/>
  <c r="S78" i="1"/>
  <c r="P5" i="1"/>
  <c r="AF6" i="1"/>
  <c r="AF5" i="1" s="1"/>
  <c r="S94" i="1"/>
  <c r="S98" i="1"/>
  <c r="S17" i="1"/>
  <c r="S31" i="1"/>
  <c r="S45" i="1"/>
  <c r="S49" i="1"/>
  <c r="S55" i="1"/>
  <c r="S63" i="1"/>
  <c r="S83" i="1"/>
  <c r="S87" i="1"/>
  <c r="S22" i="1"/>
  <c r="S24" i="1"/>
  <c r="S26" i="1"/>
  <c r="S28" i="1"/>
  <c r="S32" i="1"/>
  <c r="S36" i="1"/>
  <c r="S40" i="1"/>
  <c r="S42" i="1"/>
  <c r="S48" i="1"/>
  <c r="S54" i="1"/>
  <c r="S80" i="1"/>
  <c r="S84" i="1"/>
  <c r="S88" i="1"/>
  <c r="S90" i="1"/>
  <c r="O5" i="1"/>
  <c r="S6" i="1"/>
  <c r="T6" i="1"/>
</calcChain>
</file>

<file path=xl/sharedStrings.xml><?xml version="1.0" encoding="utf-8"?>
<sst xmlns="http://schemas.openxmlformats.org/spreadsheetml/2006/main" count="368" uniqueCount="145">
  <si>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</si>
  <si>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</si>
  <si>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</si>
  <si>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</si>
  <si>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</si>
  <si>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</si>
  <si>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</si>
  <si>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</si>
  <si>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</si>
  <si>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</si>
  <si>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</si>
  <si>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</si>
  <si>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</si>
  <si>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</si>
  <si>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</si>
  <si>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</si>
  <si>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</si>
  <si>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</si>
  <si>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</si>
  <si>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</si>
  <si>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</si>
  <si>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</si>
  <si>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</si>
  <si>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</si>
  <si>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</si>
  <si>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</si>
  <si>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</si>
  <si>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</si>
  <si>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</si>
  <si>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</si>
  <si>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</si>
  <si>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</si>
  <si>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</si>
  <si>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</si>
  <si>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</si>
  <si>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</si>
  <si>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</si>
  <si>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</si>
  <si>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011  Колбаса Салями Финская, Вязанка фиброуз в/у, ПОКОМ</t>
  </si>
  <si>
    <t>не в матрице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</si>
  <si>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</si>
  <si>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</si>
  <si>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</si>
  <si>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</si>
  <si>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</si>
  <si>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</si>
  <si>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</si>
  <si>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</si>
  <si>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</si>
  <si>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</si>
  <si>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</si>
  <si>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</si>
  <si>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</si>
  <si>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</si>
  <si>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</si>
  <si>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</si>
  <si>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</si>
  <si>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</si>
  <si>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</si>
  <si>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</si>
  <si>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</si>
  <si>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</si>
  <si>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</si>
  <si>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</si>
  <si>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29,01,25 филиал обнулил / ТМА январь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</si>
  <si>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</si>
  <si>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</si>
  <si>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</si>
  <si>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</si>
  <si>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</si>
  <si>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</si>
  <si>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</si>
  <si>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</si>
  <si>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</si>
  <si>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</si>
  <si>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</si>
  <si>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заказываем с 06,02,25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</si>
  <si>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</si>
  <si>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</si>
  <si>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</si>
  <si>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</si>
  <si>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17,01,25 начинаем заказывать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</si>
  <si>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</si>
  <si>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</si>
  <si>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</si>
  <si>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</si>
  <si>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</si>
  <si>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</si>
  <si>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</si>
  <si>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</si>
  <si>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</si>
  <si>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</si>
  <si>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</si>
  <si>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</si>
  <si>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</si>
  <si>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</si>
  <si>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</si>
  <si>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</si>
  <si>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</si>
  <si>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</si>
  <si>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</si>
  <si>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</si>
  <si>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</si>
  <si>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</si>
  <si>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</si>
  <si>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</si>
  <si>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</si>
  <si>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</si>
  <si>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</si>
  <si>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</si>
  <si>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</si>
  <si>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</si>
  <si>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</si>
  <si>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</si>
  <si>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</si>
  <si>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</si>
  <si>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</si>
  <si>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</si>
  <si>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</si>
  <si>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</si>
  <si>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</si>
  <si>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</si>
  <si>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</si>
  <si>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</si>
  <si>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</si>
  <si>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</si>
  <si>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</si>
  <si>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</si>
  <si>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</si>
  <si>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</si>
  <si>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</si>
  <si>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</si>
  <si>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</si>
  <si>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</si>
  <si>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</si>
  <si>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</si>
  <si>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</si>
  <si>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 / 03,01,25 филиал обнулил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</si>
  <si>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</si>
  <si>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</si>
  <si>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</si>
  <si>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Патяка отказался</t>
  </si>
  <si>
    <t>нет в бланке / 12,12,24 в уценку 22шт.</t>
  </si>
  <si>
    <t>нет в бланке</t>
  </si>
  <si>
    <t>нужно увеличить продажи / 16,01,25 в уценку 27шт.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</si>
</sst>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35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28326.397000000004</v>
      </c>
      <c r="F5" s="4">
        <f>SUM(F6:F499)</f>
        <v>8050.0849999999973</v>
      </c>
      <c r="G5" s="7"/>
      <c r="H5" s="1"/>
      <c r="I5" s="1"/>
      <c r="J5" s="4">
        <f t="shared" ref="J5:Q5" si="0">SUM(J6:J499)</f>
        <v>49882.975000000006</v>
      </c>
      <c r="K5" s="4">
        <f t="shared" si="0"/>
        <v>-21556.577999999998</v>
      </c>
      <c r="L5" s="4">
        <f t="shared" si="0"/>
        <v>12992.006000000005</v>
      </c>
      <c r="M5" s="4">
        <f t="shared" si="0"/>
        <v>15334.391</v>
      </c>
      <c r="N5" s="4">
        <f t="shared" si="0"/>
        <v>3874.2789600000019</v>
      </c>
      <c r="O5" s="4">
        <f t="shared" si="0"/>
        <v>2598.4012000000012</v>
      </c>
      <c r="P5" s="4">
        <f t="shared" si="0"/>
        <v>13905.983739999998</v>
      </c>
      <c r="Q5" s="4">
        <f t="shared" si="0"/>
        <v>0</v>
      </c>
      <c r="R5" s="1"/>
      <c r="S5" s="1"/>
      <c r="T5" s="1"/>
      <c r="U5" s="4">
        <f t="shared" ref="U5:AD5" si="1">SUM(U6:U499)</f>
        <v>2021.4219999999998</v>
      </c>
      <c r="V5" s="4">
        <f t="shared" si="1"/>
        <v>1954.5942000000007</v>
      </c>
      <c r="W5" s="4">
        <f t="shared" si="1"/>
        <v>1894.5427999999997</v>
      </c>
      <c r="X5" s="4">
        <f t="shared" si="1"/>
        <v>1903.3329999999994</v>
      </c>
      <c r="Y5" s="4">
        <f t="shared" si="1"/>
        <v>2216.9128000000001</v>
      </c>
      <c r="Z5" s="4">
        <f t="shared" si="1"/>
        <v>2252.3559999999998</v>
      </c>
      <c r="AA5" s="4">
        <f t="shared" si="1"/>
        <v>2402.3288000000007</v>
      </c>
      <c r="AB5" s="4">
        <f t="shared" si="1"/>
        <v>2493.2724999999996</v>
      </c>
      <c r="AC5" s="4">
        <f t="shared" si="1"/>
        <v>2470.08</v>
      </c>
      <c r="AD5" s="4">
        <f t="shared" si="1"/>
        <v>4083.1796000000004</v>
      </c>
      <c r="AE5" s="1"/>
      <c r="AF5" s="4">
        <f>SUM(AF6:AF499)</f>
        <v>10239.175740000002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60.585000000000001</v>
      </c>
      <c r="D6" s="1">
        <v>100.34</v>
      </c>
      <c r="E6" s="1">
        <v>74.682000000000002</v>
      </c>
      <c r="F6" s="1">
        <v>69.426000000000002</v>
      </c>
      <c r="G6" s="7">
        <v>1</v>
      </c>
      <c r="H6" s="1">
        <v>50</v>
      </c>
      <c r="I6" s="1" t="s">
        <v>37</v>
      </c>
      <c r="J6" s="1">
        <v>79.5</v>
      </c>
      <c r="K6" s="1">
        <f t="shared" ref="K6:K36" si="2">E6-J6</f>
        <v>-4.8179999999999978</v>
      </c>
      <c r="L6" s="1">
        <f>E6-M6</f>
        <v>74.682000000000002</v>
      </c>
      <c r="M6" s="1"/>
      <c r="N6" s="1">
        <v>12.66420000000001</v>
      </c>
      <c r="O6" s="1">
        <f t="shared" ref="O6:O37" si="3">L6/5</f>
        <v>14.936400000000001</v>
      </c>
      <c r="P6" s="5">
        <f>10*O6-N6-F6</f>
        <v>67.27379999999998</v>
      </c>
      <c r="Q6" s="5"/>
      <c r="R6" s="1"/>
      <c r="S6" s="1">
        <f>(F6+N6+P6)/O6</f>
        <v>9.9999999999999982</v>
      </c>
      <c r="T6" s="1">
        <f>(F6+N6)/O6</f>
        <v>5.4959829677834016</v>
      </c>
      <c r="U6" s="1">
        <v>11.916399999999999</v>
      </c>
      <c r="V6" s="1">
        <v>12.7272</v>
      </c>
      <c r="W6" s="1">
        <v>11.2788</v>
      </c>
      <c r="X6" s="1">
        <v>12.715999999999999</v>
      </c>
      <c r="Y6" s="1">
        <v>12.481199999999999</v>
      </c>
      <c r="Z6" s="1">
        <v>10.7468</v>
      </c>
      <c r="AA6" s="1">
        <v>13.997999999999999</v>
      </c>
      <c r="AB6" s="1">
        <v>10.369</v>
      </c>
      <c r="AC6" s="1">
        <v>9.6219999999999999</v>
      </c>
      <c r="AD6" s="1">
        <v>27.696400000000001</v>
      </c>
      <c r="AE6" s="1"/>
      <c r="AF6" s="1">
        <f>G6*P6</f>
        <v>67.27379999999998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1" t="s">
        <v>38</v>
      </c>
      <c r="B7" s="11" t="s">
        <v>36</v>
      </c>
      <c r="C7" s="11">
        <v>75.462000000000003</v>
      </c>
      <c r="D7" s="11"/>
      <c r="E7" s="11">
        <v>-10.164</v>
      </c>
      <c r="F7" s="11"/>
      <c r="G7" s="12">
        <v>0</v>
      </c>
      <c r="H7" s="11" t="e">
        <v>#N/A</v>
      </c>
      <c r="I7" s="11" t="s">
        <v>39</v>
      </c>
      <c r="J7" s="11">
        <v>8.9</v>
      </c>
      <c r="K7" s="11">
        <f t="shared" si="2"/>
        <v>-19.064</v>
      </c>
      <c r="L7" s="11">
        <f t="shared" ref="L7:L69" si="4">E7-M7</f>
        <v>-10.164</v>
      </c>
      <c r="M7" s="11"/>
      <c r="N7" s="11"/>
      <c r="O7" s="11">
        <f t="shared" si="3"/>
        <v>-2.0327999999999999</v>
      </c>
      <c r="P7" s="13"/>
      <c r="Q7" s="13"/>
      <c r="R7" s="11"/>
      <c r="S7" s="11">
        <f t="shared" ref="S7:S70" si="5">(F7+N7+P7)/O7</f>
        <v>0</v>
      </c>
      <c r="T7" s="11">
        <f t="shared" ref="T7:T70" si="6">(F7+N7)/O7</f>
        <v>0</v>
      </c>
      <c r="U7" s="11">
        <v>0.29360000000000003</v>
      </c>
      <c r="V7" s="11">
        <v>0.74360000000000004</v>
      </c>
      <c r="W7" s="11">
        <v>6.3472</v>
      </c>
      <c r="X7" s="11">
        <v>7.9063999999999997</v>
      </c>
      <c r="Y7" s="11">
        <v>14.046799999999999</v>
      </c>
      <c r="Z7" s="11">
        <v>16.491199999999999</v>
      </c>
      <c r="AA7" s="11">
        <v>0.44040000000000001</v>
      </c>
      <c r="AB7" s="11">
        <v>0</v>
      </c>
      <c r="AC7" s="11">
        <v>0</v>
      </c>
      <c r="AD7" s="11">
        <v>0</v>
      </c>
      <c r="AE7" s="14" t="s">
        <v>141</v>
      </c>
      <c r="AF7" s="1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/>
      <c r="D8" s="1">
        <v>689.56700000000001</v>
      </c>
      <c r="E8" s="1">
        <v>298.642</v>
      </c>
      <c r="F8" s="1">
        <v>388.12799999999999</v>
      </c>
      <c r="G8" s="7">
        <v>1</v>
      </c>
      <c r="H8" s="1">
        <v>45</v>
      </c>
      <c r="I8" s="1" t="s">
        <v>37</v>
      </c>
      <c r="J8" s="1">
        <v>275.04199999999997</v>
      </c>
      <c r="K8" s="1">
        <f t="shared" si="2"/>
        <v>23.600000000000023</v>
      </c>
      <c r="L8" s="1">
        <f t="shared" si="4"/>
        <v>147.334</v>
      </c>
      <c r="M8" s="1">
        <v>151.30799999999999</v>
      </c>
      <c r="N8" s="1"/>
      <c r="O8" s="1">
        <f t="shared" si="3"/>
        <v>29.466799999999999</v>
      </c>
      <c r="P8" s="5"/>
      <c r="Q8" s="5"/>
      <c r="R8" s="1"/>
      <c r="S8" s="1">
        <f t="shared" si="5"/>
        <v>13.171705105406764</v>
      </c>
      <c r="T8" s="1">
        <f t="shared" si="6"/>
        <v>13.171705105406764</v>
      </c>
      <c r="U8" s="1">
        <v>-1.0194000000000001</v>
      </c>
      <c r="V8" s="1">
        <v>6.1696000000000009</v>
      </c>
      <c r="W8" s="1">
        <v>51.486600000000003</v>
      </c>
      <c r="X8" s="1">
        <v>23.728200000000001</v>
      </c>
      <c r="Y8" s="1">
        <v>10.995200000000001</v>
      </c>
      <c r="Z8" s="1">
        <v>20.207999999999998</v>
      </c>
      <c r="AA8" s="1">
        <v>32.031599999999997</v>
      </c>
      <c r="AB8" s="1">
        <v>28.47175</v>
      </c>
      <c r="AC8" s="1">
        <v>31.2916666666667</v>
      </c>
      <c r="AD8" s="1">
        <v>48.896599999999999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36</v>
      </c>
      <c r="C9" s="1">
        <v>217.905</v>
      </c>
      <c r="D9" s="1">
        <v>310.029</v>
      </c>
      <c r="E9" s="1">
        <v>220.72800000000001</v>
      </c>
      <c r="F9" s="1">
        <v>259.00799999999998</v>
      </c>
      <c r="G9" s="7">
        <v>1</v>
      </c>
      <c r="H9" s="1">
        <v>45</v>
      </c>
      <c r="I9" s="1" t="s">
        <v>37</v>
      </c>
      <c r="J9" s="1">
        <v>320.90800000000002</v>
      </c>
      <c r="K9" s="1">
        <f t="shared" si="2"/>
        <v>-100.18</v>
      </c>
      <c r="L9" s="1">
        <f t="shared" si="4"/>
        <v>170.47</v>
      </c>
      <c r="M9" s="1">
        <v>50.258000000000003</v>
      </c>
      <c r="N9" s="1">
        <v>333.79769999999991</v>
      </c>
      <c r="O9" s="1">
        <f t="shared" si="3"/>
        <v>34.094000000000001</v>
      </c>
      <c r="P9" s="5"/>
      <c r="Q9" s="5"/>
      <c r="R9" s="1"/>
      <c r="S9" s="1">
        <f t="shared" si="5"/>
        <v>17.387390743239276</v>
      </c>
      <c r="T9" s="1">
        <f t="shared" si="6"/>
        <v>17.387390743239276</v>
      </c>
      <c r="U9" s="1">
        <v>62.645400000000002</v>
      </c>
      <c r="V9" s="1">
        <v>43.206200000000003</v>
      </c>
      <c r="W9" s="1">
        <v>20.209199999999999</v>
      </c>
      <c r="X9" s="1">
        <v>17.945599999999999</v>
      </c>
      <c r="Y9" s="1">
        <v>44.183800000000012</v>
      </c>
      <c r="Z9" s="1">
        <v>42.131399999999999</v>
      </c>
      <c r="AA9" s="1">
        <v>36.378</v>
      </c>
      <c r="AB9" s="1">
        <v>39.461500000000001</v>
      </c>
      <c r="AC9" s="1">
        <v>47.029333333333298</v>
      </c>
      <c r="AD9" s="1">
        <v>76.943799999999996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5" t="s">
        <v>42</v>
      </c>
      <c r="B10" s="15" t="s">
        <v>43</v>
      </c>
      <c r="C10" s="15"/>
      <c r="D10" s="15"/>
      <c r="E10" s="15"/>
      <c r="F10" s="15"/>
      <c r="G10" s="16">
        <v>0</v>
      </c>
      <c r="H10" s="15">
        <v>45</v>
      </c>
      <c r="I10" s="15" t="s">
        <v>37</v>
      </c>
      <c r="J10" s="15"/>
      <c r="K10" s="15">
        <f t="shared" si="2"/>
        <v>0</v>
      </c>
      <c r="L10" s="15">
        <f t="shared" si="4"/>
        <v>0</v>
      </c>
      <c r="M10" s="15"/>
      <c r="N10" s="15"/>
      <c r="O10" s="15">
        <f t="shared" si="3"/>
        <v>0</v>
      </c>
      <c r="P10" s="17"/>
      <c r="Q10" s="17"/>
      <c r="R10" s="15"/>
      <c r="S10" s="15" t="e">
        <f t="shared" si="5"/>
        <v>#DIV/0!</v>
      </c>
      <c r="T10" s="15" t="e">
        <f t="shared" si="6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 t="s">
        <v>44</v>
      </c>
      <c r="AF10" s="15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5" t="s">
        <v>45</v>
      </c>
      <c r="B11" s="15" t="s">
        <v>43</v>
      </c>
      <c r="C11" s="15"/>
      <c r="D11" s="15"/>
      <c r="E11" s="15"/>
      <c r="F11" s="15"/>
      <c r="G11" s="16">
        <v>0</v>
      </c>
      <c r="H11" s="15">
        <v>45</v>
      </c>
      <c r="I11" s="15" t="s">
        <v>37</v>
      </c>
      <c r="J11" s="15"/>
      <c r="K11" s="15">
        <f t="shared" si="2"/>
        <v>0</v>
      </c>
      <c r="L11" s="15">
        <f t="shared" si="4"/>
        <v>0</v>
      </c>
      <c r="M11" s="15"/>
      <c r="N11" s="15"/>
      <c r="O11" s="15">
        <f t="shared" si="3"/>
        <v>0</v>
      </c>
      <c r="P11" s="17"/>
      <c r="Q11" s="17"/>
      <c r="R11" s="15"/>
      <c r="S11" s="15" t="e">
        <f t="shared" si="5"/>
        <v>#DIV/0!</v>
      </c>
      <c r="T11" s="15" t="e">
        <f t="shared" si="6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 t="s">
        <v>44</v>
      </c>
      <c r="AF11" s="15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5" t="s">
        <v>46</v>
      </c>
      <c r="B12" s="15" t="s">
        <v>43</v>
      </c>
      <c r="C12" s="15"/>
      <c r="D12" s="15"/>
      <c r="E12" s="15"/>
      <c r="F12" s="15"/>
      <c r="G12" s="16">
        <v>0</v>
      </c>
      <c r="H12" s="15">
        <v>180</v>
      </c>
      <c r="I12" s="15" t="s">
        <v>37</v>
      </c>
      <c r="J12" s="15"/>
      <c r="K12" s="15">
        <f t="shared" si="2"/>
        <v>0</v>
      </c>
      <c r="L12" s="15">
        <f t="shared" si="4"/>
        <v>0</v>
      </c>
      <c r="M12" s="15"/>
      <c r="N12" s="15"/>
      <c r="O12" s="15">
        <f t="shared" si="3"/>
        <v>0</v>
      </c>
      <c r="P12" s="17"/>
      <c r="Q12" s="17"/>
      <c r="R12" s="15"/>
      <c r="S12" s="15" t="e">
        <f t="shared" si="5"/>
        <v>#DIV/0!</v>
      </c>
      <c r="T12" s="15" t="e">
        <f t="shared" si="6"/>
        <v>#DIV/0!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5" t="s">
        <v>44</v>
      </c>
      <c r="AF12" s="15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43</v>
      </c>
      <c r="C13" s="1">
        <v>73</v>
      </c>
      <c r="D13" s="1"/>
      <c r="E13" s="1">
        <v>16</v>
      </c>
      <c r="F13" s="1">
        <v>56</v>
      </c>
      <c r="G13" s="7">
        <v>0.3</v>
      </c>
      <c r="H13" s="1">
        <v>40</v>
      </c>
      <c r="I13" s="1" t="s">
        <v>37</v>
      </c>
      <c r="J13" s="1">
        <v>16</v>
      </c>
      <c r="K13" s="1">
        <f t="shared" si="2"/>
        <v>0</v>
      </c>
      <c r="L13" s="1">
        <f t="shared" si="4"/>
        <v>16</v>
      </c>
      <c r="M13" s="1"/>
      <c r="N13" s="1"/>
      <c r="O13" s="1">
        <f t="shared" si="3"/>
        <v>3.2</v>
      </c>
      <c r="P13" s="5"/>
      <c r="Q13" s="5"/>
      <c r="R13" s="1"/>
      <c r="S13" s="1">
        <f t="shared" si="5"/>
        <v>17.5</v>
      </c>
      <c r="T13" s="1">
        <f t="shared" si="6"/>
        <v>17.5</v>
      </c>
      <c r="U13" s="1">
        <v>-0.2</v>
      </c>
      <c r="V13" s="1">
        <v>-0.2</v>
      </c>
      <c r="W13" s="1">
        <v>2.6</v>
      </c>
      <c r="X13" s="1">
        <v>3</v>
      </c>
      <c r="Y13" s="1">
        <v>1.6</v>
      </c>
      <c r="Z13" s="1">
        <v>2.8</v>
      </c>
      <c r="AA13" s="1">
        <v>8.8000000000000007</v>
      </c>
      <c r="AB13" s="1">
        <v>7.25</v>
      </c>
      <c r="AC13" s="1">
        <v>1.6666666666666701</v>
      </c>
      <c r="AD13" s="1">
        <v>9.6</v>
      </c>
      <c r="AE13" s="22" t="s">
        <v>48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49</v>
      </c>
      <c r="B14" s="1" t="s">
        <v>43</v>
      </c>
      <c r="C14" s="1">
        <v>18</v>
      </c>
      <c r="D14" s="1">
        <v>60</v>
      </c>
      <c r="E14" s="1">
        <v>7</v>
      </c>
      <c r="F14" s="1">
        <v>63</v>
      </c>
      <c r="G14" s="7">
        <v>0.17</v>
      </c>
      <c r="H14" s="1">
        <v>180</v>
      </c>
      <c r="I14" s="1" t="s">
        <v>37</v>
      </c>
      <c r="J14" s="1">
        <v>8</v>
      </c>
      <c r="K14" s="1">
        <f t="shared" si="2"/>
        <v>-1</v>
      </c>
      <c r="L14" s="1">
        <f t="shared" si="4"/>
        <v>7</v>
      </c>
      <c r="M14" s="1"/>
      <c r="N14" s="1"/>
      <c r="O14" s="1">
        <f t="shared" si="3"/>
        <v>1.4</v>
      </c>
      <c r="P14" s="5"/>
      <c r="Q14" s="5"/>
      <c r="R14" s="1"/>
      <c r="S14" s="1">
        <f t="shared" si="5"/>
        <v>45</v>
      </c>
      <c r="T14" s="1">
        <f t="shared" si="6"/>
        <v>45</v>
      </c>
      <c r="U14" s="1">
        <v>5.2</v>
      </c>
      <c r="V14" s="1">
        <v>6</v>
      </c>
      <c r="W14" s="1">
        <v>5</v>
      </c>
      <c r="X14" s="1">
        <v>4.8</v>
      </c>
      <c r="Y14" s="1">
        <v>4.2</v>
      </c>
      <c r="Z14" s="1">
        <v>6.6</v>
      </c>
      <c r="AA14" s="1">
        <v>3.2</v>
      </c>
      <c r="AB14" s="1">
        <v>9.75</v>
      </c>
      <c r="AC14" s="1">
        <v>10</v>
      </c>
      <c r="AD14" s="1">
        <v>17.8</v>
      </c>
      <c r="AE14" s="21" t="s">
        <v>50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5" t="s">
        <v>51</v>
      </c>
      <c r="B15" s="15" t="s">
        <v>43</v>
      </c>
      <c r="C15" s="15"/>
      <c r="D15" s="15"/>
      <c r="E15" s="15"/>
      <c r="F15" s="15"/>
      <c r="G15" s="16">
        <v>0</v>
      </c>
      <c r="H15" s="15">
        <v>50</v>
      </c>
      <c r="I15" s="15" t="s">
        <v>37</v>
      </c>
      <c r="J15" s="15">
        <v>24</v>
      </c>
      <c r="K15" s="15">
        <f t="shared" si="2"/>
        <v>-24</v>
      </c>
      <c r="L15" s="15">
        <f t="shared" si="4"/>
        <v>0</v>
      </c>
      <c r="M15" s="15"/>
      <c r="N15" s="15"/>
      <c r="O15" s="15">
        <f t="shared" si="3"/>
        <v>0</v>
      </c>
      <c r="P15" s="17"/>
      <c r="Q15" s="17"/>
      <c r="R15" s="15"/>
      <c r="S15" s="15" t="e">
        <f t="shared" si="5"/>
        <v>#DIV/0!</v>
      </c>
      <c r="T15" s="15" t="e">
        <f t="shared" si="6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 t="s">
        <v>44</v>
      </c>
      <c r="AF15" s="15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43</v>
      </c>
      <c r="C16" s="1">
        <v>166</v>
      </c>
      <c r="D16" s="1">
        <v>24</v>
      </c>
      <c r="E16" s="1">
        <v>118</v>
      </c>
      <c r="F16" s="1">
        <v>68</v>
      </c>
      <c r="G16" s="7">
        <v>0.35</v>
      </c>
      <c r="H16" s="1">
        <v>50</v>
      </c>
      <c r="I16" s="1" t="s">
        <v>37</v>
      </c>
      <c r="J16" s="1">
        <v>121</v>
      </c>
      <c r="K16" s="1">
        <f t="shared" si="2"/>
        <v>-3</v>
      </c>
      <c r="L16" s="1">
        <f t="shared" si="4"/>
        <v>94</v>
      </c>
      <c r="M16" s="1">
        <v>24</v>
      </c>
      <c r="N16" s="1"/>
      <c r="O16" s="1">
        <f t="shared" si="3"/>
        <v>18.8</v>
      </c>
      <c r="P16" s="5">
        <f>9*O16-N16-F16</f>
        <v>101.20000000000002</v>
      </c>
      <c r="Q16" s="5"/>
      <c r="R16" s="1"/>
      <c r="S16" s="1">
        <f t="shared" si="5"/>
        <v>9</v>
      </c>
      <c r="T16" s="1">
        <f t="shared" si="6"/>
        <v>3.6170212765957444</v>
      </c>
      <c r="U16" s="1">
        <v>3.8</v>
      </c>
      <c r="V16" s="1">
        <v>2.2000000000000002</v>
      </c>
      <c r="W16" s="1">
        <v>2</v>
      </c>
      <c r="X16" s="1">
        <v>2.2000000000000002</v>
      </c>
      <c r="Y16" s="1">
        <v>16.2</v>
      </c>
      <c r="Z16" s="1">
        <v>15.2</v>
      </c>
      <c r="AA16" s="1">
        <v>10.8</v>
      </c>
      <c r="AB16" s="1">
        <v>12.75</v>
      </c>
      <c r="AC16" s="1">
        <v>12.3333333333333</v>
      </c>
      <c r="AD16" s="1">
        <v>32.451999999999998</v>
      </c>
      <c r="AE16" s="23" t="s">
        <v>50</v>
      </c>
      <c r="AF16" s="1">
        <f>G16*P16</f>
        <v>35.42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36</v>
      </c>
      <c r="C17" s="1">
        <v>271.29399999999998</v>
      </c>
      <c r="D17" s="1">
        <v>444.37099999999998</v>
      </c>
      <c r="E17" s="1">
        <v>498.97899999999998</v>
      </c>
      <c r="F17" s="1">
        <v>166.322</v>
      </c>
      <c r="G17" s="7">
        <v>1</v>
      </c>
      <c r="H17" s="1">
        <v>55</v>
      </c>
      <c r="I17" s="1" t="s">
        <v>37</v>
      </c>
      <c r="J17" s="1">
        <v>1195.92</v>
      </c>
      <c r="K17" s="1">
        <f t="shared" si="2"/>
        <v>-696.94100000000003</v>
      </c>
      <c r="L17" s="1">
        <f t="shared" si="4"/>
        <v>194.75899999999996</v>
      </c>
      <c r="M17" s="1">
        <v>304.22000000000003</v>
      </c>
      <c r="N17" s="1">
        <v>38.323399999999992</v>
      </c>
      <c r="O17" s="1">
        <f t="shared" si="3"/>
        <v>38.951799999999992</v>
      </c>
      <c r="P17" s="5">
        <f t="shared" ref="P17:P20" si="7">10*O17-N17-F17</f>
        <v>184.87259999999992</v>
      </c>
      <c r="Q17" s="5"/>
      <c r="R17" s="1"/>
      <c r="S17" s="1">
        <f t="shared" si="5"/>
        <v>10</v>
      </c>
      <c r="T17" s="1">
        <f t="shared" si="6"/>
        <v>5.2538111204103544</v>
      </c>
      <c r="U17" s="1">
        <v>34.336799999999997</v>
      </c>
      <c r="V17" s="1">
        <v>35.680999999999997</v>
      </c>
      <c r="W17" s="1">
        <v>39.133400000000002</v>
      </c>
      <c r="X17" s="1">
        <v>27.738800000000001</v>
      </c>
      <c r="Y17" s="1">
        <v>50.052</v>
      </c>
      <c r="Z17" s="1">
        <v>52.858800000000002</v>
      </c>
      <c r="AA17" s="1">
        <v>48.473599999999998</v>
      </c>
      <c r="AB17" s="1">
        <v>44.688000000000002</v>
      </c>
      <c r="AC17" s="1">
        <v>44.774666666666697</v>
      </c>
      <c r="AD17" s="1">
        <v>78.709999999999994</v>
      </c>
      <c r="AE17" s="1"/>
      <c r="AF17" s="1">
        <f>G17*P17</f>
        <v>184.87259999999992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989.38699999999994</v>
      </c>
      <c r="D18" s="1">
        <v>3843.297</v>
      </c>
      <c r="E18" s="1">
        <v>3982.38</v>
      </c>
      <c r="F18" s="1">
        <v>632.47299999999996</v>
      </c>
      <c r="G18" s="7">
        <v>1</v>
      </c>
      <c r="H18" s="1">
        <v>50</v>
      </c>
      <c r="I18" s="1" t="s">
        <v>37</v>
      </c>
      <c r="J18" s="1">
        <v>8489.7099999999991</v>
      </c>
      <c r="K18" s="1">
        <f t="shared" si="2"/>
        <v>-4507.329999999999</v>
      </c>
      <c r="L18" s="1">
        <f t="shared" si="4"/>
        <v>984.13000000000011</v>
      </c>
      <c r="M18" s="1">
        <v>2998.25</v>
      </c>
      <c r="N18" s="1">
        <v>253.88459999999989</v>
      </c>
      <c r="O18" s="1">
        <f t="shared" si="3"/>
        <v>196.82600000000002</v>
      </c>
      <c r="P18" s="5">
        <f t="shared" si="7"/>
        <v>1081.9024000000004</v>
      </c>
      <c r="Q18" s="5"/>
      <c r="R18" s="1"/>
      <c r="S18" s="1">
        <f t="shared" si="5"/>
        <v>10</v>
      </c>
      <c r="T18" s="1">
        <f t="shared" si="6"/>
        <v>4.5032546513163894</v>
      </c>
      <c r="U18" s="1">
        <v>182.827</v>
      </c>
      <c r="V18" s="1">
        <v>179.65960000000001</v>
      </c>
      <c r="W18" s="1">
        <v>195.1148</v>
      </c>
      <c r="X18" s="1">
        <v>186.6104</v>
      </c>
      <c r="Y18" s="1">
        <v>223.18379999999999</v>
      </c>
      <c r="Z18" s="1">
        <v>202.98859999999999</v>
      </c>
      <c r="AA18" s="1">
        <v>192.71520000000001</v>
      </c>
      <c r="AB18" s="1">
        <v>230.084</v>
      </c>
      <c r="AC18" s="1">
        <v>202.303</v>
      </c>
      <c r="AD18" s="1">
        <v>482.59460000000001</v>
      </c>
      <c r="AE18" s="1" t="s">
        <v>55</v>
      </c>
      <c r="AF18" s="1">
        <f>G18*P18</f>
        <v>1081.9024000000004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36</v>
      </c>
      <c r="C19" s="1">
        <v>86.12</v>
      </c>
      <c r="D19" s="1">
        <v>231.56</v>
      </c>
      <c r="E19" s="1">
        <v>150.50200000000001</v>
      </c>
      <c r="F19" s="1">
        <v>131.55000000000001</v>
      </c>
      <c r="G19" s="7">
        <v>1</v>
      </c>
      <c r="H19" s="1">
        <v>60</v>
      </c>
      <c r="I19" s="1" t="s">
        <v>37</v>
      </c>
      <c r="J19" s="1">
        <v>170.6</v>
      </c>
      <c r="K19" s="1">
        <f t="shared" si="2"/>
        <v>-20.097999999999985</v>
      </c>
      <c r="L19" s="1">
        <f t="shared" si="4"/>
        <v>150.50200000000001</v>
      </c>
      <c r="M19" s="1"/>
      <c r="N19" s="1">
        <v>32.711000000000077</v>
      </c>
      <c r="O19" s="1">
        <f t="shared" si="3"/>
        <v>30.1004</v>
      </c>
      <c r="P19" s="5">
        <f t="shared" si="7"/>
        <v>136.74299999999994</v>
      </c>
      <c r="Q19" s="5"/>
      <c r="R19" s="1"/>
      <c r="S19" s="1">
        <f t="shared" si="5"/>
        <v>10</v>
      </c>
      <c r="T19" s="1">
        <f t="shared" si="6"/>
        <v>5.4571035600855833</v>
      </c>
      <c r="U19" s="1">
        <v>27.754000000000001</v>
      </c>
      <c r="V19" s="1">
        <v>27.9</v>
      </c>
      <c r="W19" s="1">
        <v>20.976600000000001</v>
      </c>
      <c r="X19" s="1">
        <v>17.860800000000001</v>
      </c>
      <c r="Y19" s="1">
        <v>22.9512</v>
      </c>
      <c r="Z19" s="1">
        <v>23.0976</v>
      </c>
      <c r="AA19" s="1">
        <v>25.4482</v>
      </c>
      <c r="AB19" s="1">
        <v>24.978999999999999</v>
      </c>
      <c r="AC19" s="1">
        <v>25.304666666666702</v>
      </c>
      <c r="AD19" s="1">
        <v>41.557200000000002</v>
      </c>
      <c r="AE19" s="1"/>
      <c r="AF19" s="1">
        <f>G19*P19</f>
        <v>136.74299999999994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36</v>
      </c>
      <c r="C20" s="1">
        <v>199.82</v>
      </c>
      <c r="D20" s="1">
        <v>557.14599999999996</v>
      </c>
      <c r="E20" s="1">
        <v>408.38400000000001</v>
      </c>
      <c r="F20" s="1">
        <v>298.10700000000003</v>
      </c>
      <c r="G20" s="7">
        <v>1</v>
      </c>
      <c r="H20" s="1">
        <v>60</v>
      </c>
      <c r="I20" s="1" t="s">
        <v>37</v>
      </c>
      <c r="J20" s="1">
        <v>409</v>
      </c>
      <c r="K20" s="1">
        <f t="shared" si="2"/>
        <v>-0.61599999999998545</v>
      </c>
      <c r="L20" s="1">
        <f t="shared" si="4"/>
        <v>408.38400000000001</v>
      </c>
      <c r="M20" s="1"/>
      <c r="N20" s="1"/>
      <c r="O20" s="1">
        <f t="shared" si="3"/>
        <v>81.6768</v>
      </c>
      <c r="P20" s="5">
        <f t="shared" si="7"/>
        <v>518.66100000000006</v>
      </c>
      <c r="Q20" s="5"/>
      <c r="R20" s="1"/>
      <c r="S20" s="1">
        <f t="shared" si="5"/>
        <v>10</v>
      </c>
      <c r="T20" s="1">
        <f t="shared" si="6"/>
        <v>3.6498369181946408</v>
      </c>
      <c r="U20" s="1">
        <v>51.743600000000001</v>
      </c>
      <c r="V20" s="1">
        <v>47.175199999999997</v>
      </c>
      <c r="W20" s="1">
        <v>68.147199999999998</v>
      </c>
      <c r="X20" s="1">
        <v>84.056600000000003</v>
      </c>
      <c r="Y20" s="1">
        <v>56.563800000000001</v>
      </c>
      <c r="Z20" s="1">
        <v>30.056799999999999</v>
      </c>
      <c r="AA20" s="1">
        <v>53.092599999999997</v>
      </c>
      <c r="AB20" s="1">
        <v>46.526499999999999</v>
      </c>
      <c r="AC20" s="1">
        <v>23.154666666666699</v>
      </c>
      <c r="AD20" s="1">
        <v>18.872599999999998</v>
      </c>
      <c r="AE20" s="1"/>
      <c r="AF20" s="1">
        <f>G20*P20</f>
        <v>518.66100000000006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58</v>
      </c>
      <c r="B21" s="15" t="s">
        <v>36</v>
      </c>
      <c r="C21" s="15"/>
      <c r="D21" s="15"/>
      <c r="E21" s="15"/>
      <c r="F21" s="15"/>
      <c r="G21" s="16">
        <v>0</v>
      </c>
      <c r="H21" s="15">
        <v>60</v>
      </c>
      <c r="I21" s="15" t="s">
        <v>37</v>
      </c>
      <c r="J21" s="15"/>
      <c r="K21" s="15">
        <f t="shared" si="2"/>
        <v>0</v>
      </c>
      <c r="L21" s="15">
        <f t="shared" si="4"/>
        <v>0</v>
      </c>
      <c r="M21" s="15"/>
      <c r="N21" s="15"/>
      <c r="O21" s="15">
        <f t="shared" si="3"/>
        <v>0</v>
      </c>
      <c r="P21" s="17"/>
      <c r="Q21" s="17"/>
      <c r="R21" s="15"/>
      <c r="S21" s="15" t="e">
        <f t="shared" si="5"/>
        <v>#DIV/0!</v>
      </c>
      <c r="T21" s="15" t="e">
        <f t="shared" si="6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 t="s">
        <v>44</v>
      </c>
      <c r="AF21" s="15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36</v>
      </c>
      <c r="C22" s="1">
        <v>189.79599999999999</v>
      </c>
      <c r="D22" s="1">
        <v>1294.6300000000001</v>
      </c>
      <c r="E22" s="1">
        <v>1143.8340000000001</v>
      </c>
      <c r="F22" s="1">
        <v>271.17399999999998</v>
      </c>
      <c r="G22" s="7">
        <v>1</v>
      </c>
      <c r="H22" s="1">
        <v>60</v>
      </c>
      <c r="I22" s="1" t="s">
        <v>37</v>
      </c>
      <c r="J22" s="1">
        <v>1616.16</v>
      </c>
      <c r="K22" s="1">
        <f t="shared" si="2"/>
        <v>-472.32600000000002</v>
      </c>
      <c r="L22" s="1">
        <f t="shared" si="4"/>
        <v>392.02400000000011</v>
      </c>
      <c r="M22" s="1">
        <v>751.81</v>
      </c>
      <c r="N22" s="1">
        <v>140.73477999999989</v>
      </c>
      <c r="O22" s="1">
        <f t="shared" si="3"/>
        <v>78.404800000000023</v>
      </c>
      <c r="P22" s="5">
        <f t="shared" ref="P22:P28" si="8">10*O22-N22-F22</f>
        <v>372.13922000000036</v>
      </c>
      <c r="Q22" s="5"/>
      <c r="R22" s="1"/>
      <c r="S22" s="1">
        <f t="shared" si="5"/>
        <v>10</v>
      </c>
      <c r="T22" s="1">
        <f t="shared" si="6"/>
        <v>5.2536168703956871</v>
      </c>
      <c r="U22" s="1">
        <v>68.412600000000012</v>
      </c>
      <c r="V22" s="1">
        <v>70.779399999999995</v>
      </c>
      <c r="W22" s="1">
        <v>74.897000000000006</v>
      </c>
      <c r="X22" s="1">
        <v>78.168199999999999</v>
      </c>
      <c r="Y22" s="1">
        <v>72.072000000000003</v>
      </c>
      <c r="Z22" s="1">
        <v>75.801999999999992</v>
      </c>
      <c r="AA22" s="1">
        <v>88.223199999999991</v>
      </c>
      <c r="AB22" s="1">
        <v>105.2765</v>
      </c>
      <c r="AC22" s="1">
        <v>107.979333333333</v>
      </c>
      <c r="AD22" s="1">
        <v>171.816</v>
      </c>
      <c r="AE22" s="1" t="s">
        <v>60</v>
      </c>
      <c r="AF22" s="1">
        <f t="shared" ref="AF22:AF28" si="9">G22*P22</f>
        <v>372.13922000000036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142.31200000000001</v>
      </c>
      <c r="D23" s="1">
        <v>179.15</v>
      </c>
      <c r="E23" s="1">
        <v>239.49100000000001</v>
      </c>
      <c r="F23" s="1">
        <v>26.704000000000001</v>
      </c>
      <c r="G23" s="7">
        <v>1</v>
      </c>
      <c r="H23" s="1">
        <v>60</v>
      </c>
      <c r="I23" s="1" t="s">
        <v>37</v>
      </c>
      <c r="J23" s="1">
        <v>455.01</v>
      </c>
      <c r="K23" s="1">
        <f t="shared" si="2"/>
        <v>-215.51899999999998</v>
      </c>
      <c r="L23" s="1">
        <f t="shared" si="4"/>
        <v>173.51100000000002</v>
      </c>
      <c r="M23" s="1">
        <v>65.98</v>
      </c>
      <c r="N23" s="1">
        <v>69.976920000000007</v>
      </c>
      <c r="O23" s="1">
        <f t="shared" si="3"/>
        <v>34.702200000000005</v>
      </c>
      <c r="P23" s="5">
        <f t="shared" si="8"/>
        <v>250.34108000000003</v>
      </c>
      <c r="Q23" s="5"/>
      <c r="R23" s="1"/>
      <c r="S23" s="1">
        <f t="shared" si="5"/>
        <v>10</v>
      </c>
      <c r="T23" s="1">
        <f t="shared" si="6"/>
        <v>2.7860170248572138</v>
      </c>
      <c r="U23" s="1">
        <v>23.988399999999999</v>
      </c>
      <c r="V23" s="1">
        <v>22.925999999999998</v>
      </c>
      <c r="W23" s="1">
        <v>17.164400000000001</v>
      </c>
      <c r="X23" s="1">
        <v>18.038799999999998</v>
      </c>
      <c r="Y23" s="1">
        <v>14.542199999999999</v>
      </c>
      <c r="Z23" s="1">
        <v>14.8866</v>
      </c>
      <c r="AA23" s="1">
        <v>32.088999999999999</v>
      </c>
      <c r="AB23" s="1">
        <v>29.007750000000001</v>
      </c>
      <c r="AC23" s="1">
        <v>31.087333333333302</v>
      </c>
      <c r="AD23" s="1">
        <v>53.281199999999998</v>
      </c>
      <c r="AE23" s="1" t="s">
        <v>60</v>
      </c>
      <c r="AF23" s="1">
        <f t="shared" si="9"/>
        <v>250.34108000000003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36</v>
      </c>
      <c r="C24" s="1">
        <v>63.453000000000003</v>
      </c>
      <c r="D24" s="1">
        <v>238.15</v>
      </c>
      <c r="E24" s="1">
        <v>209.922</v>
      </c>
      <c r="F24" s="1">
        <v>47.392000000000003</v>
      </c>
      <c r="G24" s="7">
        <v>1</v>
      </c>
      <c r="H24" s="1">
        <v>60</v>
      </c>
      <c r="I24" s="1" t="s">
        <v>37</v>
      </c>
      <c r="J24" s="1">
        <v>415.428</v>
      </c>
      <c r="K24" s="1">
        <f t="shared" si="2"/>
        <v>-205.506</v>
      </c>
      <c r="L24" s="1">
        <f t="shared" si="4"/>
        <v>125.63499999999999</v>
      </c>
      <c r="M24" s="1">
        <v>84.287000000000006</v>
      </c>
      <c r="N24" s="1">
        <v>90.188180000000017</v>
      </c>
      <c r="O24" s="1">
        <f t="shared" si="3"/>
        <v>25.126999999999999</v>
      </c>
      <c r="P24" s="5">
        <f t="shared" si="8"/>
        <v>113.68981999999997</v>
      </c>
      <c r="Q24" s="5"/>
      <c r="R24" s="1"/>
      <c r="S24" s="1">
        <f t="shared" si="5"/>
        <v>10</v>
      </c>
      <c r="T24" s="1">
        <f t="shared" si="6"/>
        <v>5.4753922075854664</v>
      </c>
      <c r="U24" s="1">
        <v>20.5886</v>
      </c>
      <c r="V24" s="1">
        <v>17.241800000000001</v>
      </c>
      <c r="W24" s="1">
        <v>12.7348</v>
      </c>
      <c r="X24" s="1">
        <v>10.0702</v>
      </c>
      <c r="Y24" s="1">
        <v>10.204800000000001</v>
      </c>
      <c r="Z24" s="1">
        <v>13.901199999999999</v>
      </c>
      <c r="AA24" s="1">
        <v>19.851199999999999</v>
      </c>
      <c r="AB24" s="1">
        <v>10.415749999999999</v>
      </c>
      <c r="AC24" s="1">
        <v>8.9043333333333301</v>
      </c>
      <c r="AD24" s="1">
        <v>32.612400000000001</v>
      </c>
      <c r="AE24" s="1" t="s">
        <v>60</v>
      </c>
      <c r="AF24" s="1">
        <f t="shared" si="9"/>
        <v>113.68981999999997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36</v>
      </c>
      <c r="C25" s="1">
        <v>100.318</v>
      </c>
      <c r="D25" s="1">
        <v>392.47699999999998</v>
      </c>
      <c r="E25" s="1">
        <v>411.54500000000002</v>
      </c>
      <c r="F25" s="1">
        <v>49.642000000000003</v>
      </c>
      <c r="G25" s="7">
        <v>1</v>
      </c>
      <c r="H25" s="1">
        <v>60</v>
      </c>
      <c r="I25" s="1" t="s">
        <v>37</v>
      </c>
      <c r="J25" s="1">
        <v>569.476</v>
      </c>
      <c r="K25" s="1">
        <f t="shared" si="2"/>
        <v>-157.93099999999998</v>
      </c>
      <c r="L25" s="1">
        <f t="shared" si="4"/>
        <v>170.49800000000002</v>
      </c>
      <c r="M25" s="1">
        <v>241.047</v>
      </c>
      <c r="N25" s="1">
        <v>23.467600000000029</v>
      </c>
      <c r="O25" s="1">
        <f t="shared" si="3"/>
        <v>34.099600000000002</v>
      </c>
      <c r="P25" s="5">
        <f>9*O25-N25-F25</f>
        <v>233.78680000000003</v>
      </c>
      <c r="Q25" s="5"/>
      <c r="R25" s="1"/>
      <c r="S25" s="1">
        <f t="shared" si="5"/>
        <v>9.0000000000000018</v>
      </c>
      <c r="T25" s="1">
        <f t="shared" si="6"/>
        <v>2.1440016891693752</v>
      </c>
      <c r="U25" s="1">
        <v>23.8874</v>
      </c>
      <c r="V25" s="1">
        <v>24.7</v>
      </c>
      <c r="W25" s="1">
        <v>31.216000000000001</v>
      </c>
      <c r="X25" s="1">
        <v>30.761800000000001</v>
      </c>
      <c r="Y25" s="1">
        <v>29.874400000000001</v>
      </c>
      <c r="Z25" s="1">
        <v>27.027000000000001</v>
      </c>
      <c r="AA25" s="1">
        <v>23.195</v>
      </c>
      <c r="AB25" s="1">
        <v>25.135750000000002</v>
      </c>
      <c r="AC25" s="1">
        <v>31.759</v>
      </c>
      <c r="AD25" s="1">
        <v>89.652199999999993</v>
      </c>
      <c r="AE25" s="1" t="s">
        <v>64</v>
      </c>
      <c r="AF25" s="1">
        <f t="shared" si="9"/>
        <v>233.78680000000003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90.861999999999995</v>
      </c>
      <c r="D26" s="1">
        <v>433.572</v>
      </c>
      <c r="E26" s="1">
        <v>465.791</v>
      </c>
      <c r="F26" s="1">
        <v>39.101999999999997</v>
      </c>
      <c r="G26" s="7">
        <v>1</v>
      </c>
      <c r="H26" s="1">
        <v>30</v>
      </c>
      <c r="I26" s="1" t="s">
        <v>37</v>
      </c>
      <c r="J26" s="1">
        <v>729.14599999999996</v>
      </c>
      <c r="K26" s="1">
        <f t="shared" si="2"/>
        <v>-263.35499999999996</v>
      </c>
      <c r="L26" s="1">
        <f t="shared" si="4"/>
        <v>72.831000000000017</v>
      </c>
      <c r="M26" s="1">
        <v>392.96</v>
      </c>
      <c r="N26" s="1">
        <v>47.509599999999992</v>
      </c>
      <c r="O26" s="1">
        <f t="shared" si="3"/>
        <v>14.566200000000004</v>
      </c>
      <c r="P26" s="5">
        <f t="shared" si="8"/>
        <v>59.050400000000046</v>
      </c>
      <c r="Q26" s="5"/>
      <c r="R26" s="1"/>
      <c r="S26" s="1">
        <f t="shared" si="5"/>
        <v>10</v>
      </c>
      <c r="T26" s="1">
        <f t="shared" si="6"/>
        <v>5.9460669220524203</v>
      </c>
      <c r="U26" s="1">
        <v>13.803599999999999</v>
      </c>
      <c r="V26" s="1">
        <v>10.8622</v>
      </c>
      <c r="W26" s="1">
        <v>10.9688</v>
      </c>
      <c r="X26" s="1">
        <v>16.476199999999999</v>
      </c>
      <c r="Y26" s="1">
        <v>16.6968</v>
      </c>
      <c r="Z26" s="1">
        <v>16.662800000000001</v>
      </c>
      <c r="AA26" s="1">
        <v>14.045199999999999</v>
      </c>
      <c r="AB26" s="1">
        <v>19.324249999999999</v>
      </c>
      <c r="AC26" s="1">
        <v>21.825666666666699</v>
      </c>
      <c r="AD26" s="1">
        <v>18.495799999999999</v>
      </c>
      <c r="AE26" s="1"/>
      <c r="AF26" s="1">
        <f t="shared" si="9"/>
        <v>59.050400000000046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73.147999999999996</v>
      </c>
      <c r="D27" s="1">
        <v>855.73099999999999</v>
      </c>
      <c r="E27" s="1">
        <v>784.47299999999996</v>
      </c>
      <c r="F27" s="1">
        <v>114.27</v>
      </c>
      <c r="G27" s="7">
        <v>1</v>
      </c>
      <c r="H27" s="1">
        <v>30</v>
      </c>
      <c r="I27" s="1" t="s">
        <v>37</v>
      </c>
      <c r="J27" s="1">
        <v>887.85599999999999</v>
      </c>
      <c r="K27" s="1">
        <f t="shared" si="2"/>
        <v>-103.38300000000004</v>
      </c>
      <c r="L27" s="1">
        <f t="shared" si="4"/>
        <v>176.19899999999996</v>
      </c>
      <c r="M27" s="1">
        <v>608.274</v>
      </c>
      <c r="N27" s="1">
        <v>54.887479999999933</v>
      </c>
      <c r="O27" s="1">
        <f t="shared" si="3"/>
        <v>35.239799999999988</v>
      </c>
      <c r="P27" s="5">
        <f t="shared" si="8"/>
        <v>183.24052</v>
      </c>
      <c r="Q27" s="5"/>
      <c r="R27" s="1"/>
      <c r="S27" s="1">
        <f t="shared" si="5"/>
        <v>10</v>
      </c>
      <c r="T27" s="1">
        <f t="shared" si="6"/>
        <v>4.8001827479157084</v>
      </c>
      <c r="U27" s="1">
        <v>30.604399999999998</v>
      </c>
      <c r="V27" s="1">
        <v>28.646799999999999</v>
      </c>
      <c r="W27" s="1">
        <v>29.3246</v>
      </c>
      <c r="X27" s="1">
        <v>27.265799999999999</v>
      </c>
      <c r="Y27" s="1">
        <v>27.501200000000001</v>
      </c>
      <c r="Z27" s="1">
        <v>34.563200000000002</v>
      </c>
      <c r="AA27" s="1">
        <v>25.436</v>
      </c>
      <c r="AB27" s="1">
        <v>25.375499999999999</v>
      </c>
      <c r="AC27" s="1">
        <v>26.736333333333299</v>
      </c>
      <c r="AD27" s="1">
        <v>35.9938</v>
      </c>
      <c r="AE27" s="1"/>
      <c r="AF27" s="1">
        <f t="shared" si="9"/>
        <v>183.24052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129.393</v>
      </c>
      <c r="D28" s="1">
        <v>118.282</v>
      </c>
      <c r="E28" s="1">
        <v>171.97499999999999</v>
      </c>
      <c r="F28" s="1">
        <v>63.204000000000001</v>
      </c>
      <c r="G28" s="7">
        <v>1</v>
      </c>
      <c r="H28" s="1">
        <v>30</v>
      </c>
      <c r="I28" s="1" t="s">
        <v>37</v>
      </c>
      <c r="J28" s="1">
        <v>271.67599999999999</v>
      </c>
      <c r="K28" s="1">
        <f t="shared" si="2"/>
        <v>-99.700999999999993</v>
      </c>
      <c r="L28" s="1">
        <f t="shared" si="4"/>
        <v>171.97499999999999</v>
      </c>
      <c r="M28" s="1"/>
      <c r="N28" s="1">
        <v>29.49300000000002</v>
      </c>
      <c r="O28" s="1">
        <f t="shared" si="3"/>
        <v>34.394999999999996</v>
      </c>
      <c r="P28" s="5">
        <f t="shared" si="8"/>
        <v>251.25299999999993</v>
      </c>
      <c r="Q28" s="5"/>
      <c r="R28" s="1"/>
      <c r="S28" s="1">
        <f t="shared" si="5"/>
        <v>10</v>
      </c>
      <c r="T28" s="1">
        <f t="shared" si="6"/>
        <v>2.6950719581334504</v>
      </c>
      <c r="U28" s="1">
        <v>23.501999999999999</v>
      </c>
      <c r="V28" s="1">
        <v>19.0398</v>
      </c>
      <c r="W28" s="1">
        <v>23.2608</v>
      </c>
      <c r="X28" s="1">
        <v>32.397399999999998</v>
      </c>
      <c r="Y28" s="1">
        <v>29.797799999999999</v>
      </c>
      <c r="Z28" s="1">
        <v>34.250399999999999</v>
      </c>
      <c r="AA28" s="1">
        <v>29.124400000000001</v>
      </c>
      <c r="AB28" s="1">
        <v>35.164000000000001</v>
      </c>
      <c r="AC28" s="1">
        <v>36.034999999999997</v>
      </c>
      <c r="AD28" s="1">
        <v>29.634599999999999</v>
      </c>
      <c r="AE28" s="1"/>
      <c r="AF28" s="1">
        <f t="shared" si="9"/>
        <v>251.25299999999993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68</v>
      </c>
      <c r="B29" s="15" t="s">
        <v>36</v>
      </c>
      <c r="C29" s="15"/>
      <c r="D29" s="15"/>
      <c r="E29" s="15"/>
      <c r="F29" s="15"/>
      <c r="G29" s="16">
        <v>0</v>
      </c>
      <c r="H29" s="15">
        <v>45</v>
      </c>
      <c r="I29" s="15" t="s">
        <v>37</v>
      </c>
      <c r="J29" s="15"/>
      <c r="K29" s="15">
        <f t="shared" si="2"/>
        <v>0</v>
      </c>
      <c r="L29" s="15">
        <f t="shared" si="4"/>
        <v>0</v>
      </c>
      <c r="M29" s="15"/>
      <c r="N29" s="15"/>
      <c r="O29" s="15">
        <f t="shared" si="3"/>
        <v>0</v>
      </c>
      <c r="P29" s="17"/>
      <c r="Q29" s="17"/>
      <c r="R29" s="15"/>
      <c r="S29" s="15" t="e">
        <f t="shared" si="5"/>
        <v>#DIV/0!</v>
      </c>
      <c r="T29" s="15" t="e">
        <f t="shared" si="6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 t="s">
        <v>44</v>
      </c>
      <c r="AF29" s="15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35.356999999999999</v>
      </c>
      <c r="D30" s="1">
        <v>257.98700000000002</v>
      </c>
      <c r="E30" s="1">
        <v>116.202</v>
      </c>
      <c r="F30" s="1">
        <v>140.79599999999999</v>
      </c>
      <c r="G30" s="7">
        <v>1</v>
      </c>
      <c r="H30" s="1">
        <v>40</v>
      </c>
      <c r="I30" s="1" t="s">
        <v>37</v>
      </c>
      <c r="J30" s="1">
        <v>234.33500000000001</v>
      </c>
      <c r="K30" s="1">
        <f t="shared" si="2"/>
        <v>-118.13300000000001</v>
      </c>
      <c r="L30" s="1">
        <f t="shared" si="4"/>
        <v>116.202</v>
      </c>
      <c r="M30" s="1"/>
      <c r="N30" s="1"/>
      <c r="O30" s="1">
        <f t="shared" si="3"/>
        <v>23.240400000000001</v>
      </c>
      <c r="P30" s="5">
        <f t="shared" ref="P30:P33" si="10">10*O30-N30-F30</f>
        <v>91.608000000000004</v>
      </c>
      <c r="Q30" s="5"/>
      <c r="R30" s="1"/>
      <c r="S30" s="1">
        <f t="shared" si="5"/>
        <v>10</v>
      </c>
      <c r="T30" s="1">
        <f t="shared" si="6"/>
        <v>6.0582434037279906</v>
      </c>
      <c r="U30" s="1">
        <v>22.373799999999999</v>
      </c>
      <c r="V30" s="1">
        <v>24.413</v>
      </c>
      <c r="W30" s="1">
        <v>23.984400000000001</v>
      </c>
      <c r="X30" s="1">
        <v>20.767199999999999</v>
      </c>
      <c r="Y30" s="1">
        <v>20.7498</v>
      </c>
      <c r="Z30" s="1">
        <v>22.005400000000002</v>
      </c>
      <c r="AA30" s="1">
        <v>25.465800000000002</v>
      </c>
      <c r="AB30" s="1">
        <v>24.278749999999999</v>
      </c>
      <c r="AC30" s="1">
        <v>27.513666666666701</v>
      </c>
      <c r="AD30" s="1">
        <v>25.388400000000001</v>
      </c>
      <c r="AE30" s="1"/>
      <c r="AF30" s="1">
        <f>G30*P30</f>
        <v>91.608000000000004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24.218</v>
      </c>
      <c r="D31" s="1">
        <v>118.76600000000001</v>
      </c>
      <c r="E31" s="1">
        <v>65.762</v>
      </c>
      <c r="F31" s="1">
        <v>56.97</v>
      </c>
      <c r="G31" s="7">
        <v>1</v>
      </c>
      <c r="H31" s="1">
        <v>30</v>
      </c>
      <c r="I31" s="1" t="s">
        <v>37</v>
      </c>
      <c r="J31" s="1">
        <v>91.597999999999999</v>
      </c>
      <c r="K31" s="1">
        <f t="shared" si="2"/>
        <v>-25.835999999999999</v>
      </c>
      <c r="L31" s="1">
        <f t="shared" si="4"/>
        <v>61.341999999999999</v>
      </c>
      <c r="M31" s="1">
        <v>4.42</v>
      </c>
      <c r="N31" s="1"/>
      <c r="O31" s="1">
        <f t="shared" si="3"/>
        <v>12.2684</v>
      </c>
      <c r="P31" s="5">
        <f t="shared" si="10"/>
        <v>65.713999999999999</v>
      </c>
      <c r="Q31" s="5"/>
      <c r="R31" s="1"/>
      <c r="S31" s="1">
        <f t="shared" si="5"/>
        <v>10</v>
      </c>
      <c r="T31" s="1">
        <f t="shared" si="6"/>
        <v>4.6436373121189396</v>
      </c>
      <c r="U31" s="1">
        <v>7.7122000000000002</v>
      </c>
      <c r="V31" s="1">
        <v>9.8713999999999995</v>
      </c>
      <c r="W31" s="1">
        <v>8.8734000000000002</v>
      </c>
      <c r="X31" s="1">
        <v>6.9748000000000001</v>
      </c>
      <c r="Y31" s="1">
        <v>6.8941999999999997</v>
      </c>
      <c r="Z31" s="1">
        <v>9.48</v>
      </c>
      <c r="AA31" s="1">
        <v>10.1692</v>
      </c>
      <c r="AB31" s="1">
        <v>8.9589999999999996</v>
      </c>
      <c r="AC31" s="1">
        <v>10.078333333333299</v>
      </c>
      <c r="AD31" s="1">
        <v>6.5430000000000001</v>
      </c>
      <c r="AE31" s="1"/>
      <c r="AF31" s="1">
        <f>G31*P31</f>
        <v>65.713999999999999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36</v>
      </c>
      <c r="C32" s="1">
        <v>37.991999999999997</v>
      </c>
      <c r="D32" s="1">
        <v>217.27199999999999</v>
      </c>
      <c r="E32" s="1">
        <v>82.164000000000001</v>
      </c>
      <c r="F32" s="1">
        <v>150.65700000000001</v>
      </c>
      <c r="G32" s="7">
        <v>1</v>
      </c>
      <c r="H32" s="1">
        <v>50</v>
      </c>
      <c r="I32" s="1" t="s">
        <v>37</v>
      </c>
      <c r="J32" s="1">
        <v>90.5</v>
      </c>
      <c r="K32" s="1">
        <f t="shared" si="2"/>
        <v>-8.3359999999999985</v>
      </c>
      <c r="L32" s="1">
        <f t="shared" si="4"/>
        <v>82.164000000000001</v>
      </c>
      <c r="M32" s="1"/>
      <c r="N32" s="1">
        <v>32.679600000000057</v>
      </c>
      <c r="O32" s="1">
        <f t="shared" si="3"/>
        <v>16.4328</v>
      </c>
      <c r="P32" s="5"/>
      <c r="Q32" s="5"/>
      <c r="R32" s="1"/>
      <c r="S32" s="1">
        <f t="shared" si="5"/>
        <v>11.156747480648463</v>
      </c>
      <c r="T32" s="1">
        <f t="shared" si="6"/>
        <v>11.156747480648463</v>
      </c>
      <c r="U32" s="1">
        <v>21.961600000000001</v>
      </c>
      <c r="V32" s="1">
        <v>22.699200000000001</v>
      </c>
      <c r="W32" s="1">
        <v>21.705400000000001</v>
      </c>
      <c r="X32" s="1">
        <v>13.371</v>
      </c>
      <c r="Y32" s="1">
        <v>12.6706</v>
      </c>
      <c r="Z32" s="1">
        <v>18.699400000000001</v>
      </c>
      <c r="AA32" s="1">
        <v>26.117999999999999</v>
      </c>
      <c r="AB32" s="1">
        <v>19.4725</v>
      </c>
      <c r="AC32" s="1">
        <v>19.260666666666701</v>
      </c>
      <c r="AD32" s="1">
        <v>41.952399999999997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36</v>
      </c>
      <c r="C33" s="1">
        <v>77.465000000000003</v>
      </c>
      <c r="D33" s="1">
        <v>120.797</v>
      </c>
      <c r="E33" s="1">
        <v>94.131</v>
      </c>
      <c r="F33" s="1">
        <v>83.438999999999993</v>
      </c>
      <c r="G33" s="7">
        <v>1</v>
      </c>
      <c r="H33" s="1">
        <v>50</v>
      </c>
      <c r="I33" s="1" t="s">
        <v>37</v>
      </c>
      <c r="J33" s="1">
        <v>80.2</v>
      </c>
      <c r="K33" s="1">
        <f t="shared" si="2"/>
        <v>13.930999999999997</v>
      </c>
      <c r="L33" s="1">
        <f t="shared" si="4"/>
        <v>94.131</v>
      </c>
      <c r="M33" s="1"/>
      <c r="N33" s="1">
        <v>10.287799999999949</v>
      </c>
      <c r="O33" s="1">
        <f t="shared" si="3"/>
        <v>18.8262</v>
      </c>
      <c r="P33" s="5">
        <f t="shared" si="10"/>
        <v>94.53520000000006</v>
      </c>
      <c r="Q33" s="5"/>
      <c r="R33" s="1"/>
      <c r="S33" s="1">
        <f t="shared" si="5"/>
        <v>10</v>
      </c>
      <c r="T33" s="1">
        <f t="shared" si="6"/>
        <v>4.9785299210674454</v>
      </c>
      <c r="U33" s="1">
        <v>15.648</v>
      </c>
      <c r="V33" s="1">
        <v>17.5428</v>
      </c>
      <c r="W33" s="1">
        <v>19.094000000000001</v>
      </c>
      <c r="X33" s="1">
        <v>16.3566</v>
      </c>
      <c r="Y33" s="1">
        <v>19.590199999999999</v>
      </c>
      <c r="Z33" s="1">
        <v>19.538399999999999</v>
      </c>
      <c r="AA33" s="1">
        <v>25.067</v>
      </c>
      <c r="AB33" s="1">
        <v>18.75825</v>
      </c>
      <c r="AC33" s="1">
        <v>19.142666666666699</v>
      </c>
      <c r="AD33" s="1">
        <v>34.067799999999998</v>
      </c>
      <c r="AE33" s="1"/>
      <c r="AF33" s="1">
        <f>G33*P33</f>
        <v>94.53520000000006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73</v>
      </c>
      <c r="B34" s="11" t="s">
        <v>36</v>
      </c>
      <c r="C34" s="11"/>
      <c r="D34" s="11">
        <v>103.47</v>
      </c>
      <c r="E34" s="11">
        <v>103.47</v>
      </c>
      <c r="F34" s="11"/>
      <c r="G34" s="12">
        <v>0</v>
      </c>
      <c r="H34" s="11" t="e">
        <v>#N/A</v>
      </c>
      <c r="I34" s="11" t="s">
        <v>39</v>
      </c>
      <c r="J34" s="11">
        <v>258.62099999999998</v>
      </c>
      <c r="K34" s="11">
        <f t="shared" si="2"/>
        <v>-155.15099999999998</v>
      </c>
      <c r="L34" s="11">
        <f t="shared" si="4"/>
        <v>0</v>
      </c>
      <c r="M34" s="11">
        <v>103.47</v>
      </c>
      <c r="N34" s="11"/>
      <c r="O34" s="11">
        <f t="shared" si="3"/>
        <v>0</v>
      </c>
      <c r="P34" s="13"/>
      <c r="Q34" s="13"/>
      <c r="R34" s="11"/>
      <c r="S34" s="11" t="e">
        <f t="shared" si="5"/>
        <v>#DIV/0!</v>
      </c>
      <c r="T34" s="11" t="e">
        <f t="shared" si="6"/>
        <v>#DIV/0!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/>
      <c r="AF34" s="1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43</v>
      </c>
      <c r="C35" s="1">
        <v>370</v>
      </c>
      <c r="D35" s="1">
        <v>204</v>
      </c>
      <c r="E35" s="1">
        <v>412</v>
      </c>
      <c r="F35" s="1">
        <v>116</v>
      </c>
      <c r="G35" s="7">
        <v>0.4</v>
      </c>
      <c r="H35" s="1">
        <v>45</v>
      </c>
      <c r="I35" s="1" t="s">
        <v>37</v>
      </c>
      <c r="J35" s="1">
        <v>951</v>
      </c>
      <c r="K35" s="1">
        <f t="shared" si="2"/>
        <v>-539</v>
      </c>
      <c r="L35" s="1">
        <f t="shared" si="4"/>
        <v>412</v>
      </c>
      <c r="M35" s="1"/>
      <c r="N35" s="1">
        <v>42.300000000000011</v>
      </c>
      <c r="O35" s="1">
        <f t="shared" si="3"/>
        <v>82.4</v>
      </c>
      <c r="P35" s="5">
        <f>9*O35-N35-F35</f>
        <v>583.29999999999995</v>
      </c>
      <c r="Q35" s="5"/>
      <c r="R35" s="1"/>
      <c r="S35" s="1">
        <f t="shared" si="5"/>
        <v>8.9999999999999982</v>
      </c>
      <c r="T35" s="1">
        <f t="shared" si="6"/>
        <v>1.921116504854369</v>
      </c>
      <c r="U35" s="1">
        <v>46.6</v>
      </c>
      <c r="V35" s="1">
        <v>29</v>
      </c>
      <c r="W35" s="1">
        <v>-0.4</v>
      </c>
      <c r="X35" s="1">
        <v>-0.6</v>
      </c>
      <c r="Y35" s="1">
        <v>40</v>
      </c>
      <c r="Z35" s="1">
        <v>59.4</v>
      </c>
      <c r="AA35" s="1">
        <v>25.8</v>
      </c>
      <c r="AB35" s="1">
        <v>34.75</v>
      </c>
      <c r="AC35" s="1">
        <v>44.6666666666667</v>
      </c>
      <c r="AD35" s="1">
        <v>67</v>
      </c>
      <c r="AE35" s="1"/>
      <c r="AF35" s="1">
        <f>G35*P35</f>
        <v>233.32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43</v>
      </c>
      <c r="C36" s="1"/>
      <c r="D36" s="1">
        <v>60</v>
      </c>
      <c r="E36" s="1"/>
      <c r="F36" s="1">
        <v>60</v>
      </c>
      <c r="G36" s="7">
        <v>0.45</v>
      </c>
      <c r="H36" s="1">
        <v>50</v>
      </c>
      <c r="I36" s="1" t="s">
        <v>37</v>
      </c>
      <c r="J36" s="1"/>
      <c r="K36" s="1">
        <f t="shared" si="2"/>
        <v>0</v>
      </c>
      <c r="L36" s="1">
        <f t="shared" si="4"/>
        <v>0</v>
      </c>
      <c r="M36" s="1"/>
      <c r="N36" s="1"/>
      <c r="O36" s="1">
        <f t="shared" si="3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76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43</v>
      </c>
      <c r="C37" s="1">
        <v>322</v>
      </c>
      <c r="D37" s="1">
        <v>333</v>
      </c>
      <c r="E37" s="1">
        <v>497</v>
      </c>
      <c r="F37" s="1">
        <v>88</v>
      </c>
      <c r="G37" s="7">
        <v>0.4</v>
      </c>
      <c r="H37" s="1">
        <v>45</v>
      </c>
      <c r="I37" s="1" t="s">
        <v>37</v>
      </c>
      <c r="J37" s="1">
        <v>1048</v>
      </c>
      <c r="K37" s="1">
        <f t="shared" ref="K37:K68" si="11">E37-J37</f>
        <v>-551</v>
      </c>
      <c r="L37" s="1">
        <f t="shared" si="4"/>
        <v>491</v>
      </c>
      <c r="M37" s="1">
        <v>6</v>
      </c>
      <c r="N37" s="1">
        <v>218.1200000000006</v>
      </c>
      <c r="O37" s="1">
        <f t="shared" si="3"/>
        <v>98.2</v>
      </c>
      <c r="P37" s="5">
        <f t="shared" ref="P37" si="12">10*O37-N37-F37</f>
        <v>675.87999999999943</v>
      </c>
      <c r="Q37" s="5"/>
      <c r="R37" s="1"/>
      <c r="S37" s="1">
        <f t="shared" si="5"/>
        <v>10</v>
      </c>
      <c r="T37" s="1">
        <f t="shared" si="6"/>
        <v>3.1173116089613093</v>
      </c>
      <c r="U37" s="1">
        <v>66</v>
      </c>
      <c r="V37" s="1">
        <v>59.2</v>
      </c>
      <c r="W37" s="1">
        <v>66.599999999999994</v>
      </c>
      <c r="X37" s="1">
        <v>73.924000000000007</v>
      </c>
      <c r="Y37" s="1">
        <v>74.924000000000007</v>
      </c>
      <c r="Z37" s="1">
        <v>70.2</v>
      </c>
      <c r="AA37" s="1">
        <v>68.2</v>
      </c>
      <c r="AB37" s="1">
        <v>76</v>
      </c>
      <c r="AC37" s="1">
        <v>72.6666666666667</v>
      </c>
      <c r="AD37" s="1">
        <v>78</v>
      </c>
      <c r="AE37" s="1"/>
      <c r="AF37" s="1">
        <f>G37*P37</f>
        <v>270.3519999999998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5" t="s">
        <v>78</v>
      </c>
      <c r="B38" s="15" t="s">
        <v>36</v>
      </c>
      <c r="C38" s="15"/>
      <c r="D38" s="15"/>
      <c r="E38" s="15"/>
      <c r="F38" s="15"/>
      <c r="G38" s="16">
        <v>0</v>
      </c>
      <c r="H38" s="15">
        <v>45</v>
      </c>
      <c r="I38" s="15" t="s">
        <v>37</v>
      </c>
      <c r="J38" s="15"/>
      <c r="K38" s="15">
        <f t="shared" si="11"/>
        <v>0</v>
      </c>
      <c r="L38" s="15">
        <f t="shared" si="4"/>
        <v>0</v>
      </c>
      <c r="M38" s="15"/>
      <c r="N38" s="15"/>
      <c r="O38" s="15">
        <f t="shared" ref="O38:O69" si="13">L38/5</f>
        <v>0</v>
      </c>
      <c r="P38" s="17"/>
      <c r="Q38" s="17"/>
      <c r="R38" s="15"/>
      <c r="S38" s="15" t="e">
        <f t="shared" si="5"/>
        <v>#DIV/0!</v>
      </c>
      <c r="T38" s="15" t="e">
        <f t="shared" si="6"/>
        <v>#DIV/0!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15">
        <v>0</v>
      </c>
      <c r="AE38" s="15" t="s">
        <v>44</v>
      </c>
      <c r="AF38" s="15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5" t="s">
        <v>79</v>
      </c>
      <c r="B39" s="15" t="s">
        <v>43</v>
      </c>
      <c r="C39" s="15"/>
      <c r="D39" s="15"/>
      <c r="E39" s="15"/>
      <c r="F39" s="15"/>
      <c r="G39" s="16">
        <v>0</v>
      </c>
      <c r="H39" s="15">
        <v>45</v>
      </c>
      <c r="I39" s="15" t="s">
        <v>37</v>
      </c>
      <c r="J39" s="15"/>
      <c r="K39" s="15">
        <f t="shared" si="11"/>
        <v>0</v>
      </c>
      <c r="L39" s="15">
        <f t="shared" si="4"/>
        <v>0</v>
      </c>
      <c r="M39" s="15"/>
      <c r="N39" s="15"/>
      <c r="O39" s="15">
        <f t="shared" si="13"/>
        <v>0</v>
      </c>
      <c r="P39" s="17"/>
      <c r="Q39" s="17"/>
      <c r="R39" s="15"/>
      <c r="S39" s="15" t="e">
        <f t="shared" si="5"/>
        <v>#DIV/0!</v>
      </c>
      <c r="T39" s="15" t="e">
        <f t="shared" si="6"/>
        <v>#DIV/0!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 t="s">
        <v>44</v>
      </c>
      <c r="AF39" s="15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43</v>
      </c>
      <c r="C40" s="1">
        <v>94</v>
      </c>
      <c r="D40" s="1"/>
      <c r="E40" s="1">
        <v>53</v>
      </c>
      <c r="F40" s="1"/>
      <c r="G40" s="7">
        <v>0.35</v>
      </c>
      <c r="H40" s="1">
        <v>40</v>
      </c>
      <c r="I40" s="1" t="s">
        <v>37</v>
      </c>
      <c r="J40" s="1">
        <v>65</v>
      </c>
      <c r="K40" s="1">
        <f t="shared" si="11"/>
        <v>-12</v>
      </c>
      <c r="L40" s="1">
        <f t="shared" si="4"/>
        <v>53</v>
      </c>
      <c r="M40" s="1"/>
      <c r="N40" s="1">
        <v>6.7999999999999972</v>
      </c>
      <c r="O40" s="1">
        <f t="shared" si="13"/>
        <v>10.6</v>
      </c>
      <c r="P40" s="5">
        <f>8*O40-N40-F40</f>
        <v>78</v>
      </c>
      <c r="Q40" s="5"/>
      <c r="R40" s="1"/>
      <c r="S40" s="1">
        <f t="shared" si="5"/>
        <v>8</v>
      </c>
      <c r="T40" s="1">
        <f t="shared" si="6"/>
        <v>0.6415094339622639</v>
      </c>
      <c r="U40" s="1">
        <v>7.8</v>
      </c>
      <c r="V40" s="1">
        <v>8.4</v>
      </c>
      <c r="W40" s="1">
        <v>2.8</v>
      </c>
      <c r="X40" s="1">
        <v>1.4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81</v>
      </c>
      <c r="AF40" s="1">
        <f>G40*P40</f>
        <v>27.299999999999997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109.03400000000001</v>
      </c>
      <c r="D41" s="1">
        <v>139.94499999999999</v>
      </c>
      <c r="E41" s="1">
        <v>127.973</v>
      </c>
      <c r="F41" s="1">
        <v>87.507999999999996</v>
      </c>
      <c r="G41" s="7">
        <v>1</v>
      </c>
      <c r="H41" s="1">
        <v>40</v>
      </c>
      <c r="I41" s="1" t="s">
        <v>37</v>
      </c>
      <c r="J41" s="1">
        <v>223.96199999999999</v>
      </c>
      <c r="K41" s="1">
        <f t="shared" si="11"/>
        <v>-95.98899999999999</v>
      </c>
      <c r="L41" s="1">
        <f t="shared" si="4"/>
        <v>127.973</v>
      </c>
      <c r="M41" s="1"/>
      <c r="N41" s="1">
        <v>51.480999999999987</v>
      </c>
      <c r="O41" s="1">
        <f t="shared" si="13"/>
        <v>25.5946</v>
      </c>
      <c r="P41" s="5">
        <f t="shared" ref="P41" si="14">10*O41-N41-F41</f>
        <v>116.95700000000001</v>
      </c>
      <c r="Q41" s="5"/>
      <c r="R41" s="1"/>
      <c r="S41" s="1">
        <f t="shared" si="5"/>
        <v>9.9999999999999982</v>
      </c>
      <c r="T41" s="1">
        <f t="shared" si="6"/>
        <v>5.4304032881936024</v>
      </c>
      <c r="U41" s="1">
        <v>21.832999999999998</v>
      </c>
      <c r="V41" s="1">
        <v>21.154800000000002</v>
      </c>
      <c r="W41" s="1">
        <v>22.1492</v>
      </c>
      <c r="X41" s="1">
        <v>17.099399999999999</v>
      </c>
      <c r="Y41" s="1">
        <v>15.3344</v>
      </c>
      <c r="Z41" s="1">
        <v>21.0304</v>
      </c>
      <c r="AA41" s="1">
        <v>33.217599999999997</v>
      </c>
      <c r="AB41" s="1">
        <v>22.906749999999999</v>
      </c>
      <c r="AC41" s="1">
        <v>25.477</v>
      </c>
      <c r="AD41" s="1">
        <v>57.336199999999998</v>
      </c>
      <c r="AE41" s="1"/>
      <c r="AF41" s="1">
        <f>G41*P41</f>
        <v>116.95700000000001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43</v>
      </c>
      <c r="C42" s="1">
        <v>283</v>
      </c>
      <c r="D42" s="1"/>
      <c r="E42" s="1">
        <v>268</v>
      </c>
      <c r="F42" s="1"/>
      <c r="G42" s="7">
        <v>0.4</v>
      </c>
      <c r="H42" s="1">
        <v>40</v>
      </c>
      <c r="I42" s="1" t="s">
        <v>37</v>
      </c>
      <c r="J42" s="1">
        <v>316</v>
      </c>
      <c r="K42" s="1">
        <f t="shared" si="11"/>
        <v>-48</v>
      </c>
      <c r="L42" s="1">
        <f t="shared" si="4"/>
        <v>268</v>
      </c>
      <c r="M42" s="1"/>
      <c r="N42" s="1"/>
      <c r="O42" s="1">
        <f t="shared" si="13"/>
        <v>53.6</v>
      </c>
      <c r="P42" s="5">
        <f>7*O42-N42-F42</f>
        <v>375.2</v>
      </c>
      <c r="Q42" s="5"/>
      <c r="R42" s="1"/>
      <c r="S42" s="1">
        <f t="shared" si="5"/>
        <v>7</v>
      </c>
      <c r="T42" s="1">
        <f t="shared" si="6"/>
        <v>0</v>
      </c>
      <c r="U42" s="1">
        <v>16.8</v>
      </c>
      <c r="V42" s="1">
        <v>8.1999999999999993</v>
      </c>
      <c r="W42" s="1">
        <v>-1.2</v>
      </c>
      <c r="X42" s="1">
        <v>4.4000000000000004</v>
      </c>
      <c r="Y42" s="1">
        <v>28.6</v>
      </c>
      <c r="Z42" s="1">
        <v>29</v>
      </c>
      <c r="AA42" s="1">
        <v>16</v>
      </c>
      <c r="AB42" s="1">
        <v>22.5</v>
      </c>
      <c r="AC42" s="1">
        <v>21</v>
      </c>
      <c r="AD42" s="1">
        <v>44</v>
      </c>
      <c r="AE42" s="1"/>
      <c r="AF42" s="1">
        <f>G42*P42</f>
        <v>150.08000000000001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43</v>
      </c>
      <c r="C43" s="1">
        <v>365</v>
      </c>
      <c r="D43" s="1"/>
      <c r="E43" s="1">
        <v>352</v>
      </c>
      <c r="F43" s="1">
        <v>5</v>
      </c>
      <c r="G43" s="7">
        <v>0.4</v>
      </c>
      <c r="H43" s="1">
        <v>45</v>
      </c>
      <c r="I43" s="1" t="s">
        <v>37</v>
      </c>
      <c r="J43" s="1">
        <v>353</v>
      </c>
      <c r="K43" s="1">
        <f t="shared" si="11"/>
        <v>-1</v>
      </c>
      <c r="L43" s="1">
        <f t="shared" si="4"/>
        <v>352</v>
      </c>
      <c r="M43" s="1"/>
      <c r="N43" s="1"/>
      <c r="O43" s="1">
        <f t="shared" si="13"/>
        <v>70.400000000000006</v>
      </c>
      <c r="P43" s="5">
        <f>7*O43-N43-F43</f>
        <v>487.80000000000007</v>
      </c>
      <c r="Q43" s="5"/>
      <c r="R43" s="1"/>
      <c r="S43" s="1">
        <f t="shared" si="5"/>
        <v>7</v>
      </c>
      <c r="T43" s="1">
        <f t="shared" si="6"/>
        <v>7.1022727272727265E-2</v>
      </c>
      <c r="U43" s="1">
        <v>22.8</v>
      </c>
      <c r="V43" s="1">
        <v>18</v>
      </c>
      <c r="W43" s="1">
        <v>20.8</v>
      </c>
      <c r="X43" s="1">
        <v>15.2</v>
      </c>
      <c r="Y43" s="1">
        <v>47.2</v>
      </c>
      <c r="Z43" s="1">
        <v>56.2</v>
      </c>
      <c r="AA43" s="1">
        <v>41.2</v>
      </c>
      <c r="AB43" s="1">
        <v>24.75</v>
      </c>
      <c r="AC43" s="1">
        <v>21.3333333333333</v>
      </c>
      <c r="AD43" s="1">
        <v>38.6</v>
      </c>
      <c r="AE43" s="1"/>
      <c r="AF43" s="1">
        <f>G43*P43</f>
        <v>195.12000000000003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85</v>
      </c>
      <c r="B44" s="11" t="s">
        <v>36</v>
      </c>
      <c r="C44" s="11"/>
      <c r="D44" s="11">
        <v>43.22</v>
      </c>
      <c r="E44" s="11">
        <v>43.22</v>
      </c>
      <c r="F44" s="11"/>
      <c r="G44" s="12">
        <v>0</v>
      </c>
      <c r="H44" s="11" t="e">
        <v>#N/A</v>
      </c>
      <c r="I44" s="11" t="s">
        <v>39</v>
      </c>
      <c r="J44" s="11">
        <v>43.22</v>
      </c>
      <c r="K44" s="11">
        <f t="shared" si="11"/>
        <v>0</v>
      </c>
      <c r="L44" s="11">
        <f t="shared" si="4"/>
        <v>0</v>
      </c>
      <c r="M44" s="11">
        <v>43.22</v>
      </c>
      <c r="N44" s="11"/>
      <c r="O44" s="11">
        <f t="shared" si="13"/>
        <v>0</v>
      </c>
      <c r="P44" s="13"/>
      <c r="Q44" s="13"/>
      <c r="R44" s="11"/>
      <c r="S44" s="11" t="e">
        <f t="shared" si="5"/>
        <v>#DIV/0!</v>
      </c>
      <c r="T44" s="11" t="e">
        <f t="shared" si="6"/>
        <v>#DIV/0!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/>
      <c r="AF44" s="1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36</v>
      </c>
      <c r="C45" s="1"/>
      <c r="D45" s="1">
        <v>121.11799999999999</v>
      </c>
      <c r="E45" s="1">
        <v>81.995000000000005</v>
      </c>
      <c r="F45" s="1">
        <v>39.122999999999998</v>
      </c>
      <c r="G45" s="7">
        <v>1</v>
      </c>
      <c r="H45" s="1">
        <v>40</v>
      </c>
      <c r="I45" s="1" t="s">
        <v>37</v>
      </c>
      <c r="J45" s="1">
        <v>81.783000000000001</v>
      </c>
      <c r="K45" s="1">
        <f t="shared" si="11"/>
        <v>0.2120000000000033</v>
      </c>
      <c r="L45" s="1">
        <f t="shared" si="4"/>
        <v>39.012000000000008</v>
      </c>
      <c r="M45" s="1">
        <v>42.982999999999997</v>
      </c>
      <c r="N45" s="1"/>
      <c r="O45" s="1">
        <f t="shared" si="13"/>
        <v>7.8024000000000013</v>
      </c>
      <c r="P45" s="5">
        <f t="shared" ref="P45:P47" si="15">10*O45-N45-F45</f>
        <v>38.901000000000018</v>
      </c>
      <c r="Q45" s="5"/>
      <c r="R45" s="1"/>
      <c r="S45" s="1">
        <f t="shared" si="5"/>
        <v>10</v>
      </c>
      <c r="T45" s="1">
        <f t="shared" si="6"/>
        <v>5.0142263918794203</v>
      </c>
      <c r="U45" s="1">
        <v>4.1828000000000003</v>
      </c>
      <c r="V45" s="1">
        <v>7.2227999999999994</v>
      </c>
      <c r="W45" s="1">
        <v>6.2191999999999998</v>
      </c>
      <c r="X45" s="1">
        <v>2.6023999999999998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81</v>
      </c>
      <c r="AF45" s="1">
        <f t="shared" ref="AF45:AF50" si="16">G45*P45</f>
        <v>38.901000000000018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43</v>
      </c>
      <c r="C46" s="1">
        <v>94</v>
      </c>
      <c r="D46" s="1">
        <v>52</v>
      </c>
      <c r="E46" s="1">
        <v>93</v>
      </c>
      <c r="F46" s="1">
        <v>37</v>
      </c>
      <c r="G46" s="7">
        <v>0.35</v>
      </c>
      <c r="H46" s="1">
        <v>40</v>
      </c>
      <c r="I46" s="1" t="s">
        <v>37</v>
      </c>
      <c r="J46" s="1">
        <v>114</v>
      </c>
      <c r="K46" s="1">
        <f t="shared" si="11"/>
        <v>-21</v>
      </c>
      <c r="L46" s="1">
        <f t="shared" si="4"/>
        <v>93</v>
      </c>
      <c r="M46" s="1"/>
      <c r="N46" s="1"/>
      <c r="O46" s="1">
        <f t="shared" si="13"/>
        <v>18.600000000000001</v>
      </c>
      <c r="P46" s="5">
        <f>9*O46-N46-F46</f>
        <v>130.4</v>
      </c>
      <c r="Q46" s="5"/>
      <c r="R46" s="1"/>
      <c r="S46" s="1">
        <f t="shared" si="5"/>
        <v>9</v>
      </c>
      <c r="T46" s="1">
        <f t="shared" si="6"/>
        <v>1.9892473118279568</v>
      </c>
      <c r="U46" s="1">
        <v>9.8000000000000007</v>
      </c>
      <c r="V46" s="1">
        <v>10.6</v>
      </c>
      <c r="W46" s="1">
        <v>10.4</v>
      </c>
      <c r="X46" s="1">
        <v>8.8000000000000007</v>
      </c>
      <c r="Y46" s="1">
        <v>10</v>
      </c>
      <c r="Z46" s="1">
        <v>13.6</v>
      </c>
      <c r="AA46" s="1">
        <v>20.2</v>
      </c>
      <c r="AB46" s="1">
        <v>14</v>
      </c>
      <c r="AC46" s="1">
        <v>12.6666666666667</v>
      </c>
      <c r="AD46" s="1">
        <v>58.4</v>
      </c>
      <c r="AE46" s="1" t="s">
        <v>55</v>
      </c>
      <c r="AF46" s="1">
        <f t="shared" si="16"/>
        <v>45.64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43</v>
      </c>
      <c r="C47" s="1">
        <v>433</v>
      </c>
      <c r="D47" s="1">
        <v>102</v>
      </c>
      <c r="E47" s="1">
        <v>475</v>
      </c>
      <c r="F47" s="1"/>
      <c r="G47" s="7">
        <v>0.4</v>
      </c>
      <c r="H47" s="1">
        <v>40</v>
      </c>
      <c r="I47" s="1" t="s">
        <v>37</v>
      </c>
      <c r="J47" s="1">
        <v>1050</v>
      </c>
      <c r="K47" s="1">
        <f t="shared" si="11"/>
        <v>-575</v>
      </c>
      <c r="L47" s="1">
        <f t="shared" si="4"/>
        <v>469</v>
      </c>
      <c r="M47" s="1">
        <v>6</v>
      </c>
      <c r="N47" s="1">
        <v>276</v>
      </c>
      <c r="O47" s="1">
        <f t="shared" si="13"/>
        <v>93.8</v>
      </c>
      <c r="P47" s="5">
        <f t="shared" si="15"/>
        <v>662</v>
      </c>
      <c r="Q47" s="5"/>
      <c r="R47" s="1"/>
      <c r="S47" s="1">
        <f t="shared" si="5"/>
        <v>10</v>
      </c>
      <c r="T47" s="1">
        <f t="shared" si="6"/>
        <v>2.9424307036247335</v>
      </c>
      <c r="U47" s="1">
        <v>62</v>
      </c>
      <c r="V47" s="1">
        <v>41.6</v>
      </c>
      <c r="W47" s="1">
        <v>27.4</v>
      </c>
      <c r="X47" s="1">
        <v>33.4</v>
      </c>
      <c r="Y47" s="1">
        <v>62.8</v>
      </c>
      <c r="Z47" s="1">
        <v>79.2</v>
      </c>
      <c r="AA47" s="1">
        <v>67.599999999999994</v>
      </c>
      <c r="AB47" s="1">
        <v>63.75</v>
      </c>
      <c r="AC47" s="1">
        <v>58.6666666666667</v>
      </c>
      <c r="AD47" s="1">
        <v>97</v>
      </c>
      <c r="AE47" s="1"/>
      <c r="AF47" s="1">
        <f t="shared" si="16"/>
        <v>264.8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36</v>
      </c>
      <c r="C48" s="1">
        <v>83.542000000000002</v>
      </c>
      <c r="D48" s="1">
        <v>65.218999999999994</v>
      </c>
      <c r="E48" s="1">
        <v>52.978000000000002</v>
      </c>
      <c r="F48" s="1">
        <v>71.316000000000003</v>
      </c>
      <c r="G48" s="7">
        <v>1</v>
      </c>
      <c r="H48" s="1">
        <v>50</v>
      </c>
      <c r="I48" s="1" t="s">
        <v>37</v>
      </c>
      <c r="J48" s="1">
        <v>53.55</v>
      </c>
      <c r="K48" s="1">
        <f t="shared" si="11"/>
        <v>-0.57199999999999562</v>
      </c>
      <c r="L48" s="1">
        <f t="shared" si="4"/>
        <v>52.978000000000002</v>
      </c>
      <c r="M48" s="1"/>
      <c r="N48" s="1">
        <v>68.309400000000039</v>
      </c>
      <c r="O48" s="1">
        <f t="shared" si="13"/>
        <v>10.595600000000001</v>
      </c>
      <c r="P48" s="5"/>
      <c r="Q48" s="5"/>
      <c r="R48" s="1"/>
      <c r="S48" s="1">
        <f t="shared" si="5"/>
        <v>13.177677526520446</v>
      </c>
      <c r="T48" s="1">
        <f t="shared" si="6"/>
        <v>13.177677526520446</v>
      </c>
      <c r="U48" s="1">
        <v>14.654400000000001</v>
      </c>
      <c r="V48" s="1">
        <v>10.847799999999999</v>
      </c>
      <c r="W48" s="1">
        <v>8.1052</v>
      </c>
      <c r="X48" s="1">
        <v>11.5976</v>
      </c>
      <c r="Y48" s="1">
        <v>12.1106</v>
      </c>
      <c r="Z48" s="1">
        <v>9.9641999999999999</v>
      </c>
      <c r="AA48" s="1">
        <v>12.8398</v>
      </c>
      <c r="AB48" s="1">
        <v>13.88175</v>
      </c>
      <c r="AC48" s="1">
        <v>10.765333333333301</v>
      </c>
      <c r="AD48" s="1">
        <v>18.895600000000002</v>
      </c>
      <c r="AE48" s="1"/>
      <c r="AF48" s="1">
        <f t="shared" si="16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36</v>
      </c>
      <c r="C49" s="1">
        <v>99.295000000000002</v>
      </c>
      <c r="D49" s="1">
        <v>181.75</v>
      </c>
      <c r="E49" s="1">
        <v>67.334000000000003</v>
      </c>
      <c r="F49" s="1">
        <v>149.47</v>
      </c>
      <c r="G49" s="7">
        <v>1</v>
      </c>
      <c r="H49" s="1">
        <v>50</v>
      </c>
      <c r="I49" s="1" t="s">
        <v>37</v>
      </c>
      <c r="J49" s="1">
        <v>72.599999999999994</v>
      </c>
      <c r="K49" s="1">
        <f t="shared" si="11"/>
        <v>-5.2659999999999911</v>
      </c>
      <c r="L49" s="1">
        <f t="shared" si="4"/>
        <v>60.576000000000001</v>
      </c>
      <c r="M49" s="1">
        <v>6.758</v>
      </c>
      <c r="N49" s="1">
        <v>140.4915</v>
      </c>
      <c r="O49" s="1">
        <f t="shared" si="13"/>
        <v>12.1152</v>
      </c>
      <c r="P49" s="5"/>
      <c r="Q49" s="5"/>
      <c r="R49" s="1"/>
      <c r="S49" s="1">
        <f t="shared" si="5"/>
        <v>23.933694862651876</v>
      </c>
      <c r="T49" s="1">
        <f t="shared" si="6"/>
        <v>23.933694862651876</v>
      </c>
      <c r="U49" s="1">
        <v>30.103000000000002</v>
      </c>
      <c r="V49" s="1">
        <v>29.0044</v>
      </c>
      <c r="W49" s="1">
        <v>14.960800000000001</v>
      </c>
      <c r="X49" s="1">
        <v>20.828399999999998</v>
      </c>
      <c r="Y49" s="1">
        <v>21.411999999999999</v>
      </c>
      <c r="Z49" s="1">
        <v>17.7408</v>
      </c>
      <c r="AA49" s="1">
        <v>28.9894</v>
      </c>
      <c r="AB49" s="1">
        <v>36.969000000000001</v>
      </c>
      <c r="AC49" s="1">
        <v>35.92</v>
      </c>
      <c r="AD49" s="1">
        <v>46.083799999999997</v>
      </c>
      <c r="AE49" s="1"/>
      <c r="AF49" s="1">
        <f t="shared" si="16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127.04300000000001</v>
      </c>
      <c r="D50" s="1">
        <v>530.19799999999998</v>
      </c>
      <c r="E50" s="1">
        <v>395.28800000000001</v>
      </c>
      <c r="F50" s="1">
        <v>215.89</v>
      </c>
      <c r="G50" s="7">
        <v>1</v>
      </c>
      <c r="H50" s="1">
        <v>40</v>
      </c>
      <c r="I50" s="1" t="s">
        <v>37</v>
      </c>
      <c r="J50" s="1">
        <v>706.07399999999996</v>
      </c>
      <c r="K50" s="1">
        <f t="shared" si="11"/>
        <v>-310.78599999999994</v>
      </c>
      <c r="L50" s="1">
        <f t="shared" si="4"/>
        <v>112.12100000000004</v>
      </c>
      <c r="M50" s="1">
        <v>283.16699999999997</v>
      </c>
      <c r="N50" s="1">
        <v>208.7105</v>
      </c>
      <c r="O50" s="1">
        <f t="shared" si="13"/>
        <v>22.424200000000006</v>
      </c>
      <c r="P50" s="5"/>
      <c r="Q50" s="5"/>
      <c r="R50" s="1"/>
      <c r="S50" s="1">
        <f t="shared" si="5"/>
        <v>18.934922984989427</v>
      </c>
      <c r="T50" s="1">
        <f t="shared" si="6"/>
        <v>18.934922984989427</v>
      </c>
      <c r="U50" s="1">
        <v>52.039000000000001</v>
      </c>
      <c r="V50" s="1">
        <v>40.4542</v>
      </c>
      <c r="W50" s="1">
        <v>25.4572</v>
      </c>
      <c r="X50" s="1">
        <v>6.1194000000000024</v>
      </c>
      <c r="Y50" s="1">
        <v>41.5672</v>
      </c>
      <c r="Z50" s="1">
        <v>46.177799999999998</v>
      </c>
      <c r="AA50" s="1">
        <v>33.914399999999993</v>
      </c>
      <c r="AB50" s="1">
        <v>20.24925</v>
      </c>
      <c r="AC50" s="1">
        <v>29.212666666666699</v>
      </c>
      <c r="AD50" s="1">
        <v>64.757000000000005</v>
      </c>
      <c r="AE50" s="1"/>
      <c r="AF50" s="1">
        <f t="shared" si="16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92</v>
      </c>
      <c r="B51" s="11" t="s">
        <v>43</v>
      </c>
      <c r="C51" s="11"/>
      <c r="D51" s="11">
        <v>80</v>
      </c>
      <c r="E51" s="11">
        <v>80</v>
      </c>
      <c r="F51" s="11"/>
      <c r="G51" s="12">
        <v>0</v>
      </c>
      <c r="H51" s="11" t="e">
        <v>#N/A</v>
      </c>
      <c r="I51" s="11" t="s">
        <v>39</v>
      </c>
      <c r="J51" s="11">
        <v>80</v>
      </c>
      <c r="K51" s="11">
        <f t="shared" si="11"/>
        <v>0</v>
      </c>
      <c r="L51" s="11">
        <f t="shared" si="4"/>
        <v>0</v>
      </c>
      <c r="M51" s="11">
        <v>80</v>
      </c>
      <c r="N51" s="11"/>
      <c r="O51" s="11">
        <f t="shared" si="13"/>
        <v>0</v>
      </c>
      <c r="P51" s="13"/>
      <c r="Q51" s="13"/>
      <c r="R51" s="11"/>
      <c r="S51" s="11" t="e">
        <f t="shared" si="5"/>
        <v>#DIV/0!</v>
      </c>
      <c r="T51" s="11" t="e">
        <f t="shared" si="6"/>
        <v>#DIV/0!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/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1" t="s">
        <v>93</v>
      </c>
      <c r="B52" s="11" t="s">
        <v>36</v>
      </c>
      <c r="C52" s="11"/>
      <c r="D52" s="11">
        <v>34.384999999999998</v>
      </c>
      <c r="E52" s="11">
        <v>34.384999999999998</v>
      </c>
      <c r="F52" s="11"/>
      <c r="G52" s="12">
        <v>0</v>
      </c>
      <c r="H52" s="11" t="e">
        <v>#N/A</v>
      </c>
      <c r="I52" s="11" t="s">
        <v>39</v>
      </c>
      <c r="J52" s="11">
        <v>136.42599999999999</v>
      </c>
      <c r="K52" s="11">
        <f t="shared" si="11"/>
        <v>-102.041</v>
      </c>
      <c r="L52" s="11">
        <f t="shared" si="4"/>
        <v>0</v>
      </c>
      <c r="M52" s="11">
        <v>34.384999999999998</v>
      </c>
      <c r="N52" s="11"/>
      <c r="O52" s="11">
        <f t="shared" si="13"/>
        <v>0</v>
      </c>
      <c r="P52" s="13"/>
      <c r="Q52" s="13"/>
      <c r="R52" s="11"/>
      <c r="S52" s="11" t="e">
        <f t="shared" si="5"/>
        <v>#DIV/0!</v>
      </c>
      <c r="T52" s="11" t="e">
        <f t="shared" si="6"/>
        <v>#DIV/0!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/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43</v>
      </c>
      <c r="C53" s="1"/>
      <c r="D53" s="1">
        <v>60</v>
      </c>
      <c r="E53" s="1"/>
      <c r="F53" s="1">
        <v>60</v>
      </c>
      <c r="G53" s="7">
        <v>0.45</v>
      </c>
      <c r="H53" s="1">
        <v>50</v>
      </c>
      <c r="I53" s="1" t="s">
        <v>37</v>
      </c>
      <c r="J53" s="1"/>
      <c r="K53" s="1">
        <f t="shared" si="11"/>
        <v>0</v>
      </c>
      <c r="L53" s="1">
        <f t="shared" si="4"/>
        <v>0</v>
      </c>
      <c r="M53" s="1"/>
      <c r="N53" s="1"/>
      <c r="O53" s="1">
        <f t="shared" si="13"/>
        <v>0</v>
      </c>
      <c r="P53" s="5"/>
      <c r="Q53" s="5"/>
      <c r="R53" s="1"/>
      <c r="S53" s="1" t="e">
        <f t="shared" si="5"/>
        <v>#DIV/0!</v>
      </c>
      <c r="T53" s="1" t="e">
        <f t="shared" si="6"/>
        <v>#DIV/0!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76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36</v>
      </c>
      <c r="C54" s="1">
        <v>36.718000000000004</v>
      </c>
      <c r="D54" s="1">
        <v>208.483</v>
      </c>
      <c r="E54" s="1">
        <v>99.573999999999998</v>
      </c>
      <c r="F54" s="1">
        <v>132.25899999999999</v>
      </c>
      <c r="G54" s="7">
        <v>1</v>
      </c>
      <c r="H54" s="1">
        <v>40</v>
      </c>
      <c r="I54" s="1" t="s">
        <v>37</v>
      </c>
      <c r="J54" s="1">
        <v>152.36099999999999</v>
      </c>
      <c r="K54" s="1">
        <f t="shared" si="11"/>
        <v>-52.786999999999992</v>
      </c>
      <c r="L54" s="1">
        <f t="shared" si="4"/>
        <v>99.573999999999998</v>
      </c>
      <c r="M54" s="1"/>
      <c r="N54" s="1">
        <v>60.6828000000001</v>
      </c>
      <c r="O54" s="1">
        <f t="shared" si="13"/>
        <v>19.9148</v>
      </c>
      <c r="P54" s="5">
        <f t="shared" ref="P54" si="17">10*O54-N54-F54</f>
        <v>6.2061999999999102</v>
      </c>
      <c r="Q54" s="5"/>
      <c r="R54" s="1"/>
      <c r="S54" s="1">
        <f t="shared" si="5"/>
        <v>10</v>
      </c>
      <c r="T54" s="1">
        <f t="shared" si="6"/>
        <v>9.6883624239259287</v>
      </c>
      <c r="U54" s="1">
        <v>24.661200000000001</v>
      </c>
      <c r="V54" s="1">
        <v>21.992799999999999</v>
      </c>
      <c r="W54" s="1">
        <v>17.230799999999999</v>
      </c>
      <c r="X54" s="1">
        <v>21.806799999999999</v>
      </c>
      <c r="Y54" s="1">
        <v>17.748799999999999</v>
      </c>
      <c r="Z54" s="1">
        <v>21.336400000000001</v>
      </c>
      <c r="AA54" s="1">
        <v>19.126799999999999</v>
      </c>
      <c r="AB54" s="1">
        <v>32.956000000000003</v>
      </c>
      <c r="AC54" s="1">
        <v>33.780666666666697</v>
      </c>
      <c r="AD54" s="1">
        <v>18.576799999999999</v>
      </c>
      <c r="AE54" s="1"/>
      <c r="AF54" s="1">
        <f>G54*P54</f>
        <v>6.2061999999999102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43</v>
      </c>
      <c r="C55" s="1">
        <v>417</v>
      </c>
      <c r="D55" s="1">
        <v>25</v>
      </c>
      <c r="E55" s="1">
        <v>348</v>
      </c>
      <c r="F55" s="1">
        <v>75</v>
      </c>
      <c r="G55" s="7">
        <v>0.4</v>
      </c>
      <c r="H55" s="1">
        <v>40</v>
      </c>
      <c r="I55" s="1" t="s">
        <v>37</v>
      </c>
      <c r="J55" s="1">
        <v>348</v>
      </c>
      <c r="K55" s="1">
        <f t="shared" si="11"/>
        <v>0</v>
      </c>
      <c r="L55" s="1">
        <f t="shared" si="4"/>
        <v>318</v>
      </c>
      <c r="M55" s="1">
        <v>30</v>
      </c>
      <c r="N55" s="1"/>
      <c r="O55" s="1">
        <f t="shared" si="13"/>
        <v>63.6</v>
      </c>
      <c r="P55" s="5">
        <f>8*O55-N55-F55</f>
        <v>433.8</v>
      </c>
      <c r="Q55" s="5"/>
      <c r="R55" s="1"/>
      <c r="S55" s="1">
        <f t="shared" si="5"/>
        <v>8</v>
      </c>
      <c r="T55" s="1">
        <f t="shared" si="6"/>
        <v>1.179245283018868</v>
      </c>
      <c r="U55" s="1">
        <v>27.2</v>
      </c>
      <c r="V55" s="1">
        <v>16.600000000000001</v>
      </c>
      <c r="W55" s="1">
        <v>-0.8</v>
      </c>
      <c r="X55" s="1">
        <v>10.4</v>
      </c>
      <c r="Y55" s="1">
        <v>41.8</v>
      </c>
      <c r="Z55" s="1">
        <v>39.4</v>
      </c>
      <c r="AA55" s="1">
        <v>19.2</v>
      </c>
      <c r="AB55" s="1">
        <v>30.75</v>
      </c>
      <c r="AC55" s="1">
        <v>32</v>
      </c>
      <c r="AD55" s="1">
        <v>39.799999999999997</v>
      </c>
      <c r="AE55" s="1"/>
      <c r="AF55" s="1">
        <f>G55*P55</f>
        <v>173.52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43</v>
      </c>
      <c r="C56" s="1">
        <v>249</v>
      </c>
      <c r="D56" s="1">
        <v>84</v>
      </c>
      <c r="E56" s="1">
        <v>306</v>
      </c>
      <c r="F56" s="1"/>
      <c r="G56" s="7">
        <v>0.4</v>
      </c>
      <c r="H56" s="1">
        <v>40</v>
      </c>
      <c r="I56" s="1" t="s">
        <v>37</v>
      </c>
      <c r="J56" s="1">
        <v>317</v>
      </c>
      <c r="K56" s="1">
        <f t="shared" si="11"/>
        <v>-11</v>
      </c>
      <c r="L56" s="1">
        <f t="shared" si="4"/>
        <v>282</v>
      </c>
      <c r="M56" s="1">
        <v>24</v>
      </c>
      <c r="N56" s="1"/>
      <c r="O56" s="1">
        <f t="shared" si="13"/>
        <v>56.4</v>
      </c>
      <c r="P56" s="5">
        <f>7*O56-N56-F56</f>
        <v>394.8</v>
      </c>
      <c r="Q56" s="5"/>
      <c r="R56" s="1"/>
      <c r="S56" s="1">
        <f t="shared" si="5"/>
        <v>7</v>
      </c>
      <c r="T56" s="1">
        <f t="shared" si="6"/>
        <v>0</v>
      </c>
      <c r="U56" s="1">
        <v>20.2</v>
      </c>
      <c r="V56" s="1">
        <v>19</v>
      </c>
      <c r="W56" s="1">
        <v>17.600000000000001</v>
      </c>
      <c r="X56" s="1">
        <v>25</v>
      </c>
      <c r="Y56" s="1">
        <v>37</v>
      </c>
      <c r="Z56" s="1">
        <v>35.200000000000003</v>
      </c>
      <c r="AA56" s="1">
        <v>25.4</v>
      </c>
      <c r="AB56" s="1">
        <v>37</v>
      </c>
      <c r="AC56" s="1">
        <v>36.6666666666667</v>
      </c>
      <c r="AD56" s="1">
        <v>37</v>
      </c>
      <c r="AE56" s="1"/>
      <c r="AF56" s="1">
        <f>G56*P56</f>
        <v>157.92000000000002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5" t="s">
        <v>98</v>
      </c>
      <c r="B57" s="15" t="s">
        <v>36</v>
      </c>
      <c r="C57" s="15"/>
      <c r="D57" s="15">
        <v>149.792</v>
      </c>
      <c r="E57" s="15">
        <v>149.792</v>
      </c>
      <c r="F57" s="15"/>
      <c r="G57" s="16">
        <v>0</v>
      </c>
      <c r="H57" s="15">
        <v>50</v>
      </c>
      <c r="I57" s="15" t="s">
        <v>37</v>
      </c>
      <c r="J57" s="15">
        <v>407.35199999999998</v>
      </c>
      <c r="K57" s="15">
        <f t="shared" si="11"/>
        <v>-257.55999999999995</v>
      </c>
      <c r="L57" s="15">
        <f t="shared" si="4"/>
        <v>0</v>
      </c>
      <c r="M57" s="15">
        <v>149.792</v>
      </c>
      <c r="N57" s="15"/>
      <c r="O57" s="15">
        <f t="shared" si="13"/>
        <v>0</v>
      </c>
      <c r="P57" s="17"/>
      <c r="Q57" s="17"/>
      <c r="R57" s="15"/>
      <c r="S57" s="15" t="e">
        <f t="shared" si="5"/>
        <v>#DIV/0!</v>
      </c>
      <c r="T57" s="15" t="e">
        <f t="shared" si="6"/>
        <v>#DIV/0!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 t="s">
        <v>44</v>
      </c>
      <c r="AF57" s="15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>
        <v>206.36199999999999</v>
      </c>
      <c r="D58" s="1">
        <v>130.006</v>
      </c>
      <c r="E58" s="1">
        <v>182.137</v>
      </c>
      <c r="F58" s="1">
        <v>107.48099999999999</v>
      </c>
      <c r="G58" s="7">
        <v>1</v>
      </c>
      <c r="H58" s="1">
        <v>50</v>
      </c>
      <c r="I58" s="1" t="s">
        <v>37</v>
      </c>
      <c r="J58" s="1">
        <v>215</v>
      </c>
      <c r="K58" s="1">
        <f t="shared" si="11"/>
        <v>-32.863</v>
      </c>
      <c r="L58" s="1">
        <f t="shared" si="4"/>
        <v>182.137</v>
      </c>
      <c r="M58" s="1"/>
      <c r="N58" s="1">
        <v>52.499999999999972</v>
      </c>
      <c r="O58" s="1">
        <f t="shared" si="13"/>
        <v>36.427399999999999</v>
      </c>
      <c r="P58" s="5">
        <f t="shared" ref="P58:P59" si="18">10*O58-N58-F58</f>
        <v>204.29300000000001</v>
      </c>
      <c r="Q58" s="5"/>
      <c r="R58" s="1"/>
      <c r="S58" s="1">
        <f t="shared" si="5"/>
        <v>10</v>
      </c>
      <c r="T58" s="1">
        <f t="shared" si="6"/>
        <v>4.391776519872403</v>
      </c>
      <c r="U58" s="1">
        <v>28.738399999999999</v>
      </c>
      <c r="V58" s="1">
        <v>29.1448</v>
      </c>
      <c r="W58" s="1">
        <v>23.228000000000002</v>
      </c>
      <c r="X58" s="1">
        <v>29.1098</v>
      </c>
      <c r="Y58" s="1">
        <v>32.991399999999999</v>
      </c>
      <c r="Z58" s="1">
        <v>26.1328</v>
      </c>
      <c r="AA58" s="1">
        <v>34.925800000000002</v>
      </c>
      <c r="AB58" s="1">
        <v>24.044499999999999</v>
      </c>
      <c r="AC58" s="1">
        <v>21.426666666666701</v>
      </c>
      <c r="AD58" s="1">
        <v>46.29</v>
      </c>
      <c r="AE58" s="1"/>
      <c r="AF58" s="1">
        <f>G58*P58</f>
        <v>204.29300000000001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36</v>
      </c>
      <c r="C59" s="1">
        <v>24.835999999999999</v>
      </c>
      <c r="D59" s="1">
        <v>65.638999999999996</v>
      </c>
      <c r="E59" s="1">
        <v>49.024000000000001</v>
      </c>
      <c r="F59" s="1">
        <v>34.795999999999999</v>
      </c>
      <c r="G59" s="7">
        <v>1</v>
      </c>
      <c r="H59" s="1">
        <v>50</v>
      </c>
      <c r="I59" s="1" t="s">
        <v>37</v>
      </c>
      <c r="J59" s="1">
        <v>52.9</v>
      </c>
      <c r="K59" s="1">
        <f t="shared" si="11"/>
        <v>-3.8759999999999977</v>
      </c>
      <c r="L59" s="1">
        <f t="shared" si="4"/>
        <v>49.024000000000001</v>
      </c>
      <c r="M59" s="1"/>
      <c r="N59" s="1"/>
      <c r="O59" s="1">
        <f t="shared" si="13"/>
        <v>9.8048000000000002</v>
      </c>
      <c r="P59" s="5">
        <f t="shared" si="18"/>
        <v>63.252000000000002</v>
      </c>
      <c r="Q59" s="5"/>
      <c r="R59" s="1"/>
      <c r="S59" s="1">
        <f t="shared" si="5"/>
        <v>10</v>
      </c>
      <c r="T59" s="1">
        <f t="shared" si="6"/>
        <v>3.5488740208877285</v>
      </c>
      <c r="U59" s="1">
        <v>6.1079999999999997</v>
      </c>
      <c r="V59" s="1">
        <v>7.2203999999999997</v>
      </c>
      <c r="W59" s="1">
        <v>8.4847999999999999</v>
      </c>
      <c r="X59" s="1">
        <v>8.4420000000000002</v>
      </c>
      <c r="Y59" s="1">
        <v>6.2115999999999998</v>
      </c>
      <c r="Z59" s="1">
        <v>6.4656000000000002</v>
      </c>
      <c r="AA59" s="1">
        <v>9.8936000000000011</v>
      </c>
      <c r="AB59" s="1">
        <v>8.6809999999999992</v>
      </c>
      <c r="AC59" s="1">
        <v>7.13</v>
      </c>
      <c r="AD59" s="1">
        <v>8.4158000000000008</v>
      </c>
      <c r="AE59" s="1"/>
      <c r="AF59" s="1">
        <f>G59*P59</f>
        <v>63.252000000000002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5" t="s">
        <v>101</v>
      </c>
      <c r="B60" s="15" t="s">
        <v>43</v>
      </c>
      <c r="C60" s="15"/>
      <c r="D60" s="15"/>
      <c r="E60" s="15"/>
      <c r="F60" s="15"/>
      <c r="G60" s="16">
        <v>0</v>
      </c>
      <c r="H60" s="15">
        <v>50</v>
      </c>
      <c r="I60" s="15" t="s">
        <v>37</v>
      </c>
      <c r="J60" s="15"/>
      <c r="K60" s="15">
        <f t="shared" si="11"/>
        <v>0</v>
      </c>
      <c r="L60" s="15">
        <f t="shared" si="4"/>
        <v>0</v>
      </c>
      <c r="M60" s="15"/>
      <c r="N60" s="15"/>
      <c r="O60" s="15">
        <f t="shared" si="13"/>
        <v>0</v>
      </c>
      <c r="P60" s="17"/>
      <c r="Q60" s="17"/>
      <c r="R60" s="15"/>
      <c r="S60" s="15" t="e">
        <f t="shared" si="5"/>
        <v>#DIV/0!</v>
      </c>
      <c r="T60" s="15" t="e">
        <f t="shared" si="6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 t="s">
        <v>44</v>
      </c>
      <c r="AF60" s="15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43</v>
      </c>
      <c r="C61" s="1">
        <v>83</v>
      </c>
      <c r="D61" s="1">
        <v>795</v>
      </c>
      <c r="E61" s="1">
        <v>441</v>
      </c>
      <c r="F61" s="1">
        <v>355</v>
      </c>
      <c r="G61" s="7">
        <v>0.4</v>
      </c>
      <c r="H61" s="1">
        <v>40</v>
      </c>
      <c r="I61" s="1" t="s">
        <v>37</v>
      </c>
      <c r="J61" s="1">
        <v>1038</v>
      </c>
      <c r="K61" s="1">
        <f t="shared" si="11"/>
        <v>-597</v>
      </c>
      <c r="L61" s="1">
        <f t="shared" si="4"/>
        <v>441</v>
      </c>
      <c r="M61" s="1"/>
      <c r="N61" s="1"/>
      <c r="O61" s="1">
        <f t="shared" si="13"/>
        <v>88.2</v>
      </c>
      <c r="P61" s="5">
        <f t="shared" ref="P61:P64" si="19">10*O61-N61-F61</f>
        <v>527</v>
      </c>
      <c r="Q61" s="5"/>
      <c r="R61" s="1"/>
      <c r="S61" s="1">
        <f t="shared" si="5"/>
        <v>10</v>
      </c>
      <c r="T61" s="1">
        <f t="shared" si="6"/>
        <v>4.024943310657596</v>
      </c>
      <c r="U61" s="1">
        <v>57.2</v>
      </c>
      <c r="V61" s="1">
        <v>75.400000000000006</v>
      </c>
      <c r="W61" s="1">
        <v>95.4</v>
      </c>
      <c r="X61" s="1">
        <v>66.8</v>
      </c>
      <c r="Y61" s="1">
        <v>50.2</v>
      </c>
      <c r="Z61" s="1">
        <v>77.2</v>
      </c>
      <c r="AA61" s="1">
        <v>89</v>
      </c>
      <c r="AB61" s="1">
        <v>63.25</v>
      </c>
      <c r="AC61" s="1">
        <v>59.3333333333333</v>
      </c>
      <c r="AD61" s="1">
        <v>111</v>
      </c>
      <c r="AE61" s="1"/>
      <c r="AF61" s="1">
        <f>G61*P61</f>
        <v>210.8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43</v>
      </c>
      <c r="C62" s="1">
        <v>272</v>
      </c>
      <c r="D62" s="1">
        <v>402</v>
      </c>
      <c r="E62" s="1">
        <v>562</v>
      </c>
      <c r="F62" s="1">
        <v>54</v>
      </c>
      <c r="G62" s="7">
        <v>0.4</v>
      </c>
      <c r="H62" s="1">
        <v>40</v>
      </c>
      <c r="I62" s="1" t="s">
        <v>37</v>
      </c>
      <c r="J62" s="1">
        <v>1116</v>
      </c>
      <c r="K62" s="1">
        <f t="shared" si="11"/>
        <v>-554</v>
      </c>
      <c r="L62" s="1">
        <f t="shared" si="4"/>
        <v>562</v>
      </c>
      <c r="M62" s="1"/>
      <c r="N62" s="1">
        <v>121.9999999999999</v>
      </c>
      <c r="O62" s="1">
        <f t="shared" si="13"/>
        <v>112.4</v>
      </c>
      <c r="P62" s="5">
        <f t="shared" ref="P62:P63" si="20">9*O62-N62-F62</f>
        <v>835.60000000000014</v>
      </c>
      <c r="Q62" s="5"/>
      <c r="R62" s="1"/>
      <c r="S62" s="1">
        <f t="shared" si="5"/>
        <v>9</v>
      </c>
      <c r="T62" s="1">
        <f t="shared" si="6"/>
        <v>1.5658362989323833</v>
      </c>
      <c r="U62" s="1">
        <v>60.4</v>
      </c>
      <c r="V62" s="1">
        <v>62.4</v>
      </c>
      <c r="W62" s="1">
        <v>69.2</v>
      </c>
      <c r="X62" s="1">
        <v>46.6</v>
      </c>
      <c r="Y62" s="1">
        <v>61.4</v>
      </c>
      <c r="Z62" s="1">
        <v>80.8</v>
      </c>
      <c r="AA62" s="1">
        <v>72</v>
      </c>
      <c r="AB62" s="1">
        <v>64.75</v>
      </c>
      <c r="AC62" s="1">
        <v>58.3333333333333</v>
      </c>
      <c r="AD62" s="1">
        <v>90.6</v>
      </c>
      <c r="AE62" s="1"/>
      <c r="AF62" s="1">
        <f>G62*P62</f>
        <v>334.24000000000007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104</v>
      </c>
      <c r="B63" s="1" t="s">
        <v>36</v>
      </c>
      <c r="C63" s="1">
        <v>160.352</v>
      </c>
      <c r="D63" s="1">
        <v>143.661</v>
      </c>
      <c r="E63" s="1">
        <v>187.98599999999999</v>
      </c>
      <c r="F63" s="1">
        <v>79.462999999999994</v>
      </c>
      <c r="G63" s="7">
        <v>1</v>
      </c>
      <c r="H63" s="1">
        <v>40</v>
      </c>
      <c r="I63" s="1" t="s">
        <v>37</v>
      </c>
      <c r="J63" s="1">
        <v>229.83600000000001</v>
      </c>
      <c r="K63" s="1">
        <f t="shared" si="11"/>
        <v>-41.850000000000023</v>
      </c>
      <c r="L63" s="1">
        <f t="shared" si="4"/>
        <v>187.98599999999999</v>
      </c>
      <c r="M63" s="1"/>
      <c r="N63" s="1">
        <v>10.20470000000002</v>
      </c>
      <c r="O63" s="1">
        <f t="shared" si="13"/>
        <v>37.597200000000001</v>
      </c>
      <c r="P63" s="5">
        <f t="shared" si="20"/>
        <v>248.7071</v>
      </c>
      <c r="Q63" s="5"/>
      <c r="R63" s="1"/>
      <c r="S63" s="1">
        <f t="shared" si="5"/>
        <v>9</v>
      </c>
      <c r="T63" s="1">
        <f t="shared" si="6"/>
        <v>2.384956858489462</v>
      </c>
      <c r="U63" s="1">
        <v>23.805</v>
      </c>
      <c r="V63" s="1">
        <v>26.092600000000001</v>
      </c>
      <c r="W63" s="1">
        <v>27.930800000000001</v>
      </c>
      <c r="X63" s="1">
        <v>26.726600000000001</v>
      </c>
      <c r="Y63" s="1">
        <v>32.827800000000003</v>
      </c>
      <c r="Z63" s="1">
        <v>35.486800000000002</v>
      </c>
      <c r="AA63" s="1">
        <v>47.561999999999998</v>
      </c>
      <c r="AB63" s="1">
        <v>38.45825</v>
      </c>
      <c r="AC63" s="1">
        <v>38.438000000000002</v>
      </c>
      <c r="AD63" s="1">
        <v>63.1006</v>
      </c>
      <c r="AE63" s="1"/>
      <c r="AF63" s="1">
        <f>G63*P63</f>
        <v>248.7071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36</v>
      </c>
      <c r="C64" s="1">
        <v>152.899</v>
      </c>
      <c r="D64" s="1">
        <v>126.376</v>
      </c>
      <c r="E64" s="1">
        <v>164.393</v>
      </c>
      <c r="F64" s="1">
        <v>81.218000000000004</v>
      </c>
      <c r="G64" s="7">
        <v>1</v>
      </c>
      <c r="H64" s="1">
        <v>40</v>
      </c>
      <c r="I64" s="1" t="s">
        <v>37</v>
      </c>
      <c r="J64" s="1">
        <v>158.21</v>
      </c>
      <c r="K64" s="1">
        <f t="shared" si="11"/>
        <v>6.1829999999999927</v>
      </c>
      <c r="L64" s="1">
        <f t="shared" si="4"/>
        <v>164.393</v>
      </c>
      <c r="M64" s="1"/>
      <c r="N64" s="1">
        <v>16.03400000000002</v>
      </c>
      <c r="O64" s="1">
        <f t="shared" si="13"/>
        <v>32.878599999999999</v>
      </c>
      <c r="P64" s="5">
        <f t="shared" si="19"/>
        <v>231.53399999999993</v>
      </c>
      <c r="Q64" s="5"/>
      <c r="R64" s="1"/>
      <c r="S64" s="1">
        <f t="shared" si="5"/>
        <v>9.9999999999999982</v>
      </c>
      <c r="T64" s="1">
        <f t="shared" si="6"/>
        <v>2.9579118332289096</v>
      </c>
      <c r="U64" s="1">
        <v>22.830400000000001</v>
      </c>
      <c r="V64" s="1">
        <v>23.785799999999998</v>
      </c>
      <c r="W64" s="1">
        <v>27.207999999999998</v>
      </c>
      <c r="X64" s="1">
        <v>26.422999999999998</v>
      </c>
      <c r="Y64" s="1">
        <v>31.787400000000002</v>
      </c>
      <c r="Z64" s="1">
        <v>34.7684</v>
      </c>
      <c r="AA64" s="1">
        <v>38.669600000000003</v>
      </c>
      <c r="AB64" s="1">
        <v>32.358750000000001</v>
      </c>
      <c r="AC64" s="1">
        <v>30.324000000000002</v>
      </c>
      <c r="AD64" s="1">
        <v>68.847800000000007</v>
      </c>
      <c r="AE64" s="1"/>
      <c r="AF64" s="1">
        <f>G64*P64</f>
        <v>231.53399999999993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5" t="s">
        <v>106</v>
      </c>
      <c r="B65" s="15" t="s">
        <v>36</v>
      </c>
      <c r="C65" s="15"/>
      <c r="D65" s="15"/>
      <c r="E65" s="15"/>
      <c r="F65" s="15"/>
      <c r="G65" s="16">
        <v>0</v>
      </c>
      <c r="H65" s="15">
        <v>40</v>
      </c>
      <c r="I65" s="15" t="s">
        <v>37</v>
      </c>
      <c r="J65" s="15"/>
      <c r="K65" s="15">
        <f t="shared" si="11"/>
        <v>0</v>
      </c>
      <c r="L65" s="15">
        <f t="shared" si="4"/>
        <v>0</v>
      </c>
      <c r="M65" s="15"/>
      <c r="N65" s="15"/>
      <c r="O65" s="15">
        <f t="shared" si="13"/>
        <v>0</v>
      </c>
      <c r="P65" s="17"/>
      <c r="Q65" s="17"/>
      <c r="R65" s="15"/>
      <c r="S65" s="15" t="e">
        <f t="shared" si="5"/>
        <v>#DIV/0!</v>
      </c>
      <c r="T65" s="15" t="e">
        <f t="shared" si="6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 t="s">
        <v>44</v>
      </c>
      <c r="AF65" s="15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36</v>
      </c>
      <c r="C66" s="1">
        <v>58.377000000000002</v>
      </c>
      <c r="D66" s="1">
        <v>92.161000000000001</v>
      </c>
      <c r="E66" s="1">
        <v>79.617000000000004</v>
      </c>
      <c r="F66" s="1">
        <v>57.914999999999999</v>
      </c>
      <c r="G66" s="7">
        <v>1</v>
      </c>
      <c r="H66" s="1">
        <v>30</v>
      </c>
      <c r="I66" s="1" t="s">
        <v>37</v>
      </c>
      <c r="J66" s="1">
        <v>80.8</v>
      </c>
      <c r="K66" s="1">
        <f t="shared" si="11"/>
        <v>-1.1829999999999927</v>
      </c>
      <c r="L66" s="1">
        <f t="shared" si="4"/>
        <v>79.617000000000004</v>
      </c>
      <c r="M66" s="1"/>
      <c r="N66" s="1"/>
      <c r="O66" s="1">
        <f t="shared" si="13"/>
        <v>15.923400000000001</v>
      </c>
      <c r="P66" s="5">
        <f>10*O66-N66-F66</f>
        <v>101.31900000000002</v>
      </c>
      <c r="Q66" s="5"/>
      <c r="R66" s="1"/>
      <c r="S66" s="1">
        <f t="shared" si="5"/>
        <v>10</v>
      </c>
      <c r="T66" s="1">
        <f t="shared" si="6"/>
        <v>3.6371001168092238</v>
      </c>
      <c r="U66" s="1">
        <v>9.6186000000000007</v>
      </c>
      <c r="V66" s="1">
        <v>12.784000000000001</v>
      </c>
      <c r="W66" s="1">
        <v>15.5002</v>
      </c>
      <c r="X66" s="1">
        <v>10.469799999999999</v>
      </c>
      <c r="Y66" s="1">
        <v>3.7795999999999998</v>
      </c>
      <c r="Z66" s="1">
        <v>3.7795999999999998</v>
      </c>
      <c r="AA66" s="1">
        <v>14.735200000000001</v>
      </c>
      <c r="AB66" s="1">
        <v>7.6044999999999998</v>
      </c>
      <c r="AC66" s="1">
        <v>6.68</v>
      </c>
      <c r="AD66" s="1">
        <v>8.4268000000000001</v>
      </c>
      <c r="AE66" s="1"/>
      <c r="AF66" s="1">
        <f>G66*P66</f>
        <v>101.31900000000002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5" t="s">
        <v>108</v>
      </c>
      <c r="B67" s="15" t="s">
        <v>43</v>
      </c>
      <c r="C67" s="15"/>
      <c r="D67" s="15"/>
      <c r="E67" s="15"/>
      <c r="F67" s="15"/>
      <c r="G67" s="16">
        <v>0</v>
      </c>
      <c r="H67" s="15">
        <v>60</v>
      </c>
      <c r="I67" s="15" t="s">
        <v>37</v>
      </c>
      <c r="J67" s="15"/>
      <c r="K67" s="15">
        <f t="shared" si="11"/>
        <v>0</v>
      </c>
      <c r="L67" s="15">
        <f t="shared" si="4"/>
        <v>0</v>
      </c>
      <c r="M67" s="15"/>
      <c r="N67" s="15"/>
      <c r="O67" s="15">
        <f t="shared" si="13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 t="s">
        <v>44</v>
      </c>
      <c r="AF67" s="15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5" t="s">
        <v>109</v>
      </c>
      <c r="B68" s="15" t="s">
        <v>43</v>
      </c>
      <c r="C68" s="15"/>
      <c r="D68" s="15"/>
      <c r="E68" s="15"/>
      <c r="F68" s="15"/>
      <c r="G68" s="16">
        <v>0</v>
      </c>
      <c r="H68" s="15">
        <v>50</v>
      </c>
      <c r="I68" s="15" t="s">
        <v>37</v>
      </c>
      <c r="J68" s="15"/>
      <c r="K68" s="15">
        <f t="shared" si="11"/>
        <v>0</v>
      </c>
      <c r="L68" s="15">
        <f t="shared" si="4"/>
        <v>0</v>
      </c>
      <c r="M68" s="15"/>
      <c r="N68" s="15"/>
      <c r="O68" s="15">
        <f t="shared" si="13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 t="s">
        <v>44</v>
      </c>
      <c r="AF68" s="15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110</v>
      </c>
      <c r="B69" s="15" t="s">
        <v>43</v>
      </c>
      <c r="C69" s="15"/>
      <c r="D69" s="15"/>
      <c r="E69" s="15"/>
      <c r="F69" s="15"/>
      <c r="G69" s="16">
        <v>0</v>
      </c>
      <c r="H69" s="15">
        <v>50</v>
      </c>
      <c r="I69" s="15" t="s">
        <v>37</v>
      </c>
      <c r="J69" s="15"/>
      <c r="K69" s="15">
        <f t="shared" ref="K69:K98" si="21">E69-J69</f>
        <v>0</v>
      </c>
      <c r="L69" s="15">
        <f t="shared" si="4"/>
        <v>0</v>
      </c>
      <c r="M69" s="15"/>
      <c r="N69" s="15"/>
      <c r="O69" s="15">
        <f t="shared" si="13"/>
        <v>0</v>
      </c>
      <c r="P69" s="17"/>
      <c r="Q69" s="17"/>
      <c r="R69" s="15"/>
      <c r="S69" s="15" t="e">
        <f t="shared" si="5"/>
        <v>#DIV/0!</v>
      </c>
      <c r="T69" s="15" t="e">
        <f t="shared" si="6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 t="s">
        <v>44</v>
      </c>
      <c r="AF69" s="15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5" t="s">
        <v>111</v>
      </c>
      <c r="B70" s="15" t="s">
        <v>43</v>
      </c>
      <c r="C70" s="15"/>
      <c r="D70" s="15"/>
      <c r="E70" s="15"/>
      <c r="F70" s="15"/>
      <c r="G70" s="16">
        <v>0</v>
      </c>
      <c r="H70" s="15">
        <v>30</v>
      </c>
      <c r="I70" s="15" t="s">
        <v>37</v>
      </c>
      <c r="J70" s="15"/>
      <c r="K70" s="15">
        <f t="shared" si="21"/>
        <v>0</v>
      </c>
      <c r="L70" s="15">
        <f t="shared" ref="L70:L98" si="22">E70-M70</f>
        <v>0</v>
      </c>
      <c r="M70" s="15"/>
      <c r="N70" s="15"/>
      <c r="O70" s="15">
        <f t="shared" ref="O70:O98" si="23">L70/5</f>
        <v>0</v>
      </c>
      <c r="P70" s="17"/>
      <c r="Q70" s="17"/>
      <c r="R70" s="15"/>
      <c r="S70" s="15" t="e">
        <f t="shared" si="5"/>
        <v>#DIV/0!</v>
      </c>
      <c r="T70" s="15" t="e">
        <f t="shared" si="6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 t="s">
        <v>44</v>
      </c>
      <c r="AF70" s="15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112</v>
      </c>
      <c r="B71" s="15" t="s">
        <v>43</v>
      </c>
      <c r="C71" s="15"/>
      <c r="D71" s="15"/>
      <c r="E71" s="15"/>
      <c r="F71" s="15"/>
      <c r="G71" s="16">
        <v>0</v>
      </c>
      <c r="H71" s="15">
        <v>55</v>
      </c>
      <c r="I71" s="15" t="s">
        <v>37</v>
      </c>
      <c r="J71" s="15"/>
      <c r="K71" s="15">
        <f t="shared" si="21"/>
        <v>0</v>
      </c>
      <c r="L71" s="15">
        <f t="shared" si="22"/>
        <v>0</v>
      </c>
      <c r="M71" s="15"/>
      <c r="N71" s="15"/>
      <c r="O71" s="15">
        <f t="shared" si="23"/>
        <v>0</v>
      </c>
      <c r="P71" s="17"/>
      <c r="Q71" s="17"/>
      <c r="R71" s="15"/>
      <c r="S71" s="15" t="e">
        <f t="shared" ref="S71:S98" si="24">(F71+N71+P71)/O71</f>
        <v>#DIV/0!</v>
      </c>
      <c r="T71" s="15" t="e">
        <f t="shared" ref="T71:T98" si="25">(F71+N71)/O71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 t="s">
        <v>44</v>
      </c>
      <c r="AF71" s="15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113</v>
      </c>
      <c r="B72" s="15" t="s">
        <v>43</v>
      </c>
      <c r="C72" s="15"/>
      <c r="D72" s="15"/>
      <c r="E72" s="15"/>
      <c r="F72" s="15"/>
      <c r="G72" s="16">
        <v>0</v>
      </c>
      <c r="H72" s="15">
        <v>40</v>
      </c>
      <c r="I72" s="15" t="s">
        <v>37</v>
      </c>
      <c r="J72" s="15"/>
      <c r="K72" s="15">
        <f t="shared" si="21"/>
        <v>0</v>
      </c>
      <c r="L72" s="15">
        <f t="shared" si="22"/>
        <v>0</v>
      </c>
      <c r="M72" s="15"/>
      <c r="N72" s="15"/>
      <c r="O72" s="15">
        <f t="shared" si="23"/>
        <v>0</v>
      </c>
      <c r="P72" s="17"/>
      <c r="Q72" s="17"/>
      <c r="R72" s="15"/>
      <c r="S72" s="15" t="e">
        <f t="shared" si="24"/>
        <v>#DIV/0!</v>
      </c>
      <c r="T72" s="15" t="e">
        <f t="shared" si="25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 t="s">
        <v>44</v>
      </c>
      <c r="AF72" s="15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114</v>
      </c>
      <c r="B73" s="1" t="s">
        <v>43</v>
      </c>
      <c r="C73" s="1">
        <v>73</v>
      </c>
      <c r="D73" s="1">
        <v>1</v>
      </c>
      <c r="E73" s="1">
        <v>72</v>
      </c>
      <c r="F73" s="1"/>
      <c r="G73" s="7">
        <v>0.4</v>
      </c>
      <c r="H73" s="1">
        <v>50</v>
      </c>
      <c r="I73" s="1" t="s">
        <v>37</v>
      </c>
      <c r="J73" s="1">
        <v>107</v>
      </c>
      <c r="K73" s="1">
        <f t="shared" si="21"/>
        <v>-35</v>
      </c>
      <c r="L73" s="1">
        <f t="shared" si="22"/>
        <v>72</v>
      </c>
      <c r="M73" s="1"/>
      <c r="N73" s="1"/>
      <c r="O73" s="1">
        <f t="shared" si="23"/>
        <v>14.4</v>
      </c>
      <c r="P73" s="5">
        <f>7*O73-N73-F73</f>
        <v>100.8</v>
      </c>
      <c r="Q73" s="5"/>
      <c r="R73" s="1"/>
      <c r="S73" s="1">
        <f t="shared" si="24"/>
        <v>7</v>
      </c>
      <c r="T73" s="1">
        <f t="shared" si="25"/>
        <v>0</v>
      </c>
      <c r="U73" s="1">
        <v>3.2</v>
      </c>
      <c r="V73" s="1">
        <v>6.6</v>
      </c>
      <c r="W73" s="1">
        <v>5.6</v>
      </c>
      <c r="X73" s="1">
        <v>2.2000000000000002</v>
      </c>
      <c r="Y73" s="1">
        <v>6.8</v>
      </c>
      <c r="Z73" s="1">
        <v>11.2</v>
      </c>
      <c r="AA73" s="1">
        <v>2.8</v>
      </c>
      <c r="AB73" s="1">
        <v>8.75</v>
      </c>
      <c r="AC73" s="1">
        <v>7</v>
      </c>
      <c r="AD73" s="1">
        <v>7.2</v>
      </c>
      <c r="AE73" s="1"/>
      <c r="AF73" s="1">
        <f t="shared" ref="AF73:AF78" si="26">G73*P73</f>
        <v>40.32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115</v>
      </c>
      <c r="B74" s="1" t="s">
        <v>43</v>
      </c>
      <c r="C74" s="1">
        <v>39</v>
      </c>
      <c r="D74" s="1"/>
      <c r="E74" s="1">
        <v>13</v>
      </c>
      <c r="F74" s="1">
        <v>23</v>
      </c>
      <c r="G74" s="7">
        <v>0.11</v>
      </c>
      <c r="H74" s="1">
        <v>150</v>
      </c>
      <c r="I74" s="1" t="s">
        <v>37</v>
      </c>
      <c r="J74" s="1">
        <v>14</v>
      </c>
      <c r="K74" s="1">
        <f t="shared" si="21"/>
        <v>-1</v>
      </c>
      <c r="L74" s="1">
        <f t="shared" si="22"/>
        <v>13</v>
      </c>
      <c r="M74" s="1"/>
      <c r="N74" s="1"/>
      <c r="O74" s="1">
        <f t="shared" si="23"/>
        <v>2.6</v>
      </c>
      <c r="P74" s="5">
        <v>6</v>
      </c>
      <c r="Q74" s="5"/>
      <c r="R74" s="1"/>
      <c r="S74" s="1">
        <f t="shared" si="24"/>
        <v>11.153846153846153</v>
      </c>
      <c r="T74" s="1">
        <f t="shared" si="25"/>
        <v>8.8461538461538467</v>
      </c>
      <c r="U74" s="1">
        <v>1.4</v>
      </c>
      <c r="V74" s="1">
        <v>2.2000000000000002</v>
      </c>
      <c r="W74" s="1">
        <v>1.8</v>
      </c>
      <c r="X74" s="1">
        <v>1.4</v>
      </c>
      <c r="Y74" s="1">
        <v>2</v>
      </c>
      <c r="Z74" s="1">
        <v>4</v>
      </c>
      <c r="AA74" s="1">
        <v>5.6</v>
      </c>
      <c r="AB74" s="1">
        <v>7.25</v>
      </c>
      <c r="AC74" s="1">
        <v>4</v>
      </c>
      <c r="AD74" s="1">
        <v>9.4</v>
      </c>
      <c r="AE74" s="23" t="s">
        <v>50</v>
      </c>
      <c r="AF74" s="1">
        <f t="shared" si="26"/>
        <v>0.66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8" t="s">
        <v>116</v>
      </c>
      <c r="B75" s="1" t="s">
        <v>43</v>
      </c>
      <c r="C75" s="1"/>
      <c r="D75" s="1"/>
      <c r="E75" s="1"/>
      <c r="F75" s="1"/>
      <c r="G75" s="7">
        <v>0.06</v>
      </c>
      <c r="H75" s="1">
        <v>60</v>
      </c>
      <c r="I75" s="1" t="s">
        <v>37</v>
      </c>
      <c r="J75" s="1"/>
      <c r="K75" s="1">
        <f t="shared" si="21"/>
        <v>0</v>
      </c>
      <c r="L75" s="1">
        <f t="shared" si="22"/>
        <v>0</v>
      </c>
      <c r="M75" s="1"/>
      <c r="N75" s="1"/>
      <c r="O75" s="1">
        <f t="shared" si="23"/>
        <v>0</v>
      </c>
      <c r="P75" s="19">
        <v>10</v>
      </c>
      <c r="Q75" s="5"/>
      <c r="R75" s="1"/>
      <c r="S75" s="1" t="e">
        <f t="shared" si="24"/>
        <v>#DIV/0!</v>
      </c>
      <c r="T75" s="1" t="e">
        <f t="shared" si="25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-0.8</v>
      </c>
      <c r="AB75" s="1">
        <v>-0.5</v>
      </c>
      <c r="AC75" s="1">
        <v>-0.33333333333333298</v>
      </c>
      <c r="AD75" s="1">
        <v>2.4</v>
      </c>
      <c r="AE75" s="20" t="s">
        <v>142</v>
      </c>
      <c r="AF75" s="1">
        <f t="shared" si="26"/>
        <v>0.6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117</v>
      </c>
      <c r="B76" s="1" t="s">
        <v>43</v>
      </c>
      <c r="C76" s="1"/>
      <c r="D76" s="1"/>
      <c r="E76" s="1"/>
      <c r="F76" s="1"/>
      <c r="G76" s="7">
        <v>0.15</v>
      </c>
      <c r="H76" s="1">
        <v>60</v>
      </c>
      <c r="I76" s="1" t="s">
        <v>37</v>
      </c>
      <c r="J76" s="1"/>
      <c r="K76" s="1">
        <f t="shared" si="21"/>
        <v>0</v>
      </c>
      <c r="L76" s="1">
        <f t="shared" si="22"/>
        <v>0</v>
      </c>
      <c r="M76" s="1"/>
      <c r="N76" s="1"/>
      <c r="O76" s="1">
        <f t="shared" si="23"/>
        <v>0</v>
      </c>
      <c r="P76" s="19">
        <v>10</v>
      </c>
      <c r="Q76" s="5"/>
      <c r="R76" s="1"/>
      <c r="S76" s="1" t="e">
        <f t="shared" si="24"/>
        <v>#DIV/0!</v>
      </c>
      <c r="T76" s="1" t="e">
        <f t="shared" si="25"/>
        <v>#DIV/0!</v>
      </c>
      <c r="U76" s="1">
        <v>0</v>
      </c>
      <c r="V76" s="1">
        <v>0</v>
      </c>
      <c r="W76" s="1">
        <v>-0.2</v>
      </c>
      <c r="X76" s="1">
        <v>-0.2</v>
      </c>
      <c r="Y76" s="1">
        <v>0</v>
      </c>
      <c r="Z76" s="1">
        <v>0</v>
      </c>
      <c r="AA76" s="1">
        <v>-0.8</v>
      </c>
      <c r="AB76" s="1">
        <v>-0.5</v>
      </c>
      <c r="AC76" s="1">
        <v>0</v>
      </c>
      <c r="AD76" s="1">
        <v>5.4</v>
      </c>
      <c r="AE76" s="18" t="s">
        <v>143</v>
      </c>
      <c r="AF76" s="1">
        <f t="shared" si="26"/>
        <v>1.5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43</v>
      </c>
      <c r="C77" s="1">
        <v>103</v>
      </c>
      <c r="D77" s="1"/>
      <c r="E77" s="1">
        <v>101</v>
      </c>
      <c r="F77" s="1"/>
      <c r="G77" s="7">
        <v>0.4</v>
      </c>
      <c r="H77" s="1">
        <v>55</v>
      </c>
      <c r="I77" s="1" t="s">
        <v>37</v>
      </c>
      <c r="J77" s="1">
        <v>147</v>
      </c>
      <c r="K77" s="1">
        <f t="shared" si="21"/>
        <v>-46</v>
      </c>
      <c r="L77" s="1">
        <f t="shared" si="22"/>
        <v>101</v>
      </c>
      <c r="M77" s="1"/>
      <c r="N77" s="1">
        <v>18</v>
      </c>
      <c r="O77" s="1">
        <f t="shared" si="23"/>
        <v>20.2</v>
      </c>
      <c r="P77" s="5">
        <f>8*O77-N77-F77</f>
        <v>143.6</v>
      </c>
      <c r="Q77" s="5"/>
      <c r="R77" s="1"/>
      <c r="S77" s="1">
        <f t="shared" si="24"/>
        <v>8</v>
      </c>
      <c r="T77" s="1">
        <f t="shared" si="25"/>
        <v>0.8910891089108911</v>
      </c>
      <c r="U77" s="1">
        <v>8</v>
      </c>
      <c r="V77" s="1">
        <v>1.8</v>
      </c>
      <c r="W77" s="1">
        <v>0.2</v>
      </c>
      <c r="X77" s="1">
        <v>0.2</v>
      </c>
      <c r="Y77" s="1">
        <v>9.4</v>
      </c>
      <c r="Z77" s="1">
        <v>11.2</v>
      </c>
      <c r="AA77" s="1">
        <v>0.6</v>
      </c>
      <c r="AB77" s="1">
        <v>3.25</v>
      </c>
      <c r="AC77" s="1">
        <v>4.3333333333333304</v>
      </c>
      <c r="AD77" s="1">
        <v>14.4</v>
      </c>
      <c r="AE77" s="1"/>
      <c r="AF77" s="1">
        <f t="shared" si="26"/>
        <v>57.44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36</v>
      </c>
      <c r="C78" s="1">
        <v>59.223999999999997</v>
      </c>
      <c r="D78" s="1">
        <v>0.67800000000000005</v>
      </c>
      <c r="E78" s="1">
        <v>21.815999999999999</v>
      </c>
      <c r="F78" s="1">
        <v>37.207999999999998</v>
      </c>
      <c r="G78" s="7">
        <v>1</v>
      </c>
      <c r="H78" s="1">
        <v>55</v>
      </c>
      <c r="I78" s="1" t="s">
        <v>37</v>
      </c>
      <c r="J78" s="1">
        <v>22.1</v>
      </c>
      <c r="K78" s="1">
        <f t="shared" si="21"/>
        <v>-0.28400000000000247</v>
      </c>
      <c r="L78" s="1">
        <f t="shared" si="22"/>
        <v>21.815999999999999</v>
      </c>
      <c r="M78" s="1"/>
      <c r="N78" s="1"/>
      <c r="O78" s="1">
        <f t="shared" si="23"/>
        <v>4.3632</v>
      </c>
      <c r="P78" s="5">
        <f t="shared" ref="P78" si="27">10*O78-N78-F78</f>
        <v>6.4239999999999995</v>
      </c>
      <c r="Q78" s="5"/>
      <c r="R78" s="1"/>
      <c r="S78" s="1">
        <f t="shared" si="24"/>
        <v>10</v>
      </c>
      <c r="T78" s="1">
        <f t="shared" si="25"/>
        <v>8.5276861019435266</v>
      </c>
      <c r="U78" s="1">
        <v>2.5428000000000002</v>
      </c>
      <c r="V78" s="1">
        <v>2.5428000000000002</v>
      </c>
      <c r="W78" s="1">
        <v>2.1288</v>
      </c>
      <c r="X78" s="1">
        <v>2.1280000000000001</v>
      </c>
      <c r="Y78" s="1">
        <v>5.5648</v>
      </c>
      <c r="Z78" s="1">
        <v>7.0715999999999992</v>
      </c>
      <c r="AA78" s="1">
        <v>4.2564000000000002</v>
      </c>
      <c r="AB78" s="1">
        <v>1.99675</v>
      </c>
      <c r="AC78" s="1">
        <v>1.43333333333333E-2</v>
      </c>
      <c r="AD78" s="1">
        <v>13.9358</v>
      </c>
      <c r="AE78" s="1"/>
      <c r="AF78" s="1">
        <f t="shared" si="26"/>
        <v>6.4239999999999995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120</v>
      </c>
      <c r="B79" s="15" t="s">
        <v>36</v>
      </c>
      <c r="C79" s="15"/>
      <c r="D79" s="15"/>
      <c r="E79" s="15"/>
      <c r="F79" s="15"/>
      <c r="G79" s="16">
        <v>0</v>
      </c>
      <c r="H79" s="15">
        <v>50</v>
      </c>
      <c r="I79" s="15" t="s">
        <v>37</v>
      </c>
      <c r="J79" s="15"/>
      <c r="K79" s="15">
        <f t="shared" si="21"/>
        <v>0</v>
      </c>
      <c r="L79" s="15">
        <f t="shared" si="22"/>
        <v>0</v>
      </c>
      <c r="M79" s="15"/>
      <c r="N79" s="15"/>
      <c r="O79" s="15">
        <f t="shared" si="23"/>
        <v>0</v>
      </c>
      <c r="P79" s="17"/>
      <c r="Q79" s="17"/>
      <c r="R79" s="15"/>
      <c r="S79" s="15" t="e">
        <f t="shared" si="24"/>
        <v>#DIV/0!</v>
      </c>
      <c r="T79" s="15" t="e">
        <f t="shared" si="25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 t="s">
        <v>44</v>
      </c>
      <c r="AF79" s="15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43</v>
      </c>
      <c r="C80" s="1">
        <v>18</v>
      </c>
      <c r="D80" s="1">
        <v>1</v>
      </c>
      <c r="E80" s="1">
        <v>1</v>
      </c>
      <c r="F80" s="1">
        <v>17</v>
      </c>
      <c r="G80" s="7">
        <v>0.2</v>
      </c>
      <c r="H80" s="1">
        <v>40</v>
      </c>
      <c r="I80" s="1" t="s">
        <v>37</v>
      </c>
      <c r="J80" s="1">
        <v>2</v>
      </c>
      <c r="K80" s="1">
        <f t="shared" si="21"/>
        <v>-1</v>
      </c>
      <c r="L80" s="1">
        <f t="shared" si="22"/>
        <v>1</v>
      </c>
      <c r="M80" s="1"/>
      <c r="N80" s="1"/>
      <c r="O80" s="1">
        <f t="shared" si="23"/>
        <v>0.2</v>
      </c>
      <c r="P80" s="5"/>
      <c r="Q80" s="5"/>
      <c r="R80" s="1"/>
      <c r="S80" s="1">
        <f t="shared" si="24"/>
        <v>85</v>
      </c>
      <c r="T80" s="1">
        <f t="shared" si="25"/>
        <v>85</v>
      </c>
      <c r="U80" s="1">
        <v>0.4</v>
      </c>
      <c r="V80" s="1">
        <v>0.4</v>
      </c>
      <c r="W80" s="1">
        <v>-0.2</v>
      </c>
      <c r="X80" s="1">
        <v>-0.2</v>
      </c>
      <c r="Y80" s="1">
        <v>0.8</v>
      </c>
      <c r="Z80" s="1">
        <v>2</v>
      </c>
      <c r="AA80" s="1">
        <v>-0.2</v>
      </c>
      <c r="AB80" s="1">
        <v>1.25</v>
      </c>
      <c r="AC80" s="1">
        <v>0.33333333333333298</v>
      </c>
      <c r="AD80" s="1">
        <v>-4.8</v>
      </c>
      <c r="AE80" s="22" t="s">
        <v>48</v>
      </c>
      <c r="AF80" s="1">
        <f t="shared" ref="AF80:AF88" si="28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43</v>
      </c>
      <c r="C81" s="1">
        <v>60</v>
      </c>
      <c r="D81" s="1"/>
      <c r="E81" s="1">
        <v>52</v>
      </c>
      <c r="F81" s="1">
        <v>2</v>
      </c>
      <c r="G81" s="7">
        <v>0.2</v>
      </c>
      <c r="H81" s="1">
        <v>35</v>
      </c>
      <c r="I81" s="1" t="s">
        <v>37</v>
      </c>
      <c r="J81" s="1">
        <v>92</v>
      </c>
      <c r="K81" s="1">
        <f t="shared" si="21"/>
        <v>-40</v>
      </c>
      <c r="L81" s="1">
        <f t="shared" si="22"/>
        <v>52</v>
      </c>
      <c r="M81" s="1"/>
      <c r="N81" s="1"/>
      <c r="O81" s="1">
        <f t="shared" si="23"/>
        <v>10.4</v>
      </c>
      <c r="P81" s="5">
        <f>7*O81-N81-F81</f>
        <v>70.8</v>
      </c>
      <c r="Q81" s="5"/>
      <c r="R81" s="1"/>
      <c r="S81" s="1">
        <f t="shared" si="24"/>
        <v>6.9999999999999991</v>
      </c>
      <c r="T81" s="1">
        <f t="shared" si="25"/>
        <v>0.19230769230769229</v>
      </c>
      <c r="U81" s="1">
        <v>3.2</v>
      </c>
      <c r="V81" s="1">
        <v>0.8</v>
      </c>
      <c r="W81" s="1">
        <v>-0.2</v>
      </c>
      <c r="X81" s="1">
        <v>-0.2</v>
      </c>
      <c r="Y81" s="1">
        <v>5.2</v>
      </c>
      <c r="Z81" s="1">
        <v>5.8</v>
      </c>
      <c r="AA81" s="1">
        <v>-2.6</v>
      </c>
      <c r="AB81" s="1">
        <v>0</v>
      </c>
      <c r="AC81" s="1">
        <v>0</v>
      </c>
      <c r="AD81" s="1">
        <v>2.2000000000000002</v>
      </c>
      <c r="AE81" s="1"/>
      <c r="AF81" s="1">
        <f t="shared" si="28"/>
        <v>14.16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36</v>
      </c>
      <c r="C82" s="1">
        <v>162.52799999999999</v>
      </c>
      <c r="D82" s="1">
        <v>92.918000000000006</v>
      </c>
      <c r="E82" s="1">
        <v>171.99799999999999</v>
      </c>
      <c r="F82" s="1">
        <v>52.21</v>
      </c>
      <c r="G82" s="7">
        <v>1</v>
      </c>
      <c r="H82" s="1">
        <v>60</v>
      </c>
      <c r="I82" s="1" t="s">
        <v>37</v>
      </c>
      <c r="J82" s="1">
        <v>474.15</v>
      </c>
      <c r="K82" s="1">
        <f t="shared" si="21"/>
        <v>-302.15199999999999</v>
      </c>
      <c r="L82" s="1">
        <f t="shared" si="22"/>
        <v>164.37799999999999</v>
      </c>
      <c r="M82" s="1">
        <v>7.62</v>
      </c>
      <c r="N82" s="1">
        <v>62.90032000000005</v>
      </c>
      <c r="O82" s="1">
        <f t="shared" si="23"/>
        <v>32.875599999999999</v>
      </c>
      <c r="P82" s="5">
        <f t="shared" ref="P82:P85" si="29">10*O82-N82-F82</f>
        <v>213.64567999999989</v>
      </c>
      <c r="Q82" s="5"/>
      <c r="R82" s="1"/>
      <c r="S82" s="1">
        <f t="shared" si="24"/>
        <v>10</v>
      </c>
      <c r="T82" s="1">
        <f t="shared" si="25"/>
        <v>3.5013906970519186</v>
      </c>
      <c r="U82" s="1">
        <v>22.490400000000001</v>
      </c>
      <c r="V82" s="1">
        <v>19.434000000000001</v>
      </c>
      <c r="W82" s="1">
        <v>23.170400000000001</v>
      </c>
      <c r="X82" s="1">
        <v>26.256399999999999</v>
      </c>
      <c r="Y82" s="1">
        <v>27.844799999999999</v>
      </c>
      <c r="Z82" s="1">
        <v>26.7636</v>
      </c>
      <c r="AA82" s="1">
        <v>38.622999999999998</v>
      </c>
      <c r="AB82" s="1">
        <v>46.579749999999997</v>
      </c>
      <c r="AC82" s="1">
        <v>44.3183333333333</v>
      </c>
      <c r="AD82" s="1">
        <v>25.386199999999999</v>
      </c>
      <c r="AE82" s="1" t="s">
        <v>60</v>
      </c>
      <c r="AF82" s="1">
        <f t="shared" si="28"/>
        <v>213.64567999999989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36</v>
      </c>
      <c r="C83" s="1">
        <v>718.74699999999996</v>
      </c>
      <c r="D83" s="1">
        <v>3390.95</v>
      </c>
      <c r="E83" s="1">
        <v>3379.6979999999999</v>
      </c>
      <c r="F83" s="1">
        <v>506.60300000000001</v>
      </c>
      <c r="G83" s="7">
        <v>1</v>
      </c>
      <c r="H83" s="1">
        <v>60</v>
      </c>
      <c r="I83" s="1" t="s">
        <v>37</v>
      </c>
      <c r="J83" s="1">
        <v>4402.82</v>
      </c>
      <c r="K83" s="1">
        <f t="shared" si="21"/>
        <v>-1023.1219999999998</v>
      </c>
      <c r="L83" s="1">
        <f t="shared" si="22"/>
        <v>792.3779999999997</v>
      </c>
      <c r="M83" s="1">
        <v>2587.3200000000002</v>
      </c>
      <c r="N83" s="1">
        <v>523.99144000000035</v>
      </c>
      <c r="O83" s="1">
        <f t="shared" si="23"/>
        <v>158.47559999999993</v>
      </c>
      <c r="P83" s="5">
        <f t="shared" si="29"/>
        <v>554.1615599999991</v>
      </c>
      <c r="Q83" s="5"/>
      <c r="R83" s="1"/>
      <c r="S83" s="1">
        <f t="shared" si="24"/>
        <v>10</v>
      </c>
      <c r="T83" s="1">
        <f t="shared" si="25"/>
        <v>6.5031742425963417</v>
      </c>
      <c r="U83" s="1">
        <v>149.29679999999999</v>
      </c>
      <c r="V83" s="1">
        <v>138.32939999999999</v>
      </c>
      <c r="W83" s="1">
        <v>113.85080000000001</v>
      </c>
      <c r="X83" s="1">
        <v>163.8124</v>
      </c>
      <c r="Y83" s="1">
        <v>150.85140000000001</v>
      </c>
      <c r="Z83" s="1">
        <v>112.35899999999999</v>
      </c>
      <c r="AA83" s="1">
        <v>132.4888</v>
      </c>
      <c r="AB83" s="1">
        <v>155.78025</v>
      </c>
      <c r="AC83" s="1">
        <v>173.28200000000001</v>
      </c>
      <c r="AD83" s="1">
        <v>232.6258</v>
      </c>
      <c r="AE83" s="1" t="s">
        <v>60</v>
      </c>
      <c r="AF83" s="1">
        <f t="shared" si="28"/>
        <v>554.1615599999991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36</v>
      </c>
      <c r="C84" s="1">
        <v>480.97</v>
      </c>
      <c r="D84" s="1">
        <v>4129.723</v>
      </c>
      <c r="E84" s="1">
        <v>3781.9050000000002</v>
      </c>
      <c r="F84" s="1">
        <v>576.56500000000005</v>
      </c>
      <c r="G84" s="7">
        <v>1</v>
      </c>
      <c r="H84" s="1">
        <v>60</v>
      </c>
      <c r="I84" s="1" t="s">
        <v>37</v>
      </c>
      <c r="J84" s="1">
        <v>7332.3639999999996</v>
      </c>
      <c r="K84" s="1">
        <f t="shared" si="21"/>
        <v>-3550.4589999999994</v>
      </c>
      <c r="L84" s="1">
        <f t="shared" si="22"/>
        <v>1276.8050000000003</v>
      </c>
      <c r="M84" s="1">
        <v>2505.1</v>
      </c>
      <c r="N84" s="1">
        <v>719.07500000000027</v>
      </c>
      <c r="O84" s="1">
        <f t="shared" si="23"/>
        <v>255.36100000000005</v>
      </c>
      <c r="P84" s="5">
        <f t="shared" si="29"/>
        <v>1257.9700000000003</v>
      </c>
      <c r="Q84" s="5"/>
      <c r="R84" s="1"/>
      <c r="S84" s="1">
        <f t="shared" si="24"/>
        <v>10</v>
      </c>
      <c r="T84" s="1">
        <f t="shared" si="25"/>
        <v>5.0737583264476571</v>
      </c>
      <c r="U84" s="1">
        <v>209.58</v>
      </c>
      <c r="V84" s="1">
        <v>186.12299999999999</v>
      </c>
      <c r="W84" s="1">
        <v>133.81299999999999</v>
      </c>
      <c r="X84" s="1">
        <v>155.6456</v>
      </c>
      <c r="Y84" s="1">
        <v>151.3836</v>
      </c>
      <c r="Z84" s="1">
        <v>142.26580000000001</v>
      </c>
      <c r="AA84" s="1">
        <v>199.57140000000001</v>
      </c>
      <c r="AB84" s="1">
        <v>218.767</v>
      </c>
      <c r="AC84" s="1">
        <v>233.37700000000001</v>
      </c>
      <c r="AD84" s="1">
        <v>392.30040000000002</v>
      </c>
      <c r="AE84" s="1" t="s">
        <v>60</v>
      </c>
      <c r="AF84" s="1">
        <f t="shared" si="28"/>
        <v>1257.9700000000003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36</v>
      </c>
      <c r="C85" s="1">
        <v>1374.2249999999999</v>
      </c>
      <c r="D85" s="1">
        <v>4405.5389999999998</v>
      </c>
      <c r="E85" s="1">
        <v>4550.1059999999998</v>
      </c>
      <c r="F85" s="1">
        <v>1071.357</v>
      </c>
      <c r="G85" s="7">
        <v>1</v>
      </c>
      <c r="H85" s="1">
        <v>60</v>
      </c>
      <c r="I85" s="1" t="s">
        <v>37</v>
      </c>
      <c r="J85" s="1">
        <v>10061.130999999999</v>
      </c>
      <c r="K85" s="1">
        <f t="shared" si="21"/>
        <v>-5511.0249999999996</v>
      </c>
      <c r="L85" s="1">
        <f t="shared" si="22"/>
        <v>817.34899999999971</v>
      </c>
      <c r="M85" s="1">
        <v>3732.7570000000001</v>
      </c>
      <c r="N85" s="1"/>
      <c r="O85" s="1">
        <f t="shared" si="23"/>
        <v>163.46979999999994</v>
      </c>
      <c r="P85" s="5">
        <f t="shared" si="29"/>
        <v>563.34099999999944</v>
      </c>
      <c r="Q85" s="5"/>
      <c r="R85" s="1"/>
      <c r="S85" s="1">
        <f t="shared" si="24"/>
        <v>10</v>
      </c>
      <c r="T85" s="1">
        <f t="shared" si="25"/>
        <v>6.5538527605710684</v>
      </c>
      <c r="U85" s="1">
        <v>201.29920000000001</v>
      </c>
      <c r="V85" s="1">
        <v>248.6574</v>
      </c>
      <c r="W85" s="1">
        <v>279.25639999999999</v>
      </c>
      <c r="X85" s="1">
        <v>298.99119999999999</v>
      </c>
      <c r="Y85" s="1">
        <v>322.81799999999998</v>
      </c>
      <c r="Z85" s="1">
        <v>296.52600000000001</v>
      </c>
      <c r="AA85" s="1">
        <v>366.7362</v>
      </c>
      <c r="AB85" s="1">
        <v>435.73725000000002</v>
      </c>
      <c r="AC85" s="1">
        <v>458.36099999999999</v>
      </c>
      <c r="AD85" s="1">
        <v>670.72460000000001</v>
      </c>
      <c r="AE85" s="1" t="s">
        <v>64</v>
      </c>
      <c r="AF85" s="1">
        <f t="shared" si="28"/>
        <v>563.34099999999944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36</v>
      </c>
      <c r="C86" s="1">
        <v>21.096</v>
      </c>
      <c r="D86" s="1">
        <v>8.5999999999999993E-2</v>
      </c>
      <c r="E86" s="1">
        <v>15.145</v>
      </c>
      <c r="F86" s="1">
        <v>3.9980000000000002</v>
      </c>
      <c r="G86" s="7">
        <v>1</v>
      </c>
      <c r="H86" s="1">
        <v>55</v>
      </c>
      <c r="I86" s="1" t="s">
        <v>37</v>
      </c>
      <c r="J86" s="1">
        <v>18.3</v>
      </c>
      <c r="K86" s="1">
        <f t="shared" si="21"/>
        <v>-3.1550000000000011</v>
      </c>
      <c r="L86" s="1">
        <f t="shared" si="22"/>
        <v>15.145</v>
      </c>
      <c r="M86" s="1"/>
      <c r="N86" s="1">
        <v>24.844000000000001</v>
      </c>
      <c r="O86" s="1">
        <f t="shared" si="23"/>
        <v>3.0289999999999999</v>
      </c>
      <c r="P86" s="5"/>
      <c r="Q86" s="5"/>
      <c r="R86" s="1"/>
      <c r="S86" s="1">
        <f t="shared" si="24"/>
        <v>9.5219544404093774</v>
      </c>
      <c r="T86" s="1">
        <f t="shared" si="25"/>
        <v>9.5219544404093774</v>
      </c>
      <c r="U86" s="1">
        <v>3.4157999999999999</v>
      </c>
      <c r="V86" s="1">
        <v>1.8544</v>
      </c>
      <c r="W86" s="1">
        <v>1.3211999999999999</v>
      </c>
      <c r="X86" s="1">
        <v>1.5744</v>
      </c>
      <c r="Y86" s="1">
        <v>1.31</v>
      </c>
      <c r="Z86" s="1">
        <v>1.0528</v>
      </c>
      <c r="AA86" s="1">
        <v>2.6335999999999999</v>
      </c>
      <c r="AB86" s="1">
        <v>2.6255000000000002</v>
      </c>
      <c r="AC86" s="1">
        <v>2.63133333333333</v>
      </c>
      <c r="AD86" s="1">
        <v>6.8628</v>
      </c>
      <c r="AE86" s="1"/>
      <c r="AF86" s="1">
        <f t="shared" si="2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128</v>
      </c>
      <c r="B87" s="1" t="s">
        <v>36</v>
      </c>
      <c r="C87" s="1">
        <v>15.722</v>
      </c>
      <c r="D87" s="1">
        <v>10.815</v>
      </c>
      <c r="E87" s="1">
        <v>9.4</v>
      </c>
      <c r="F87" s="1">
        <v>12.048999999999999</v>
      </c>
      <c r="G87" s="7">
        <v>1</v>
      </c>
      <c r="H87" s="1">
        <v>55</v>
      </c>
      <c r="I87" s="1" t="s">
        <v>37</v>
      </c>
      <c r="J87" s="1">
        <v>10.1</v>
      </c>
      <c r="K87" s="1">
        <f t="shared" si="21"/>
        <v>-0.69999999999999929</v>
      </c>
      <c r="L87" s="1">
        <f t="shared" si="22"/>
        <v>9.4</v>
      </c>
      <c r="M87" s="1"/>
      <c r="N87" s="1">
        <v>9.1408000000000005</v>
      </c>
      <c r="O87" s="1">
        <f t="shared" si="23"/>
        <v>1.8800000000000001</v>
      </c>
      <c r="P87" s="5"/>
      <c r="Q87" s="5"/>
      <c r="R87" s="1"/>
      <c r="S87" s="1">
        <f t="shared" si="24"/>
        <v>11.271170212765956</v>
      </c>
      <c r="T87" s="1">
        <f t="shared" si="25"/>
        <v>11.271170212765956</v>
      </c>
      <c r="U87" s="1">
        <v>2.4188000000000001</v>
      </c>
      <c r="V87" s="1">
        <v>2.15</v>
      </c>
      <c r="W87" s="1">
        <v>1.6104000000000001</v>
      </c>
      <c r="X87" s="1">
        <v>1.6064000000000001</v>
      </c>
      <c r="Y87" s="1">
        <v>0.53400000000000003</v>
      </c>
      <c r="Z87" s="1">
        <v>0.53600000000000003</v>
      </c>
      <c r="AA87" s="1">
        <v>1.6088</v>
      </c>
      <c r="AB87" s="1">
        <v>3.0202499999999999</v>
      </c>
      <c r="AC87" s="1">
        <v>2.6843333333333299</v>
      </c>
      <c r="AD87" s="1">
        <v>1.8193999999999999</v>
      </c>
      <c r="AE87" s="1"/>
      <c r="AF87" s="1">
        <f t="shared" si="2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129</v>
      </c>
      <c r="B88" s="1" t="s">
        <v>36</v>
      </c>
      <c r="C88" s="1">
        <v>5.3840000000000003</v>
      </c>
      <c r="D88" s="1">
        <v>10.773</v>
      </c>
      <c r="E88" s="1">
        <v>2.722</v>
      </c>
      <c r="F88" s="1">
        <v>13.435</v>
      </c>
      <c r="G88" s="7">
        <v>1</v>
      </c>
      <c r="H88" s="1">
        <v>55</v>
      </c>
      <c r="I88" s="1" t="s">
        <v>37</v>
      </c>
      <c r="J88" s="1">
        <v>2.2999999999999998</v>
      </c>
      <c r="K88" s="1">
        <f t="shared" si="21"/>
        <v>0.42200000000000015</v>
      </c>
      <c r="L88" s="1">
        <f t="shared" si="22"/>
        <v>2.722</v>
      </c>
      <c r="M88" s="1"/>
      <c r="N88" s="1"/>
      <c r="O88" s="1">
        <f t="shared" si="23"/>
        <v>0.5444</v>
      </c>
      <c r="P88" s="5"/>
      <c r="Q88" s="5"/>
      <c r="R88" s="1"/>
      <c r="S88" s="1">
        <f t="shared" si="24"/>
        <v>24.678545187362236</v>
      </c>
      <c r="T88" s="1">
        <f t="shared" si="25"/>
        <v>24.678545187362236</v>
      </c>
      <c r="U88" s="1">
        <v>0.54800000000000004</v>
      </c>
      <c r="V88" s="1">
        <v>0.80399999999999994</v>
      </c>
      <c r="W88" s="1">
        <v>0.79920000000000002</v>
      </c>
      <c r="X88" s="1">
        <v>0.80519999999999992</v>
      </c>
      <c r="Y88" s="1">
        <v>0.53400000000000003</v>
      </c>
      <c r="Z88" s="1">
        <v>0</v>
      </c>
      <c r="AA88" s="1">
        <v>0.80479999999999996</v>
      </c>
      <c r="AB88" s="1">
        <v>1.0149999999999999</v>
      </c>
      <c r="AC88" s="1">
        <v>1.3533333333333299</v>
      </c>
      <c r="AD88" s="1">
        <v>2.0346000000000002</v>
      </c>
      <c r="AE88" s="22" t="s">
        <v>48</v>
      </c>
      <c r="AF88" s="1">
        <f t="shared" si="2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130</v>
      </c>
      <c r="B89" s="15" t="s">
        <v>36</v>
      </c>
      <c r="C89" s="15"/>
      <c r="D89" s="15"/>
      <c r="E89" s="15"/>
      <c r="F89" s="15"/>
      <c r="G89" s="16">
        <v>0</v>
      </c>
      <c r="H89" s="15">
        <v>60</v>
      </c>
      <c r="I89" s="15" t="s">
        <v>37</v>
      </c>
      <c r="J89" s="15"/>
      <c r="K89" s="15">
        <f t="shared" si="21"/>
        <v>0</v>
      </c>
      <c r="L89" s="15">
        <f t="shared" si="22"/>
        <v>0</v>
      </c>
      <c r="M89" s="15"/>
      <c r="N89" s="15"/>
      <c r="O89" s="15">
        <f t="shared" si="23"/>
        <v>0</v>
      </c>
      <c r="P89" s="17"/>
      <c r="Q89" s="17"/>
      <c r="R89" s="15"/>
      <c r="S89" s="15" t="e">
        <f t="shared" si="24"/>
        <v>#DIV/0!</v>
      </c>
      <c r="T89" s="15" t="e">
        <f t="shared" si="25"/>
        <v>#DIV/0!</v>
      </c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 t="s">
        <v>44</v>
      </c>
      <c r="AF89" s="15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131</v>
      </c>
      <c r="B90" s="1" t="s">
        <v>43</v>
      </c>
      <c r="C90" s="1">
        <v>69</v>
      </c>
      <c r="D90" s="1"/>
      <c r="E90" s="1">
        <v>64</v>
      </c>
      <c r="F90" s="1"/>
      <c r="G90" s="7">
        <v>0.3</v>
      </c>
      <c r="H90" s="1">
        <v>40</v>
      </c>
      <c r="I90" s="1" t="s">
        <v>37</v>
      </c>
      <c r="J90" s="1">
        <v>103</v>
      </c>
      <c r="K90" s="1">
        <f t="shared" si="21"/>
        <v>-39</v>
      </c>
      <c r="L90" s="1">
        <f t="shared" si="22"/>
        <v>64</v>
      </c>
      <c r="M90" s="1"/>
      <c r="N90" s="1">
        <v>7.5999999999999943</v>
      </c>
      <c r="O90" s="1">
        <f t="shared" si="23"/>
        <v>12.8</v>
      </c>
      <c r="P90" s="5">
        <f>8*O90-N90-F90</f>
        <v>94.800000000000011</v>
      </c>
      <c r="Q90" s="5"/>
      <c r="R90" s="1"/>
      <c r="S90" s="1">
        <f t="shared" si="24"/>
        <v>8</v>
      </c>
      <c r="T90" s="1">
        <f t="shared" si="25"/>
        <v>0.59374999999999956</v>
      </c>
      <c r="U90" s="1">
        <v>5.6</v>
      </c>
      <c r="V90" s="1">
        <v>6.6</v>
      </c>
      <c r="W90" s="1">
        <v>5.2</v>
      </c>
      <c r="X90" s="1">
        <v>2.6</v>
      </c>
      <c r="Y90" s="1">
        <v>10.199999999999999</v>
      </c>
      <c r="Z90" s="1">
        <v>12</v>
      </c>
      <c r="AA90" s="1">
        <v>8</v>
      </c>
      <c r="AB90" s="1">
        <v>10.75</v>
      </c>
      <c r="AC90" s="1">
        <v>3.3333333333333299</v>
      </c>
      <c r="AD90" s="1">
        <v>13.8</v>
      </c>
      <c r="AE90" s="1"/>
      <c r="AF90" s="1">
        <f t="shared" ref="AF90:AF98" si="30">G90*P90</f>
        <v>28.44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132</v>
      </c>
      <c r="B91" s="1" t="s">
        <v>43</v>
      </c>
      <c r="C91" s="1">
        <v>33</v>
      </c>
      <c r="D91" s="1">
        <v>12</v>
      </c>
      <c r="E91" s="1">
        <v>43</v>
      </c>
      <c r="F91" s="1"/>
      <c r="G91" s="7">
        <v>0.3</v>
      </c>
      <c r="H91" s="1">
        <v>40</v>
      </c>
      <c r="I91" s="1" t="s">
        <v>37</v>
      </c>
      <c r="J91" s="1">
        <v>81</v>
      </c>
      <c r="K91" s="1">
        <f t="shared" si="21"/>
        <v>-38</v>
      </c>
      <c r="L91" s="1">
        <f t="shared" si="22"/>
        <v>43</v>
      </c>
      <c r="M91" s="1"/>
      <c r="N91" s="1">
        <v>23</v>
      </c>
      <c r="O91" s="1">
        <f t="shared" si="23"/>
        <v>8.6</v>
      </c>
      <c r="P91" s="5">
        <f t="shared" ref="P91:P96" si="31">10*O91-N91-F91</f>
        <v>63</v>
      </c>
      <c r="Q91" s="5"/>
      <c r="R91" s="1"/>
      <c r="S91" s="1">
        <f t="shared" si="24"/>
        <v>10</v>
      </c>
      <c r="T91" s="1">
        <f t="shared" si="25"/>
        <v>2.6744186046511631</v>
      </c>
      <c r="U91" s="1">
        <v>4.5999999999999996</v>
      </c>
      <c r="V91" s="1">
        <v>4.2</v>
      </c>
      <c r="W91" s="1">
        <v>4.5999999999999996</v>
      </c>
      <c r="X91" s="1">
        <v>3.4</v>
      </c>
      <c r="Y91" s="1">
        <v>5</v>
      </c>
      <c r="Z91" s="1">
        <v>6.4</v>
      </c>
      <c r="AA91" s="1">
        <v>5.4</v>
      </c>
      <c r="AB91" s="1">
        <v>6.75</v>
      </c>
      <c r="AC91" s="1">
        <v>4.3333333333333304</v>
      </c>
      <c r="AD91" s="1">
        <v>17.8</v>
      </c>
      <c r="AE91" s="1"/>
      <c r="AF91" s="1">
        <f t="shared" si="30"/>
        <v>18.899999999999999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133</v>
      </c>
      <c r="B92" s="1" t="s">
        <v>43</v>
      </c>
      <c r="C92" s="1">
        <v>72</v>
      </c>
      <c r="D92" s="1">
        <v>18</v>
      </c>
      <c r="E92" s="1">
        <v>34</v>
      </c>
      <c r="F92" s="1">
        <v>41</v>
      </c>
      <c r="G92" s="7">
        <v>0.3</v>
      </c>
      <c r="H92" s="1">
        <v>40</v>
      </c>
      <c r="I92" s="1" t="s">
        <v>37</v>
      </c>
      <c r="J92" s="1">
        <v>38</v>
      </c>
      <c r="K92" s="1">
        <f t="shared" si="21"/>
        <v>-4</v>
      </c>
      <c r="L92" s="1">
        <f t="shared" si="22"/>
        <v>34</v>
      </c>
      <c r="M92" s="1"/>
      <c r="N92" s="1"/>
      <c r="O92" s="1">
        <f t="shared" si="23"/>
        <v>6.8</v>
      </c>
      <c r="P92" s="5">
        <f t="shared" si="31"/>
        <v>27</v>
      </c>
      <c r="Q92" s="5"/>
      <c r="R92" s="1"/>
      <c r="S92" s="1">
        <f t="shared" si="24"/>
        <v>10</v>
      </c>
      <c r="T92" s="1">
        <f t="shared" si="25"/>
        <v>6.0294117647058822</v>
      </c>
      <c r="U92" s="1">
        <v>6.4</v>
      </c>
      <c r="V92" s="1">
        <v>7.4</v>
      </c>
      <c r="W92" s="1">
        <v>6.2</v>
      </c>
      <c r="X92" s="1">
        <v>6.4</v>
      </c>
      <c r="Y92" s="1">
        <v>10.199999999999999</v>
      </c>
      <c r="Z92" s="1">
        <v>11.2</v>
      </c>
      <c r="AA92" s="1">
        <v>17</v>
      </c>
      <c r="AB92" s="1">
        <v>12.25</v>
      </c>
      <c r="AC92" s="1">
        <v>8.3333333333333304</v>
      </c>
      <c r="AD92" s="1">
        <v>13</v>
      </c>
      <c r="AE92" s="1"/>
      <c r="AF92" s="1">
        <f t="shared" si="30"/>
        <v>8.1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134</v>
      </c>
      <c r="B93" s="1" t="s">
        <v>36</v>
      </c>
      <c r="C93" s="1">
        <v>196.30799999999999</v>
      </c>
      <c r="D93" s="1">
        <v>969.94799999999998</v>
      </c>
      <c r="E93" s="1">
        <v>569.73800000000006</v>
      </c>
      <c r="F93" s="1">
        <v>492.08699999999999</v>
      </c>
      <c r="G93" s="7">
        <v>1</v>
      </c>
      <c r="H93" s="1">
        <v>40</v>
      </c>
      <c r="I93" s="1" t="s">
        <v>37</v>
      </c>
      <c r="J93" s="1">
        <v>518</v>
      </c>
      <c r="K93" s="1">
        <f t="shared" si="21"/>
        <v>51.738000000000056</v>
      </c>
      <c r="L93" s="1">
        <f t="shared" si="22"/>
        <v>554.73300000000006</v>
      </c>
      <c r="M93" s="1">
        <v>15.005000000000001</v>
      </c>
      <c r="N93" s="1">
        <v>41.487640000000113</v>
      </c>
      <c r="O93" s="1">
        <f t="shared" si="23"/>
        <v>110.94660000000002</v>
      </c>
      <c r="P93" s="5">
        <f t="shared" si="31"/>
        <v>575.89136000000008</v>
      </c>
      <c r="Q93" s="5"/>
      <c r="R93" s="1"/>
      <c r="S93" s="1">
        <f t="shared" si="24"/>
        <v>10</v>
      </c>
      <c r="T93" s="1">
        <f t="shared" si="25"/>
        <v>4.8092923983249598</v>
      </c>
      <c r="U93" s="1">
        <v>89.002800000000008</v>
      </c>
      <c r="V93" s="1">
        <v>94.596000000000004</v>
      </c>
      <c r="W93" s="1">
        <v>97.632599999999996</v>
      </c>
      <c r="X93" s="1">
        <v>92.481799999999993</v>
      </c>
      <c r="Y93" s="1">
        <v>81.568799999999996</v>
      </c>
      <c r="Z93" s="1">
        <v>87.100400000000008</v>
      </c>
      <c r="AA93" s="1">
        <v>114.154</v>
      </c>
      <c r="AB93" s="1">
        <v>88.59075</v>
      </c>
      <c r="AC93" s="1">
        <v>87.090999999999994</v>
      </c>
      <c r="AD93" s="1">
        <v>102.759</v>
      </c>
      <c r="AE93" s="1" t="s">
        <v>60</v>
      </c>
      <c r="AF93" s="1">
        <f t="shared" si="30"/>
        <v>575.89136000000008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43</v>
      </c>
      <c r="C94" s="1">
        <v>139</v>
      </c>
      <c r="D94" s="1">
        <v>5</v>
      </c>
      <c r="E94" s="1">
        <v>127</v>
      </c>
      <c r="F94" s="1"/>
      <c r="G94" s="7">
        <v>0.3</v>
      </c>
      <c r="H94" s="1">
        <v>40</v>
      </c>
      <c r="I94" s="1" t="s">
        <v>37</v>
      </c>
      <c r="J94" s="1">
        <v>152</v>
      </c>
      <c r="K94" s="1">
        <f t="shared" si="21"/>
        <v>-25</v>
      </c>
      <c r="L94" s="1">
        <f t="shared" si="22"/>
        <v>127</v>
      </c>
      <c r="M94" s="1"/>
      <c r="N94" s="1"/>
      <c r="O94" s="1">
        <f t="shared" si="23"/>
        <v>25.4</v>
      </c>
      <c r="P94" s="5">
        <f>7*O94-N94-F94</f>
        <v>177.79999999999998</v>
      </c>
      <c r="Q94" s="5"/>
      <c r="R94" s="1"/>
      <c r="S94" s="1">
        <f t="shared" si="24"/>
        <v>7</v>
      </c>
      <c r="T94" s="1">
        <f t="shared" si="25"/>
        <v>0</v>
      </c>
      <c r="U94" s="1">
        <v>8.6</v>
      </c>
      <c r="V94" s="1">
        <v>8</v>
      </c>
      <c r="W94" s="1">
        <v>7.2</v>
      </c>
      <c r="X94" s="1">
        <v>7.8</v>
      </c>
      <c r="Y94" s="1">
        <v>18.8</v>
      </c>
      <c r="Z94" s="1">
        <v>19</v>
      </c>
      <c r="AA94" s="1">
        <v>16</v>
      </c>
      <c r="AB94" s="1">
        <v>23</v>
      </c>
      <c r="AC94" s="1">
        <v>16.6666666666667</v>
      </c>
      <c r="AD94" s="1">
        <v>22.8</v>
      </c>
      <c r="AE94" s="1"/>
      <c r="AF94" s="1">
        <f t="shared" si="30"/>
        <v>53.339999999999996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43</v>
      </c>
      <c r="C95" s="1">
        <v>12</v>
      </c>
      <c r="D95" s="1">
        <v>48</v>
      </c>
      <c r="E95" s="1">
        <v>7</v>
      </c>
      <c r="F95" s="1">
        <v>30</v>
      </c>
      <c r="G95" s="7">
        <v>0.3</v>
      </c>
      <c r="H95" s="1">
        <v>40</v>
      </c>
      <c r="I95" s="1" t="s">
        <v>37</v>
      </c>
      <c r="J95" s="1">
        <v>22</v>
      </c>
      <c r="K95" s="1">
        <f t="shared" si="21"/>
        <v>-15</v>
      </c>
      <c r="L95" s="1">
        <f t="shared" si="22"/>
        <v>7</v>
      </c>
      <c r="M95" s="1"/>
      <c r="N95" s="1"/>
      <c r="O95" s="1">
        <f t="shared" si="23"/>
        <v>1.4</v>
      </c>
      <c r="P95" s="5"/>
      <c r="Q95" s="5"/>
      <c r="R95" s="1"/>
      <c r="S95" s="1">
        <f t="shared" si="24"/>
        <v>21.428571428571431</v>
      </c>
      <c r="T95" s="1">
        <f t="shared" si="25"/>
        <v>21.428571428571431</v>
      </c>
      <c r="U95" s="1">
        <v>3.4</v>
      </c>
      <c r="V95" s="1">
        <v>4.4000000000000004</v>
      </c>
      <c r="W95" s="1">
        <v>3.8</v>
      </c>
      <c r="X95" s="1">
        <v>3.2</v>
      </c>
      <c r="Y95" s="1">
        <v>6.6</v>
      </c>
      <c r="Z95" s="1">
        <v>8.1999999999999993</v>
      </c>
      <c r="AA95" s="1">
        <v>15.8</v>
      </c>
      <c r="AB95" s="1">
        <v>16.75</v>
      </c>
      <c r="AC95" s="1">
        <v>13.6666666666667</v>
      </c>
      <c r="AD95" s="1">
        <v>65.2</v>
      </c>
      <c r="AE95" s="1" t="s">
        <v>137</v>
      </c>
      <c r="AF95" s="1">
        <f t="shared" si="30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138</v>
      </c>
      <c r="B96" s="1" t="s">
        <v>36</v>
      </c>
      <c r="C96" s="1">
        <v>76.894999999999996</v>
      </c>
      <c r="D96" s="1">
        <v>0.14499999999999999</v>
      </c>
      <c r="E96" s="1">
        <v>34.28</v>
      </c>
      <c r="F96" s="1">
        <v>38.770000000000003</v>
      </c>
      <c r="G96" s="7">
        <v>1</v>
      </c>
      <c r="H96" s="1">
        <v>45</v>
      </c>
      <c r="I96" s="1" t="s">
        <v>37</v>
      </c>
      <c r="J96" s="1">
        <v>34.049999999999997</v>
      </c>
      <c r="K96" s="1">
        <f t="shared" si="21"/>
        <v>0.23000000000000398</v>
      </c>
      <c r="L96" s="1">
        <f t="shared" si="22"/>
        <v>34.28</v>
      </c>
      <c r="M96" s="1"/>
      <c r="N96" s="1"/>
      <c r="O96" s="1">
        <f t="shared" si="23"/>
        <v>6.8559999999999999</v>
      </c>
      <c r="P96" s="5">
        <f t="shared" si="31"/>
        <v>29.79</v>
      </c>
      <c r="Q96" s="5"/>
      <c r="R96" s="1"/>
      <c r="S96" s="1">
        <f t="shared" si="24"/>
        <v>10</v>
      </c>
      <c r="T96" s="1">
        <f t="shared" si="25"/>
        <v>5.654900816802801</v>
      </c>
      <c r="U96" s="1">
        <v>4.4735999999999994</v>
      </c>
      <c r="V96" s="1">
        <v>4.0140000000000002</v>
      </c>
      <c r="W96" s="1">
        <v>3.1684000000000001</v>
      </c>
      <c r="X96" s="1">
        <v>5.0716000000000001</v>
      </c>
      <c r="Y96" s="1">
        <v>8.1568000000000005</v>
      </c>
      <c r="Z96" s="1">
        <v>6.6024000000000003</v>
      </c>
      <c r="AA96" s="1">
        <v>3.415999999999999</v>
      </c>
      <c r="AB96" s="1">
        <v>1.3025</v>
      </c>
      <c r="AC96" s="1">
        <v>-0.98933333333333295</v>
      </c>
      <c r="AD96" s="1">
        <v>5.8398000000000003</v>
      </c>
      <c r="AE96" s="1"/>
      <c r="AF96" s="1">
        <f t="shared" si="30"/>
        <v>29.79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139</v>
      </c>
      <c r="B97" s="1" t="s">
        <v>43</v>
      </c>
      <c r="C97" s="1">
        <v>38</v>
      </c>
      <c r="D97" s="1">
        <v>24</v>
      </c>
      <c r="E97" s="1">
        <v>15</v>
      </c>
      <c r="F97" s="1">
        <v>35</v>
      </c>
      <c r="G97" s="7">
        <v>0.33</v>
      </c>
      <c r="H97" s="1">
        <v>40</v>
      </c>
      <c r="I97" s="1" t="s">
        <v>37</v>
      </c>
      <c r="J97" s="1">
        <v>17</v>
      </c>
      <c r="K97" s="1">
        <f t="shared" si="21"/>
        <v>-2</v>
      </c>
      <c r="L97" s="1">
        <f t="shared" si="22"/>
        <v>15</v>
      </c>
      <c r="M97" s="1"/>
      <c r="N97" s="1"/>
      <c r="O97" s="1">
        <f t="shared" si="23"/>
        <v>3</v>
      </c>
      <c r="P97" s="5"/>
      <c r="Q97" s="5"/>
      <c r="R97" s="1"/>
      <c r="S97" s="1">
        <f t="shared" si="24"/>
        <v>11.666666666666666</v>
      </c>
      <c r="T97" s="1">
        <f t="shared" si="25"/>
        <v>11.666666666666666</v>
      </c>
      <c r="U97" s="1">
        <v>3.8</v>
      </c>
      <c r="V97" s="1">
        <v>5</v>
      </c>
      <c r="W97" s="1">
        <v>4.4000000000000004</v>
      </c>
      <c r="X97" s="1">
        <v>3</v>
      </c>
      <c r="Y97" s="1">
        <v>4.5999999999999996</v>
      </c>
      <c r="Z97" s="1">
        <v>7</v>
      </c>
      <c r="AA97" s="1">
        <v>7.6</v>
      </c>
      <c r="AB97" s="1">
        <v>2.75</v>
      </c>
      <c r="AC97" s="1">
        <v>1.6666666666666701</v>
      </c>
      <c r="AD97" s="1">
        <v>18.8</v>
      </c>
      <c r="AE97" s="1"/>
      <c r="AF97" s="1">
        <f t="shared" si="30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140</v>
      </c>
      <c r="B98" s="1" t="s">
        <v>43</v>
      </c>
      <c r="C98" s="1">
        <v>23</v>
      </c>
      <c r="D98" s="1"/>
      <c r="E98" s="1">
        <v>4</v>
      </c>
      <c r="F98" s="1">
        <v>16</v>
      </c>
      <c r="G98" s="7">
        <v>0.33</v>
      </c>
      <c r="H98" s="1">
        <v>50</v>
      </c>
      <c r="I98" s="1" t="s">
        <v>37</v>
      </c>
      <c r="J98" s="1">
        <v>4</v>
      </c>
      <c r="K98" s="1">
        <f t="shared" si="21"/>
        <v>0</v>
      </c>
      <c r="L98" s="1">
        <f t="shared" si="22"/>
        <v>4</v>
      </c>
      <c r="M98" s="1"/>
      <c r="N98" s="1"/>
      <c r="O98" s="1">
        <f t="shared" si="23"/>
        <v>0.8</v>
      </c>
      <c r="P98" s="5"/>
      <c r="Q98" s="5"/>
      <c r="R98" s="1"/>
      <c r="S98" s="1">
        <f t="shared" si="24"/>
        <v>20</v>
      </c>
      <c r="T98" s="1">
        <f t="shared" si="25"/>
        <v>20</v>
      </c>
      <c r="U98" s="1">
        <v>0.6</v>
      </c>
      <c r="V98" s="1">
        <v>0.6</v>
      </c>
      <c r="W98" s="1">
        <v>-0.4</v>
      </c>
      <c r="X98" s="1">
        <v>-0.4</v>
      </c>
      <c r="Y98" s="1">
        <v>0</v>
      </c>
      <c r="Z98" s="1">
        <v>1</v>
      </c>
      <c r="AA98" s="1">
        <v>1</v>
      </c>
      <c r="AB98" s="1">
        <v>1</v>
      </c>
      <c r="AC98" s="1">
        <v>0.33333333333333298</v>
      </c>
      <c r="AD98" s="1">
        <v>4.5999999999999996</v>
      </c>
      <c r="AE98" s="23" t="s">
        <v>144</v>
      </c>
      <c r="AF98" s="1">
        <f t="shared" si="30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8" xr:uid="{83244BB8-16E5-4BD4-B30E-A438D41CC0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2025-02-12T11:47:15Z</dcterms:created>
  <dcterms:modified xsi:type="dcterms:W3CDTF">2025-02-12T12:00:14Z</dcterms:modified>
</cp:coreProperties>
</file>