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3D5D6A85-2166-486E-B01A-EB758953E8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6" i="1"/>
  <c r="R7" i="1"/>
  <c r="R8" i="1"/>
  <c r="R9" i="1"/>
  <c r="R10" i="1"/>
  <c r="R11" i="1"/>
  <c r="R12" i="1"/>
  <c r="R13" i="1"/>
  <c r="R14" i="1"/>
  <c r="R15" i="1"/>
  <c r="R16" i="1"/>
  <c r="R17" i="1"/>
  <c r="AI17" i="1" s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AI79" i="1" s="1"/>
  <c r="R80" i="1"/>
  <c r="R81" i="1"/>
  <c r="R82" i="1"/>
  <c r="R83" i="1"/>
  <c r="R84" i="1"/>
  <c r="R85" i="1"/>
  <c r="R86" i="1"/>
  <c r="R87" i="1"/>
  <c r="R88" i="1"/>
  <c r="AI88" i="1" s="1"/>
  <c r="R89" i="1"/>
  <c r="R90" i="1"/>
  <c r="R91" i="1"/>
  <c r="R92" i="1"/>
  <c r="R93" i="1"/>
  <c r="R94" i="1"/>
  <c r="R6" i="1"/>
  <c r="S5" i="1"/>
  <c r="R5" i="1" l="1"/>
  <c r="AJ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6" i="1"/>
  <c r="Q5" i="1" l="1"/>
  <c r="F50" i="1"/>
  <c r="E50" i="1"/>
  <c r="O88" i="1"/>
  <c r="P88" i="1" s="1"/>
  <c r="O7" i="1"/>
  <c r="O8" i="1"/>
  <c r="P8" i="1" s="1"/>
  <c r="O9" i="1"/>
  <c r="O10" i="1"/>
  <c r="P10" i="1" s="1"/>
  <c r="O11" i="1"/>
  <c r="O12" i="1"/>
  <c r="P12" i="1" s="1"/>
  <c r="O13" i="1"/>
  <c r="O14" i="1"/>
  <c r="O15" i="1"/>
  <c r="O16" i="1"/>
  <c r="O17" i="1"/>
  <c r="O18" i="1"/>
  <c r="P18" i="1" s="1"/>
  <c r="O19" i="1"/>
  <c r="O20" i="1"/>
  <c r="P20" i="1" s="1"/>
  <c r="O21" i="1"/>
  <c r="O22" i="1"/>
  <c r="P22" i="1" s="1"/>
  <c r="O23" i="1"/>
  <c r="O24" i="1"/>
  <c r="P24" i="1" s="1"/>
  <c r="O25" i="1"/>
  <c r="O26" i="1"/>
  <c r="P26" i="1" s="1"/>
  <c r="O27" i="1"/>
  <c r="O28" i="1"/>
  <c r="O29" i="1"/>
  <c r="O30" i="1"/>
  <c r="P30" i="1" s="1"/>
  <c r="O31" i="1"/>
  <c r="O32" i="1"/>
  <c r="O33" i="1"/>
  <c r="O34" i="1"/>
  <c r="P34" i="1" s="1"/>
  <c r="O35" i="1"/>
  <c r="O36" i="1"/>
  <c r="P36" i="1" s="1"/>
  <c r="O37" i="1"/>
  <c r="O38" i="1"/>
  <c r="P38" i="1" s="1"/>
  <c r="O39" i="1"/>
  <c r="O40" i="1"/>
  <c r="P40" i="1" s="1"/>
  <c r="O41" i="1"/>
  <c r="O42" i="1"/>
  <c r="P42" i="1" s="1"/>
  <c r="O43" i="1"/>
  <c r="O44" i="1"/>
  <c r="P44" i="1" s="1"/>
  <c r="O45" i="1"/>
  <c r="O46" i="1"/>
  <c r="P46" i="1" s="1"/>
  <c r="O47" i="1"/>
  <c r="O48" i="1"/>
  <c r="O49" i="1"/>
  <c r="P49" i="1" s="1"/>
  <c r="O51" i="1"/>
  <c r="P51" i="1" s="1"/>
  <c r="O52" i="1"/>
  <c r="O53" i="1"/>
  <c r="P53" i="1" s="1"/>
  <c r="O54" i="1"/>
  <c r="O55" i="1"/>
  <c r="P55" i="1" s="1"/>
  <c r="O56" i="1"/>
  <c r="O57" i="1"/>
  <c r="P57" i="1" s="1"/>
  <c r="O58" i="1"/>
  <c r="O59" i="1"/>
  <c r="P59" i="1" s="1"/>
  <c r="O60" i="1"/>
  <c r="O61" i="1"/>
  <c r="O62" i="1"/>
  <c r="O63" i="1"/>
  <c r="P63" i="1" s="1"/>
  <c r="O64" i="1"/>
  <c r="O65" i="1"/>
  <c r="O66" i="1"/>
  <c r="O67" i="1"/>
  <c r="O68" i="1"/>
  <c r="O69" i="1"/>
  <c r="P69" i="1" s="1"/>
  <c r="O70" i="1"/>
  <c r="O71" i="1"/>
  <c r="O72" i="1"/>
  <c r="P72" i="1" s="1"/>
  <c r="O73" i="1"/>
  <c r="O74" i="1"/>
  <c r="O75" i="1"/>
  <c r="O76" i="1"/>
  <c r="O77" i="1"/>
  <c r="P77" i="1" s="1"/>
  <c r="O78" i="1"/>
  <c r="O79" i="1"/>
  <c r="P79" i="1" s="1"/>
  <c r="O80" i="1"/>
  <c r="O81" i="1"/>
  <c r="O82" i="1"/>
  <c r="O83" i="1"/>
  <c r="O84" i="1"/>
  <c r="O85" i="1"/>
  <c r="O86" i="1"/>
  <c r="O87" i="1"/>
  <c r="O89" i="1"/>
  <c r="O90" i="1"/>
  <c r="P90" i="1" s="1"/>
  <c r="O91" i="1"/>
  <c r="P91" i="1" s="1"/>
  <c r="O92" i="1"/>
  <c r="O93" i="1"/>
  <c r="W93" i="1" s="1"/>
  <c r="O94" i="1"/>
  <c r="W94" i="1" s="1"/>
  <c r="O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W92" i="1" l="1"/>
  <c r="P92" i="1"/>
  <c r="P87" i="1"/>
  <c r="P45" i="1"/>
  <c r="P43" i="1"/>
  <c r="P41" i="1"/>
  <c r="P39" i="1"/>
  <c r="P37" i="1"/>
  <c r="P35" i="1"/>
  <c r="P33" i="1"/>
  <c r="P27" i="1"/>
  <c r="P25" i="1"/>
  <c r="P23" i="1"/>
  <c r="P21" i="1"/>
  <c r="P17" i="1"/>
  <c r="P9" i="1"/>
  <c r="P7" i="1"/>
  <c r="K50" i="1"/>
  <c r="K5" i="1" s="1"/>
  <c r="O50" i="1"/>
  <c r="P52" i="1"/>
  <c r="P54" i="1"/>
  <c r="P56" i="1"/>
  <c r="P58" i="1"/>
  <c r="P60" i="1"/>
  <c r="P68" i="1"/>
  <c r="P74" i="1"/>
  <c r="P78" i="1"/>
  <c r="P80" i="1"/>
  <c r="E5" i="1"/>
  <c r="W86" i="1"/>
  <c r="W70" i="1"/>
  <c r="W54" i="1"/>
  <c r="W38" i="1"/>
  <c r="W22" i="1"/>
  <c r="W78" i="1"/>
  <c r="W62" i="1"/>
  <c r="W46" i="1"/>
  <c r="W30" i="1"/>
  <c r="W14" i="1"/>
  <c r="W82" i="1"/>
  <c r="W74" i="1"/>
  <c r="W66" i="1"/>
  <c r="W58" i="1"/>
  <c r="W42" i="1"/>
  <c r="W34" i="1"/>
  <c r="W26" i="1"/>
  <c r="W18" i="1"/>
  <c r="W10" i="1"/>
  <c r="W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0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50" i="1" l="1"/>
  <c r="AI5" i="1" s="1"/>
  <c r="O5" i="1"/>
  <c r="W50" i="1"/>
  <c r="P5" i="1"/>
</calcChain>
</file>

<file path=xl/sharedStrings.xml><?xml version="1.0" encoding="utf-8"?>
<sst xmlns="http://schemas.openxmlformats.org/spreadsheetml/2006/main" count="378" uniqueCount="155">
  <si>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</si>
  <si>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</si>
  <si>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</si>
  <si>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</si>
  <si>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</si>
  <si>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</si>
  <si>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</si>
  <si>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</si>
  <si>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</si>
  <si>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</si>
  <si>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</si>
  <si>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</si>
  <si>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</si>
  <si>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</si>
  <si>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</si>
  <si>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</si>
  <si>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</si>
  <si>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</si>
  <si>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</si>
  <si>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</si>
  <si>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</si>
  <si>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</si>
  <si>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</si>
  <si>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29,01,</t>
  </si>
  <si>
    <t>12,02,</t>
  </si>
  <si>
    <t>06,02,</t>
  </si>
  <si>
    <t>05,02,</t>
  </si>
  <si>
    <t>30,01,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</si>
  <si>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</si>
  <si>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</si>
  <si>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</si>
  <si>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</si>
  <si>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</si>
  <si>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</si>
  <si>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</si>
  <si>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</si>
  <si>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</si>
  <si>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</si>
  <si>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</si>
  <si>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</si>
  <si>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</si>
  <si>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</si>
  <si>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</si>
  <si>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</si>
  <si>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</si>
  <si>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</si>
  <si>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</si>
  <si>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</si>
  <si>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</si>
  <si>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</si>
  <si>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</si>
  <si>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</si>
  <si>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</si>
  <si>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</si>
  <si>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</si>
  <si>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</si>
  <si>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</si>
  <si>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</si>
  <si>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</si>
  <si>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</si>
  <si>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</si>
  <si>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</si>
  <si>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</si>
  <si>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</si>
  <si>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</si>
  <si>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</si>
  <si>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</si>
  <si>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</si>
  <si>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</si>
  <si>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</si>
  <si>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</si>
  <si>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</si>
  <si>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</si>
  <si>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</si>
  <si>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</si>
  <si>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</si>
  <si>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</si>
  <si>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</si>
  <si>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</si>
  <si>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</si>
  <si>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</si>
  <si>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</si>
  <si>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</si>
  <si>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</si>
  <si>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</si>
  <si>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</si>
  <si>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</si>
  <si>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</si>
  <si>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</si>
  <si>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</si>
  <si>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</si>
  <si>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</si>
  <si>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</si>
  <si>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</si>
  <si>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</si>
  <si>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</si>
  <si>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</si>
  <si>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</si>
  <si>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</si>
  <si>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</si>
  <si>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</si>
  <si>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</si>
  <si>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</si>
  <si>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</si>
  <si>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</si>
  <si>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</si>
  <si>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</si>
  <si>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</si>
  <si>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</si>
  <si>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</si>
  <si>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</si>
  <si>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</si>
  <si>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</si>
  <si>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</si>
  <si>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</si>
  <si>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</si>
  <si>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>будет перемещение из Донецка ~500 шт. / 22,01,25 перемещение в Донецк 350шт. / сети / 07,02,25 филиал обнулил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</si>
  <si>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</si>
  <si>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</si>
  <si>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</si>
  <si>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</si>
  <si>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</si>
  <si>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</si>
  <si>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</si>
  <si>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</si>
  <si>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</si>
  <si>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</si>
  <si>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</si>
  <si>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</si>
  <si>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</si>
  <si>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</si>
  <si>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</si>
  <si>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</si>
  <si>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</si>
  <si>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</si>
  <si>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</si>
  <si>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</si>
  <si>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</si>
  <si>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</si>
  <si>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</si>
  <si>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</si>
  <si>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</si>
  <si>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</si>
  <si>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</si>
  <si>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</si>
  <si>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</si>
  <si>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</si>
  <si>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</si>
  <si>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</si>
  <si>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нет в бланке</t>
  </si>
  <si>
    <t>СПАР</t>
  </si>
  <si>
    <t>итого</t>
  </si>
  <si>
    <t>заказ</t>
  </si>
  <si>
    <t>15,02,(1)</t>
  </si>
  <si>
    <t>15,02,(2)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</si>
</sst>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6.28515625" customWidth="1"/>
    <col min="35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152</v>
      </c>
      <c r="S3" s="3" t="s">
        <v>152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148</v>
      </c>
      <c r="O4" s="1" t="s">
        <v>24</v>
      </c>
      <c r="P4" s="1"/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23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153</v>
      </c>
      <c r="AJ4" s="1" t="s">
        <v>154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35922.079999999994</v>
      </c>
      <c r="F5" s="4">
        <f>SUM(F6:F499)</f>
        <v>48849.969999999994</v>
      </c>
      <c r="G5" s="7"/>
      <c r="H5" s="1"/>
      <c r="I5" s="1"/>
      <c r="J5" s="4">
        <f t="shared" ref="J5:T5" si="0">SUM(J6:J499)</f>
        <v>36127.855000000003</v>
      </c>
      <c r="K5" s="4">
        <f t="shared" si="0"/>
        <v>-205.77500000000032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7184.4159999999993</v>
      </c>
      <c r="P5" s="4">
        <f t="shared" si="0"/>
        <v>24592.843000000001</v>
      </c>
      <c r="Q5" s="4">
        <f t="shared" si="0"/>
        <v>24853.842999999997</v>
      </c>
      <c r="R5" s="4">
        <f t="shared" si="0"/>
        <v>22853.843000000001</v>
      </c>
      <c r="S5" s="4">
        <f t="shared" ref="S5" si="1">SUM(S6:S499)</f>
        <v>2000</v>
      </c>
      <c r="T5" s="4">
        <f t="shared" si="0"/>
        <v>800</v>
      </c>
      <c r="U5" s="1"/>
      <c r="V5" s="1"/>
      <c r="W5" s="1"/>
      <c r="X5" s="4">
        <f t="shared" ref="X5:AG5" si="2">SUM(X6:X499)</f>
        <v>6996.4826000000021</v>
      </c>
      <c r="Y5" s="4">
        <f t="shared" si="2"/>
        <v>7412.1197999999958</v>
      </c>
      <c r="Z5" s="4">
        <f t="shared" si="2"/>
        <v>7784.9112000000014</v>
      </c>
      <c r="AA5" s="4">
        <f t="shared" si="2"/>
        <v>8109.3945999999996</v>
      </c>
      <c r="AB5" s="4">
        <f t="shared" si="2"/>
        <v>7603.6951999999947</v>
      </c>
      <c r="AC5" s="4">
        <f t="shared" si="2"/>
        <v>7148.3651999999993</v>
      </c>
      <c r="AD5" s="4">
        <f t="shared" si="2"/>
        <v>7757.9563999999982</v>
      </c>
      <c r="AE5" s="4">
        <f t="shared" si="2"/>
        <v>7514.780999999999</v>
      </c>
      <c r="AF5" s="4">
        <f t="shared" si="2"/>
        <v>7808.4476666666651</v>
      </c>
      <c r="AG5" s="4">
        <f t="shared" si="2"/>
        <v>9569.1425999999992</v>
      </c>
      <c r="AH5" s="1"/>
      <c r="AI5" s="4">
        <f>SUM(AI6:AI499)</f>
        <v>17556</v>
      </c>
      <c r="AJ5" s="4">
        <f>SUM(AJ6:AJ499)</f>
        <v>2000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700.76400000000001</v>
      </c>
      <c r="D6" s="1">
        <v>1875.4849999999999</v>
      </c>
      <c r="E6" s="1">
        <v>960.98800000000006</v>
      </c>
      <c r="F6" s="1">
        <v>1458.252</v>
      </c>
      <c r="G6" s="7">
        <v>1</v>
      </c>
      <c r="H6" s="1">
        <v>50</v>
      </c>
      <c r="I6" s="1" t="s">
        <v>36</v>
      </c>
      <c r="J6" s="1">
        <v>900.1</v>
      </c>
      <c r="K6" s="1">
        <f t="shared" ref="K6:K36" si="3">E6-J6</f>
        <v>60.888000000000034</v>
      </c>
      <c r="L6" s="1"/>
      <c r="M6" s="1"/>
      <c r="N6" s="1"/>
      <c r="O6" s="1">
        <f t="shared" ref="O6:O37" si="4">E6/5</f>
        <v>192.19760000000002</v>
      </c>
      <c r="P6" s="5">
        <f>10*O6-F6</f>
        <v>463.72400000000016</v>
      </c>
      <c r="Q6" s="5">
        <f>P6</f>
        <v>463.72400000000016</v>
      </c>
      <c r="R6" s="5">
        <f>Q6-S6</f>
        <v>463.72400000000016</v>
      </c>
      <c r="S6" s="5"/>
      <c r="T6" s="5"/>
      <c r="U6" s="1"/>
      <c r="V6" s="11">
        <f>(F6+Q6)/O6</f>
        <v>10</v>
      </c>
      <c r="W6" s="1">
        <f>F6/O6</f>
        <v>7.5872539511419488</v>
      </c>
      <c r="X6" s="1">
        <v>201.6926</v>
      </c>
      <c r="Y6" s="1">
        <v>215.58840000000001</v>
      </c>
      <c r="Z6" s="1">
        <v>220.60900000000001</v>
      </c>
      <c r="AA6" s="1">
        <v>232.17080000000001</v>
      </c>
      <c r="AB6" s="1">
        <v>196.48599999999999</v>
      </c>
      <c r="AC6" s="1">
        <v>182.2176</v>
      </c>
      <c r="AD6" s="1">
        <v>205.88740000000001</v>
      </c>
      <c r="AE6" s="1">
        <v>315.78449999999998</v>
      </c>
      <c r="AF6" s="1">
        <v>335.167666666667</v>
      </c>
      <c r="AG6" s="1">
        <v>450.23379999999997</v>
      </c>
      <c r="AH6" s="1"/>
      <c r="AI6" s="1">
        <f>ROUND(R6*G6,0)</f>
        <v>464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157.21799999999999</v>
      </c>
      <c r="D7" s="1">
        <v>842.45</v>
      </c>
      <c r="E7" s="1">
        <v>358.03</v>
      </c>
      <c r="F7" s="1">
        <v>558.83199999999999</v>
      </c>
      <c r="G7" s="7">
        <v>1</v>
      </c>
      <c r="H7" s="1">
        <v>45</v>
      </c>
      <c r="I7" s="1" t="s">
        <v>36</v>
      </c>
      <c r="J7" s="1">
        <v>326.8</v>
      </c>
      <c r="K7" s="1">
        <f t="shared" si="3"/>
        <v>31.229999999999961</v>
      </c>
      <c r="L7" s="1"/>
      <c r="M7" s="1"/>
      <c r="N7" s="1"/>
      <c r="O7" s="1">
        <f t="shared" si="4"/>
        <v>71.605999999999995</v>
      </c>
      <c r="P7" s="5">
        <f t="shared" ref="P7:P46" si="5">10*O7-F7</f>
        <v>157.22799999999995</v>
      </c>
      <c r="Q7" s="5">
        <f t="shared" ref="Q7:Q70" si="6">P7</f>
        <v>157.22799999999995</v>
      </c>
      <c r="R7" s="5">
        <f t="shared" ref="R7:R70" si="7">Q7-S7</f>
        <v>157.22799999999995</v>
      </c>
      <c r="S7" s="5"/>
      <c r="T7" s="5"/>
      <c r="U7" s="1"/>
      <c r="V7" s="11">
        <f t="shared" ref="V7:V70" si="8">(F7+Q7)/O7</f>
        <v>10</v>
      </c>
      <c r="W7" s="1">
        <f t="shared" ref="W7:W70" si="9">F7/O7</f>
        <v>7.804262212663744</v>
      </c>
      <c r="X7" s="1">
        <v>74.892399999999995</v>
      </c>
      <c r="Y7" s="1">
        <v>80.116600000000005</v>
      </c>
      <c r="Z7" s="1">
        <v>101.74720000000001</v>
      </c>
      <c r="AA7" s="1">
        <v>118.9654</v>
      </c>
      <c r="AB7" s="1">
        <v>81.380799999999994</v>
      </c>
      <c r="AC7" s="1">
        <v>66.707599999999999</v>
      </c>
      <c r="AD7" s="1">
        <v>83.433399999999992</v>
      </c>
      <c r="AE7" s="1">
        <v>56.4405</v>
      </c>
      <c r="AF7" s="1">
        <v>48.689666666666703</v>
      </c>
      <c r="AG7" s="1">
        <v>83.058000000000007</v>
      </c>
      <c r="AH7" s="1"/>
      <c r="AI7" s="1">
        <f t="shared" ref="AI7:AI70" si="10">ROUND(R7*G7,0)</f>
        <v>157</v>
      </c>
      <c r="AJ7" s="1">
        <f t="shared" ref="AJ7:AJ70" si="11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762.73400000000004</v>
      </c>
      <c r="D8" s="1">
        <v>511.57100000000003</v>
      </c>
      <c r="E8" s="1">
        <v>451.39100000000002</v>
      </c>
      <c r="F8" s="1">
        <v>728.27200000000005</v>
      </c>
      <c r="G8" s="7">
        <v>1</v>
      </c>
      <c r="H8" s="1">
        <v>45</v>
      </c>
      <c r="I8" s="1" t="s">
        <v>36</v>
      </c>
      <c r="J8" s="1">
        <v>416.8</v>
      </c>
      <c r="K8" s="1">
        <f t="shared" si="3"/>
        <v>34.591000000000008</v>
      </c>
      <c r="L8" s="1"/>
      <c r="M8" s="1"/>
      <c r="N8" s="1"/>
      <c r="O8" s="1">
        <f t="shared" si="4"/>
        <v>90.278199999999998</v>
      </c>
      <c r="P8" s="5">
        <f t="shared" si="5"/>
        <v>174.50999999999988</v>
      </c>
      <c r="Q8" s="5">
        <f t="shared" si="6"/>
        <v>174.50999999999988</v>
      </c>
      <c r="R8" s="5">
        <f t="shared" si="7"/>
        <v>174.50999999999988</v>
      </c>
      <c r="S8" s="5"/>
      <c r="T8" s="5"/>
      <c r="U8" s="1"/>
      <c r="V8" s="11">
        <f t="shared" si="8"/>
        <v>10</v>
      </c>
      <c r="W8" s="1">
        <f t="shared" si="9"/>
        <v>8.066975194454475</v>
      </c>
      <c r="X8" s="1">
        <v>104.41200000000001</v>
      </c>
      <c r="Y8" s="1">
        <v>115.81480000000001</v>
      </c>
      <c r="Z8" s="1">
        <v>48.755200000000002</v>
      </c>
      <c r="AA8" s="1">
        <v>49.045400000000001</v>
      </c>
      <c r="AB8" s="1">
        <v>123.4474</v>
      </c>
      <c r="AC8" s="1">
        <v>121.57380000000001</v>
      </c>
      <c r="AD8" s="1">
        <v>50.900799999999997</v>
      </c>
      <c r="AE8" s="1">
        <v>88.115250000000003</v>
      </c>
      <c r="AF8" s="1">
        <v>115.435</v>
      </c>
      <c r="AG8" s="1">
        <v>95.656999999999996</v>
      </c>
      <c r="AH8" s="1"/>
      <c r="AI8" s="1">
        <f t="shared" si="10"/>
        <v>175</v>
      </c>
      <c r="AJ8" s="1">
        <f t="shared" si="11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40</v>
      </c>
      <c r="C9" s="1">
        <v>119</v>
      </c>
      <c r="D9" s="1">
        <v>618</v>
      </c>
      <c r="E9" s="1">
        <v>304</v>
      </c>
      <c r="F9" s="1">
        <v>343</v>
      </c>
      <c r="G9" s="7">
        <v>0.45</v>
      </c>
      <c r="H9" s="1">
        <v>45</v>
      </c>
      <c r="I9" s="1" t="s">
        <v>36</v>
      </c>
      <c r="J9" s="1">
        <v>332</v>
      </c>
      <c r="K9" s="1">
        <f t="shared" si="3"/>
        <v>-28</v>
      </c>
      <c r="L9" s="1"/>
      <c r="M9" s="1"/>
      <c r="N9" s="1"/>
      <c r="O9" s="1">
        <f t="shared" si="4"/>
        <v>60.8</v>
      </c>
      <c r="P9" s="5">
        <f t="shared" si="5"/>
        <v>265</v>
      </c>
      <c r="Q9" s="5">
        <f t="shared" si="6"/>
        <v>265</v>
      </c>
      <c r="R9" s="5">
        <f t="shared" si="7"/>
        <v>265</v>
      </c>
      <c r="S9" s="5"/>
      <c r="T9" s="5"/>
      <c r="U9" s="1"/>
      <c r="V9" s="11">
        <f t="shared" si="8"/>
        <v>10</v>
      </c>
      <c r="W9" s="1">
        <f t="shared" si="9"/>
        <v>5.6414473684210531</v>
      </c>
      <c r="X9" s="1">
        <v>55.4</v>
      </c>
      <c r="Y9" s="1">
        <v>61.8</v>
      </c>
      <c r="Z9" s="1">
        <v>68</v>
      </c>
      <c r="AA9" s="1">
        <v>72.2</v>
      </c>
      <c r="AB9" s="1">
        <v>46</v>
      </c>
      <c r="AC9" s="1">
        <v>45.4</v>
      </c>
      <c r="AD9" s="1">
        <v>78.6524</v>
      </c>
      <c r="AE9" s="1">
        <v>50</v>
      </c>
      <c r="AF9" s="1">
        <v>41.3333333333333</v>
      </c>
      <c r="AG9" s="1">
        <v>56.4</v>
      </c>
      <c r="AH9" s="1"/>
      <c r="AI9" s="1">
        <f t="shared" si="10"/>
        <v>119</v>
      </c>
      <c r="AJ9" s="1">
        <f t="shared" si="11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40</v>
      </c>
      <c r="C10" s="1">
        <v>384</v>
      </c>
      <c r="D10" s="1">
        <v>1566</v>
      </c>
      <c r="E10" s="1">
        <v>654</v>
      </c>
      <c r="F10" s="1">
        <v>1225</v>
      </c>
      <c r="G10" s="7">
        <v>0.45</v>
      </c>
      <c r="H10" s="1">
        <v>45</v>
      </c>
      <c r="I10" s="1" t="s">
        <v>36</v>
      </c>
      <c r="J10" s="1">
        <v>655</v>
      </c>
      <c r="K10" s="1">
        <f t="shared" si="3"/>
        <v>-1</v>
      </c>
      <c r="L10" s="1"/>
      <c r="M10" s="1"/>
      <c r="N10" s="1"/>
      <c r="O10" s="1">
        <f t="shared" si="4"/>
        <v>130.80000000000001</v>
      </c>
      <c r="P10" s="5">
        <f t="shared" si="5"/>
        <v>83</v>
      </c>
      <c r="Q10" s="5">
        <f t="shared" si="6"/>
        <v>83</v>
      </c>
      <c r="R10" s="5">
        <f t="shared" si="7"/>
        <v>83</v>
      </c>
      <c r="S10" s="5"/>
      <c r="T10" s="5"/>
      <c r="U10" s="1"/>
      <c r="V10" s="11">
        <f t="shared" si="8"/>
        <v>10</v>
      </c>
      <c r="W10" s="1">
        <f t="shared" si="9"/>
        <v>9.3654434250764513</v>
      </c>
      <c r="X10" s="1">
        <v>152.80000000000001</v>
      </c>
      <c r="Y10" s="1">
        <v>150.19999999999999</v>
      </c>
      <c r="Z10" s="1">
        <v>133.19999999999999</v>
      </c>
      <c r="AA10" s="1">
        <v>131.4</v>
      </c>
      <c r="AB10" s="1">
        <v>133.19999999999999</v>
      </c>
      <c r="AC10" s="1">
        <v>127.6</v>
      </c>
      <c r="AD10" s="1">
        <v>124</v>
      </c>
      <c r="AE10" s="1">
        <v>95</v>
      </c>
      <c r="AF10" s="1">
        <v>76.6666666666667</v>
      </c>
      <c r="AG10" s="1">
        <v>126.2</v>
      </c>
      <c r="AH10" s="1"/>
      <c r="AI10" s="1">
        <f t="shared" si="10"/>
        <v>37</v>
      </c>
      <c r="AJ10" s="1">
        <f t="shared" si="11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40</v>
      </c>
      <c r="C11" s="1">
        <v>213</v>
      </c>
      <c r="D11" s="1"/>
      <c r="E11" s="1">
        <v>41</v>
      </c>
      <c r="F11" s="1">
        <v>167</v>
      </c>
      <c r="G11" s="7">
        <v>0.17</v>
      </c>
      <c r="H11" s="1">
        <v>180</v>
      </c>
      <c r="I11" s="1" t="s">
        <v>36</v>
      </c>
      <c r="J11" s="1">
        <v>41</v>
      </c>
      <c r="K11" s="1">
        <f t="shared" si="3"/>
        <v>0</v>
      </c>
      <c r="L11" s="1"/>
      <c r="M11" s="1"/>
      <c r="N11" s="1"/>
      <c r="O11" s="1">
        <f t="shared" si="4"/>
        <v>8.1999999999999993</v>
      </c>
      <c r="P11" s="5"/>
      <c r="Q11" s="5">
        <f t="shared" si="6"/>
        <v>0</v>
      </c>
      <c r="R11" s="5">
        <f t="shared" si="7"/>
        <v>0</v>
      </c>
      <c r="S11" s="5"/>
      <c r="T11" s="5"/>
      <c r="U11" s="1"/>
      <c r="V11" s="11">
        <f t="shared" si="8"/>
        <v>20.365853658536587</v>
      </c>
      <c r="W11" s="1">
        <f t="shared" si="9"/>
        <v>20.365853658536587</v>
      </c>
      <c r="X11" s="1">
        <v>7.4</v>
      </c>
      <c r="Y11" s="1">
        <v>11.6</v>
      </c>
      <c r="Z11" s="1">
        <v>14</v>
      </c>
      <c r="AA11" s="1">
        <v>13.2</v>
      </c>
      <c r="AB11" s="1">
        <v>27</v>
      </c>
      <c r="AC11" s="1">
        <v>23.4</v>
      </c>
      <c r="AD11" s="1">
        <v>12.6</v>
      </c>
      <c r="AE11" s="1">
        <v>27.5</v>
      </c>
      <c r="AF11" s="1">
        <v>24</v>
      </c>
      <c r="AG11" s="1">
        <v>7.2</v>
      </c>
      <c r="AH11" s="21" t="s">
        <v>43</v>
      </c>
      <c r="AI11" s="1">
        <f t="shared" si="10"/>
        <v>0</v>
      </c>
      <c r="AJ11" s="1">
        <f t="shared" si="11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76</v>
      </c>
      <c r="D12" s="1">
        <v>204</v>
      </c>
      <c r="E12" s="1">
        <v>95</v>
      </c>
      <c r="F12" s="1">
        <v>179</v>
      </c>
      <c r="G12" s="7">
        <v>0.3</v>
      </c>
      <c r="H12" s="1">
        <v>40</v>
      </c>
      <c r="I12" s="1" t="s">
        <v>36</v>
      </c>
      <c r="J12" s="1">
        <v>89</v>
      </c>
      <c r="K12" s="1">
        <f t="shared" si="3"/>
        <v>6</v>
      </c>
      <c r="L12" s="1"/>
      <c r="M12" s="1"/>
      <c r="N12" s="1"/>
      <c r="O12" s="1">
        <f t="shared" si="4"/>
        <v>19</v>
      </c>
      <c r="P12" s="5">
        <f t="shared" si="5"/>
        <v>11</v>
      </c>
      <c r="Q12" s="5">
        <f t="shared" si="6"/>
        <v>11</v>
      </c>
      <c r="R12" s="5">
        <f t="shared" si="7"/>
        <v>11</v>
      </c>
      <c r="S12" s="5"/>
      <c r="T12" s="5"/>
      <c r="U12" s="1"/>
      <c r="V12" s="11">
        <f t="shared" si="8"/>
        <v>10</v>
      </c>
      <c r="W12" s="1">
        <f t="shared" si="9"/>
        <v>9.4210526315789469</v>
      </c>
      <c r="X12" s="1">
        <v>20.8</v>
      </c>
      <c r="Y12" s="1">
        <v>17.8</v>
      </c>
      <c r="Z12" s="1">
        <v>10.6</v>
      </c>
      <c r="AA12" s="1">
        <v>10</v>
      </c>
      <c r="AB12" s="1">
        <v>4.5999999999999996</v>
      </c>
      <c r="AC12" s="1">
        <v>-3</v>
      </c>
      <c r="AD12" s="1">
        <v>24.4</v>
      </c>
      <c r="AE12" s="1">
        <v>41</v>
      </c>
      <c r="AF12" s="1">
        <v>43.3333333333333</v>
      </c>
      <c r="AG12" s="1">
        <v>13.2</v>
      </c>
      <c r="AH12" s="1" t="s">
        <v>45</v>
      </c>
      <c r="AI12" s="1">
        <f t="shared" si="10"/>
        <v>3</v>
      </c>
      <c r="AJ12" s="1">
        <f t="shared" si="11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40</v>
      </c>
      <c r="C13" s="1">
        <v>217</v>
      </c>
      <c r="D13" s="1">
        <v>225</v>
      </c>
      <c r="E13" s="1">
        <v>127</v>
      </c>
      <c r="F13" s="1">
        <v>301</v>
      </c>
      <c r="G13" s="7">
        <v>0.17</v>
      </c>
      <c r="H13" s="1">
        <v>180</v>
      </c>
      <c r="I13" s="1" t="s">
        <v>36</v>
      </c>
      <c r="J13" s="1">
        <v>128</v>
      </c>
      <c r="K13" s="1">
        <f t="shared" si="3"/>
        <v>-1</v>
      </c>
      <c r="L13" s="1"/>
      <c r="M13" s="1"/>
      <c r="N13" s="1"/>
      <c r="O13" s="1">
        <f t="shared" si="4"/>
        <v>25.4</v>
      </c>
      <c r="P13" s="5"/>
      <c r="Q13" s="5">
        <f t="shared" si="6"/>
        <v>0</v>
      </c>
      <c r="R13" s="5">
        <f t="shared" si="7"/>
        <v>0</v>
      </c>
      <c r="S13" s="5"/>
      <c r="T13" s="5"/>
      <c r="U13" s="1"/>
      <c r="V13" s="11">
        <f t="shared" si="8"/>
        <v>11.850393700787402</v>
      </c>
      <c r="W13" s="1">
        <f t="shared" si="9"/>
        <v>11.850393700787402</v>
      </c>
      <c r="X13" s="1">
        <v>28.6</v>
      </c>
      <c r="Y13" s="1">
        <v>31.6</v>
      </c>
      <c r="Z13" s="1">
        <v>42.2</v>
      </c>
      <c r="AA13" s="1">
        <v>52</v>
      </c>
      <c r="AB13" s="1">
        <v>46.8</v>
      </c>
      <c r="AC13" s="1">
        <v>34.4</v>
      </c>
      <c r="AD13" s="1">
        <v>35.799999999999997</v>
      </c>
      <c r="AE13" s="1">
        <v>44.25</v>
      </c>
      <c r="AF13" s="1">
        <v>45</v>
      </c>
      <c r="AG13" s="1">
        <v>101</v>
      </c>
      <c r="AH13" s="1"/>
      <c r="AI13" s="1">
        <f t="shared" si="10"/>
        <v>0</v>
      </c>
      <c r="AJ13" s="1">
        <f t="shared" si="11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40</v>
      </c>
      <c r="C14" s="1"/>
      <c r="D14" s="1">
        <v>6</v>
      </c>
      <c r="E14" s="1"/>
      <c r="F14" s="1">
        <v>6</v>
      </c>
      <c r="G14" s="7">
        <v>0.35</v>
      </c>
      <c r="H14" s="1">
        <v>50</v>
      </c>
      <c r="I14" s="1" t="s">
        <v>36</v>
      </c>
      <c r="J14" s="1">
        <v>3</v>
      </c>
      <c r="K14" s="1">
        <f t="shared" si="3"/>
        <v>-3</v>
      </c>
      <c r="L14" s="1"/>
      <c r="M14" s="1"/>
      <c r="N14" s="1"/>
      <c r="O14" s="1">
        <f t="shared" si="4"/>
        <v>0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1" t="e">
        <f t="shared" si="8"/>
        <v>#DIV/0!</v>
      </c>
      <c r="W14" s="1" t="e">
        <f t="shared" si="9"/>
        <v>#DIV/0!</v>
      </c>
      <c r="X14" s="1">
        <v>0.4</v>
      </c>
      <c r="Y14" s="1">
        <v>0.4</v>
      </c>
      <c r="Z14" s="1">
        <v>0.2</v>
      </c>
      <c r="AA14" s="1">
        <v>0.4</v>
      </c>
      <c r="AB14" s="1">
        <v>1</v>
      </c>
      <c r="AC14" s="1">
        <v>1.4</v>
      </c>
      <c r="AD14" s="1">
        <v>1.6</v>
      </c>
      <c r="AE14" s="1">
        <v>3.75</v>
      </c>
      <c r="AF14" s="1">
        <v>3</v>
      </c>
      <c r="AG14" s="1">
        <v>7</v>
      </c>
      <c r="AH14" s="1" t="s">
        <v>48</v>
      </c>
      <c r="AI14" s="1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</v>
      </c>
      <c r="D15" s="1">
        <v>36</v>
      </c>
      <c r="E15" s="1">
        <v>-4</v>
      </c>
      <c r="F15" s="1">
        <v>36</v>
      </c>
      <c r="G15" s="7">
        <v>0.35</v>
      </c>
      <c r="H15" s="1">
        <v>50</v>
      </c>
      <c r="I15" s="1" t="s">
        <v>36</v>
      </c>
      <c r="J15" s="1">
        <v>3</v>
      </c>
      <c r="K15" s="1">
        <f t="shared" si="3"/>
        <v>-7</v>
      </c>
      <c r="L15" s="1"/>
      <c r="M15" s="1"/>
      <c r="N15" s="1"/>
      <c r="O15" s="1">
        <f t="shared" si="4"/>
        <v>-0.8</v>
      </c>
      <c r="P15" s="5"/>
      <c r="Q15" s="5">
        <f t="shared" si="6"/>
        <v>0</v>
      </c>
      <c r="R15" s="5">
        <f t="shared" si="7"/>
        <v>0</v>
      </c>
      <c r="S15" s="5"/>
      <c r="T15" s="5"/>
      <c r="U15" s="1"/>
      <c r="V15" s="11">
        <f t="shared" si="8"/>
        <v>-45</v>
      </c>
      <c r="W15" s="1">
        <f t="shared" si="9"/>
        <v>-45</v>
      </c>
      <c r="X15" s="1">
        <v>5.2</v>
      </c>
      <c r="Y15" s="1">
        <v>5.6</v>
      </c>
      <c r="Z15" s="1">
        <v>2.6</v>
      </c>
      <c r="AA15" s="1">
        <v>4.4000000000000004</v>
      </c>
      <c r="AB15" s="1">
        <v>6</v>
      </c>
      <c r="AC15" s="1">
        <v>5.8</v>
      </c>
      <c r="AD15" s="1">
        <v>4.8</v>
      </c>
      <c r="AE15" s="1">
        <v>4</v>
      </c>
      <c r="AF15" s="1">
        <v>3.3333333333333299</v>
      </c>
      <c r="AG15" s="1">
        <v>5.4</v>
      </c>
      <c r="AH15" s="1" t="s">
        <v>50</v>
      </c>
      <c r="AI15" s="1">
        <f t="shared" si="10"/>
        <v>0</v>
      </c>
      <c r="AJ15" s="1">
        <f t="shared" si="11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975.49599999999998</v>
      </c>
      <c r="D16" s="1">
        <v>292.54000000000002</v>
      </c>
      <c r="E16" s="1">
        <v>390.34</v>
      </c>
      <c r="F16" s="1">
        <v>779.88699999999994</v>
      </c>
      <c r="G16" s="7">
        <v>1</v>
      </c>
      <c r="H16" s="1">
        <v>55</v>
      </c>
      <c r="I16" s="1" t="s">
        <v>36</v>
      </c>
      <c r="J16" s="1">
        <v>383.19</v>
      </c>
      <c r="K16" s="1">
        <f t="shared" si="3"/>
        <v>7.1499999999999773</v>
      </c>
      <c r="L16" s="1"/>
      <c r="M16" s="1"/>
      <c r="N16" s="1"/>
      <c r="O16" s="1">
        <f t="shared" si="4"/>
        <v>78.067999999999998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1">
        <f t="shared" si="8"/>
        <v>9.9898421888609921</v>
      </c>
      <c r="W16" s="1">
        <f t="shared" si="9"/>
        <v>9.9898421888609921</v>
      </c>
      <c r="X16" s="1">
        <v>98.693399999999997</v>
      </c>
      <c r="Y16" s="1">
        <v>106.9198</v>
      </c>
      <c r="Z16" s="1">
        <v>145.11779999999999</v>
      </c>
      <c r="AA16" s="1">
        <v>147.6746</v>
      </c>
      <c r="AB16" s="1">
        <v>166.4744</v>
      </c>
      <c r="AC16" s="1">
        <v>154.61000000000001</v>
      </c>
      <c r="AD16" s="1">
        <v>148.24019999999999</v>
      </c>
      <c r="AE16" s="1">
        <v>152.05074999999999</v>
      </c>
      <c r="AF16" s="1">
        <v>159.262333333333</v>
      </c>
      <c r="AG16" s="1">
        <v>159.03460000000001</v>
      </c>
      <c r="AH16" s="1" t="s">
        <v>48</v>
      </c>
      <c r="AI16" s="1">
        <f t="shared" si="10"/>
        <v>0</v>
      </c>
      <c r="AJ16" s="1">
        <f t="shared" si="11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1909.9390000000001</v>
      </c>
      <c r="D17" s="1">
        <v>2229.904</v>
      </c>
      <c r="E17" s="1">
        <v>1534.143</v>
      </c>
      <c r="F17" s="1">
        <v>2176.1860000000001</v>
      </c>
      <c r="G17" s="7">
        <v>1</v>
      </c>
      <c r="H17" s="1">
        <v>50</v>
      </c>
      <c r="I17" s="1" t="s">
        <v>36</v>
      </c>
      <c r="J17" s="1">
        <v>1539.1</v>
      </c>
      <c r="K17" s="1">
        <f t="shared" si="3"/>
        <v>-4.9569999999998799</v>
      </c>
      <c r="L17" s="1"/>
      <c r="M17" s="1"/>
      <c r="N17" s="1"/>
      <c r="O17" s="1">
        <f t="shared" si="4"/>
        <v>306.82859999999999</v>
      </c>
      <c r="P17" s="5">
        <f t="shared" si="5"/>
        <v>892.09999999999991</v>
      </c>
      <c r="Q17" s="5">
        <f t="shared" si="6"/>
        <v>892.09999999999991</v>
      </c>
      <c r="R17" s="5">
        <f t="shared" si="7"/>
        <v>392.09999999999991</v>
      </c>
      <c r="S17" s="5">
        <v>500</v>
      </c>
      <c r="T17" s="5"/>
      <c r="U17" s="1"/>
      <c r="V17" s="11">
        <f t="shared" si="8"/>
        <v>10</v>
      </c>
      <c r="W17" s="1">
        <f t="shared" si="9"/>
        <v>7.0925135401328303</v>
      </c>
      <c r="X17" s="1">
        <v>393.04039999999998</v>
      </c>
      <c r="Y17" s="1">
        <v>426.37079999999997</v>
      </c>
      <c r="Z17" s="1">
        <v>469.38080000000002</v>
      </c>
      <c r="AA17" s="1">
        <v>502.01440000000002</v>
      </c>
      <c r="AB17" s="1">
        <v>454.18939999999998</v>
      </c>
      <c r="AC17" s="1">
        <v>408.51799999999997</v>
      </c>
      <c r="AD17" s="1">
        <v>464.29379999999998</v>
      </c>
      <c r="AE17" s="1">
        <v>405.25074999999998</v>
      </c>
      <c r="AF17" s="1">
        <v>407.50233333333301</v>
      </c>
      <c r="AG17" s="1">
        <v>667.69060000000002</v>
      </c>
      <c r="AH17" s="1" t="s">
        <v>53</v>
      </c>
      <c r="AI17" s="1">
        <f t="shared" si="10"/>
        <v>392</v>
      </c>
      <c r="AJ17" s="1">
        <f t="shared" si="11"/>
        <v>500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76.558000000000007</v>
      </c>
      <c r="D18" s="1">
        <v>302.55</v>
      </c>
      <c r="E18" s="1">
        <v>170.03200000000001</v>
      </c>
      <c r="F18" s="1">
        <v>163.38399999999999</v>
      </c>
      <c r="G18" s="7">
        <v>1</v>
      </c>
      <c r="H18" s="1">
        <v>60</v>
      </c>
      <c r="I18" s="1" t="s">
        <v>36</v>
      </c>
      <c r="J18" s="1">
        <v>164.27</v>
      </c>
      <c r="K18" s="1">
        <f t="shared" si="3"/>
        <v>5.7620000000000005</v>
      </c>
      <c r="L18" s="1"/>
      <c r="M18" s="1"/>
      <c r="N18" s="1"/>
      <c r="O18" s="1">
        <f t="shared" si="4"/>
        <v>34.006399999999999</v>
      </c>
      <c r="P18" s="5">
        <f t="shared" si="5"/>
        <v>176.67999999999998</v>
      </c>
      <c r="Q18" s="5">
        <f t="shared" si="6"/>
        <v>176.67999999999998</v>
      </c>
      <c r="R18" s="5">
        <f t="shared" si="7"/>
        <v>176.67999999999998</v>
      </c>
      <c r="S18" s="5"/>
      <c r="T18" s="5"/>
      <c r="U18" s="1"/>
      <c r="V18" s="11">
        <f t="shared" si="8"/>
        <v>10</v>
      </c>
      <c r="W18" s="1">
        <f t="shared" si="9"/>
        <v>4.8045073868448291</v>
      </c>
      <c r="X18" s="1">
        <v>27.367000000000001</v>
      </c>
      <c r="Y18" s="1">
        <v>27.3048</v>
      </c>
      <c r="Z18" s="1">
        <v>26.466000000000001</v>
      </c>
      <c r="AA18" s="1">
        <v>26.552600000000002</v>
      </c>
      <c r="AB18" s="1">
        <v>31.690799999999999</v>
      </c>
      <c r="AC18" s="1">
        <v>30.1142</v>
      </c>
      <c r="AD18" s="1">
        <v>36.723399999999998</v>
      </c>
      <c r="AE18" s="1">
        <v>27.5075</v>
      </c>
      <c r="AF18" s="1">
        <v>32.5683333333333</v>
      </c>
      <c r="AG18" s="1">
        <v>39.440800000000003</v>
      </c>
      <c r="AH18" s="1" t="s">
        <v>55</v>
      </c>
      <c r="AI18" s="1">
        <f t="shared" si="10"/>
        <v>177</v>
      </c>
      <c r="AJ18" s="1">
        <f t="shared" si="11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35</v>
      </c>
      <c r="C19" s="1">
        <v>1352.915</v>
      </c>
      <c r="D19" s="1">
        <v>508.37799999999999</v>
      </c>
      <c r="E19" s="1">
        <v>389.72800000000001</v>
      </c>
      <c r="F19" s="1">
        <v>1371.885</v>
      </c>
      <c r="G19" s="7">
        <v>1</v>
      </c>
      <c r="H19" s="1">
        <v>60</v>
      </c>
      <c r="I19" s="1" t="s">
        <v>36</v>
      </c>
      <c r="J19" s="1">
        <v>394.45</v>
      </c>
      <c r="K19" s="1">
        <f t="shared" si="3"/>
        <v>-4.72199999999998</v>
      </c>
      <c r="L19" s="1"/>
      <c r="M19" s="1"/>
      <c r="N19" s="1"/>
      <c r="O19" s="1">
        <f t="shared" si="4"/>
        <v>77.945599999999999</v>
      </c>
      <c r="P19" s="5"/>
      <c r="Q19" s="5">
        <f t="shared" si="6"/>
        <v>0</v>
      </c>
      <c r="R19" s="5">
        <f t="shared" si="7"/>
        <v>0</v>
      </c>
      <c r="S19" s="5"/>
      <c r="T19" s="5"/>
      <c r="U19" s="1"/>
      <c r="V19" s="11">
        <f t="shared" si="8"/>
        <v>17.600544482305608</v>
      </c>
      <c r="W19" s="1">
        <f t="shared" si="9"/>
        <v>17.600544482305608</v>
      </c>
      <c r="X19" s="1">
        <v>116.3352</v>
      </c>
      <c r="Y19" s="1">
        <v>136.83199999999999</v>
      </c>
      <c r="Z19" s="1">
        <v>184.4006</v>
      </c>
      <c r="AA19" s="1">
        <v>186.59880000000001</v>
      </c>
      <c r="AB19" s="1">
        <v>218.0626</v>
      </c>
      <c r="AC19" s="1">
        <v>229.9486</v>
      </c>
      <c r="AD19" s="1">
        <v>130.3946</v>
      </c>
      <c r="AE19" s="1">
        <v>178.42</v>
      </c>
      <c r="AF19" s="1">
        <v>186.49833333333299</v>
      </c>
      <c r="AG19" s="1">
        <v>196.67359999999999</v>
      </c>
      <c r="AH19" s="21" t="s">
        <v>43</v>
      </c>
      <c r="AI19" s="1">
        <f t="shared" si="10"/>
        <v>0</v>
      </c>
      <c r="AJ19" s="1">
        <f t="shared" si="11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35</v>
      </c>
      <c r="C20" s="1">
        <v>146.31100000000001</v>
      </c>
      <c r="D20" s="1">
        <v>210.36099999999999</v>
      </c>
      <c r="E20" s="1">
        <v>175.179</v>
      </c>
      <c r="F20" s="1">
        <v>144.643</v>
      </c>
      <c r="G20" s="7">
        <v>1</v>
      </c>
      <c r="H20" s="1">
        <v>60</v>
      </c>
      <c r="I20" s="1" t="s">
        <v>36</v>
      </c>
      <c r="J20" s="1">
        <v>166.77</v>
      </c>
      <c r="K20" s="1">
        <f t="shared" si="3"/>
        <v>8.4089999999999918</v>
      </c>
      <c r="L20" s="1"/>
      <c r="M20" s="1"/>
      <c r="N20" s="1"/>
      <c r="O20" s="1">
        <f t="shared" si="4"/>
        <v>35.035800000000002</v>
      </c>
      <c r="P20" s="5">
        <f t="shared" si="5"/>
        <v>205.715</v>
      </c>
      <c r="Q20" s="5">
        <f t="shared" si="6"/>
        <v>205.715</v>
      </c>
      <c r="R20" s="5">
        <f t="shared" si="7"/>
        <v>205.715</v>
      </c>
      <c r="S20" s="5"/>
      <c r="T20" s="5"/>
      <c r="U20" s="1"/>
      <c r="V20" s="11">
        <f t="shared" si="8"/>
        <v>10</v>
      </c>
      <c r="W20" s="1">
        <f t="shared" si="9"/>
        <v>4.1284343442992597</v>
      </c>
      <c r="X20" s="1">
        <v>25.678999999999998</v>
      </c>
      <c r="Y20" s="1">
        <v>25.045400000000001</v>
      </c>
      <c r="Z20" s="1">
        <v>30.6874</v>
      </c>
      <c r="AA20" s="1">
        <v>36.289000000000001</v>
      </c>
      <c r="AB20" s="1">
        <v>31.365600000000001</v>
      </c>
      <c r="AC20" s="1">
        <v>25.047799999999999</v>
      </c>
      <c r="AD20" s="1">
        <v>30.184799999999999</v>
      </c>
      <c r="AE20" s="1">
        <v>39.087249999999997</v>
      </c>
      <c r="AF20" s="1">
        <v>41.894666666666701</v>
      </c>
      <c r="AG20" s="1">
        <v>37.556800000000003</v>
      </c>
      <c r="AH20" s="1"/>
      <c r="AI20" s="1">
        <f t="shared" si="10"/>
        <v>206</v>
      </c>
      <c r="AJ20" s="1">
        <f t="shared" si="11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951.03399999999999</v>
      </c>
      <c r="D21" s="1">
        <v>2483.21</v>
      </c>
      <c r="E21" s="1">
        <v>1301.1859999999999</v>
      </c>
      <c r="F21" s="1">
        <v>1792.0260000000001</v>
      </c>
      <c r="G21" s="7">
        <v>1</v>
      </c>
      <c r="H21" s="1">
        <v>60</v>
      </c>
      <c r="I21" s="1" t="s">
        <v>36</v>
      </c>
      <c r="J21" s="1">
        <v>1246.125</v>
      </c>
      <c r="K21" s="1">
        <f t="shared" si="3"/>
        <v>55.060999999999922</v>
      </c>
      <c r="L21" s="1"/>
      <c r="M21" s="1"/>
      <c r="N21" s="1"/>
      <c r="O21" s="1">
        <f t="shared" si="4"/>
        <v>260.23719999999997</v>
      </c>
      <c r="P21" s="5">
        <f t="shared" si="5"/>
        <v>810.34599999999978</v>
      </c>
      <c r="Q21" s="5">
        <f t="shared" si="6"/>
        <v>810.34599999999978</v>
      </c>
      <c r="R21" s="5">
        <f t="shared" si="7"/>
        <v>810.34599999999978</v>
      </c>
      <c r="S21" s="5"/>
      <c r="T21" s="5"/>
      <c r="U21" s="1"/>
      <c r="V21" s="11">
        <f t="shared" si="8"/>
        <v>10</v>
      </c>
      <c r="W21" s="1">
        <f t="shared" si="9"/>
        <v>6.8861254271103451</v>
      </c>
      <c r="X21" s="1">
        <v>255.09219999999999</v>
      </c>
      <c r="Y21" s="1">
        <v>263.87380000000002</v>
      </c>
      <c r="Z21" s="1">
        <v>275.44580000000002</v>
      </c>
      <c r="AA21" s="1">
        <v>282.02760000000001</v>
      </c>
      <c r="AB21" s="1">
        <v>256.36340000000001</v>
      </c>
      <c r="AC21" s="1">
        <v>239.08459999999999</v>
      </c>
      <c r="AD21" s="1">
        <v>269.7672</v>
      </c>
      <c r="AE21" s="1">
        <v>250.84975</v>
      </c>
      <c r="AF21" s="1">
        <v>272.70666666666699</v>
      </c>
      <c r="AG21" s="1">
        <v>464.46019999999999</v>
      </c>
      <c r="AH21" s="1" t="s">
        <v>59</v>
      </c>
      <c r="AI21" s="1">
        <f t="shared" si="10"/>
        <v>810</v>
      </c>
      <c r="AJ21" s="1">
        <f t="shared" si="11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35</v>
      </c>
      <c r="C22" s="1">
        <v>89.093000000000004</v>
      </c>
      <c r="D22" s="1">
        <v>1015.784</v>
      </c>
      <c r="E22" s="1">
        <v>447.74599999999998</v>
      </c>
      <c r="F22" s="1">
        <v>562.89800000000002</v>
      </c>
      <c r="G22" s="7">
        <v>1</v>
      </c>
      <c r="H22" s="1">
        <v>60</v>
      </c>
      <c r="I22" s="1" t="s">
        <v>36</v>
      </c>
      <c r="J22" s="1">
        <v>554.05499999999995</v>
      </c>
      <c r="K22" s="1">
        <f t="shared" si="3"/>
        <v>-106.30899999999997</v>
      </c>
      <c r="L22" s="1"/>
      <c r="M22" s="1"/>
      <c r="N22" s="1"/>
      <c r="O22" s="1">
        <f t="shared" si="4"/>
        <v>89.549199999999999</v>
      </c>
      <c r="P22" s="5">
        <f t="shared" si="5"/>
        <v>332.59399999999994</v>
      </c>
      <c r="Q22" s="5">
        <f t="shared" si="6"/>
        <v>332.59399999999994</v>
      </c>
      <c r="R22" s="5">
        <f t="shared" si="7"/>
        <v>332.59399999999994</v>
      </c>
      <c r="S22" s="5"/>
      <c r="T22" s="5"/>
      <c r="U22" s="1"/>
      <c r="V22" s="11">
        <f t="shared" si="8"/>
        <v>10</v>
      </c>
      <c r="W22" s="1">
        <f t="shared" si="9"/>
        <v>6.2859076351324195</v>
      </c>
      <c r="X22" s="1">
        <v>79.962400000000002</v>
      </c>
      <c r="Y22" s="1">
        <v>91.218600000000009</v>
      </c>
      <c r="Z22" s="1">
        <v>49.825800000000001</v>
      </c>
      <c r="AA22" s="1">
        <v>57.869399999999999</v>
      </c>
      <c r="AB22" s="1">
        <v>58.835799999999992</v>
      </c>
      <c r="AC22" s="1">
        <v>49.367400000000004</v>
      </c>
      <c r="AD22" s="1">
        <v>46.546199999999999</v>
      </c>
      <c r="AE22" s="1">
        <v>54.65</v>
      </c>
      <c r="AF22" s="1">
        <v>57.926333333333297</v>
      </c>
      <c r="AG22" s="1">
        <v>81.445400000000006</v>
      </c>
      <c r="AH22" s="1" t="s">
        <v>59</v>
      </c>
      <c r="AI22" s="1">
        <f t="shared" si="10"/>
        <v>333</v>
      </c>
      <c r="AJ22" s="1">
        <f t="shared" si="11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35</v>
      </c>
      <c r="C23" s="1">
        <v>48.835000000000001</v>
      </c>
      <c r="D23" s="1">
        <v>912.40499999999997</v>
      </c>
      <c r="E23" s="1">
        <v>441.65300000000002</v>
      </c>
      <c r="F23" s="1">
        <v>470.35899999999998</v>
      </c>
      <c r="G23" s="7">
        <v>1</v>
      </c>
      <c r="H23" s="1">
        <v>60</v>
      </c>
      <c r="I23" s="1" t="s">
        <v>36</v>
      </c>
      <c r="J23" s="1">
        <v>508.05</v>
      </c>
      <c r="K23" s="1">
        <f t="shared" si="3"/>
        <v>-66.396999999999991</v>
      </c>
      <c r="L23" s="1"/>
      <c r="M23" s="1"/>
      <c r="N23" s="1"/>
      <c r="O23" s="1">
        <f t="shared" si="4"/>
        <v>88.330600000000004</v>
      </c>
      <c r="P23" s="5">
        <f t="shared" si="5"/>
        <v>412.94700000000006</v>
      </c>
      <c r="Q23" s="5">
        <f t="shared" si="6"/>
        <v>412.94700000000006</v>
      </c>
      <c r="R23" s="5">
        <f t="shared" si="7"/>
        <v>412.94700000000006</v>
      </c>
      <c r="S23" s="5"/>
      <c r="T23" s="5"/>
      <c r="U23" s="1"/>
      <c r="V23" s="11">
        <f t="shared" si="8"/>
        <v>10</v>
      </c>
      <c r="W23" s="1">
        <f t="shared" si="9"/>
        <v>5.3249836410032305</v>
      </c>
      <c r="X23" s="1">
        <v>75.444600000000008</v>
      </c>
      <c r="Y23" s="1">
        <v>83.411199999999994</v>
      </c>
      <c r="Z23" s="1">
        <v>45.0792</v>
      </c>
      <c r="AA23" s="1">
        <v>54.000599999999999</v>
      </c>
      <c r="AB23" s="1">
        <v>54.116600000000012</v>
      </c>
      <c r="AC23" s="1">
        <v>45.667000000000002</v>
      </c>
      <c r="AD23" s="1">
        <v>49.563000000000002</v>
      </c>
      <c r="AE23" s="1">
        <v>41.715000000000003</v>
      </c>
      <c r="AF23" s="1">
        <v>44.471333333333298</v>
      </c>
      <c r="AG23" s="1">
        <v>72.367800000000003</v>
      </c>
      <c r="AH23" s="1" t="s">
        <v>59</v>
      </c>
      <c r="AI23" s="1">
        <f t="shared" si="10"/>
        <v>413</v>
      </c>
      <c r="AJ23" s="1">
        <f t="shared" si="11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35</v>
      </c>
      <c r="C24" s="1">
        <v>672.45</v>
      </c>
      <c r="D24" s="1">
        <v>325.58800000000002</v>
      </c>
      <c r="E24" s="1">
        <v>420.673</v>
      </c>
      <c r="F24" s="1">
        <v>503.60300000000001</v>
      </c>
      <c r="G24" s="7">
        <v>1</v>
      </c>
      <c r="H24" s="1">
        <v>60</v>
      </c>
      <c r="I24" s="1" t="s">
        <v>36</v>
      </c>
      <c r="J24" s="1">
        <v>405.88499999999999</v>
      </c>
      <c r="K24" s="1">
        <f t="shared" si="3"/>
        <v>14.788000000000011</v>
      </c>
      <c r="L24" s="1"/>
      <c r="M24" s="1"/>
      <c r="N24" s="1"/>
      <c r="O24" s="1">
        <f t="shared" si="4"/>
        <v>84.134600000000006</v>
      </c>
      <c r="P24" s="5">
        <f t="shared" si="5"/>
        <v>337.74299999999999</v>
      </c>
      <c r="Q24" s="5">
        <f t="shared" si="6"/>
        <v>337.74299999999999</v>
      </c>
      <c r="R24" s="5">
        <f t="shared" si="7"/>
        <v>337.74299999999999</v>
      </c>
      <c r="S24" s="5"/>
      <c r="T24" s="5"/>
      <c r="U24" s="1"/>
      <c r="V24" s="11">
        <f t="shared" si="8"/>
        <v>10</v>
      </c>
      <c r="W24" s="1">
        <f t="shared" si="9"/>
        <v>5.9856824659533645</v>
      </c>
      <c r="X24" s="1">
        <v>93.036000000000001</v>
      </c>
      <c r="Y24" s="1">
        <v>106.0506</v>
      </c>
      <c r="Z24" s="1">
        <v>148.09119999999999</v>
      </c>
      <c r="AA24" s="1">
        <v>143.453</v>
      </c>
      <c r="AB24" s="1">
        <v>143.0966</v>
      </c>
      <c r="AC24" s="1">
        <v>138.6164</v>
      </c>
      <c r="AD24" s="1">
        <v>131.74959999999999</v>
      </c>
      <c r="AE24" s="1">
        <v>134.4675</v>
      </c>
      <c r="AF24" s="1">
        <v>145.54666666666699</v>
      </c>
      <c r="AG24" s="1">
        <v>201.18680000000001</v>
      </c>
      <c r="AH24" s="1" t="s">
        <v>53</v>
      </c>
      <c r="AI24" s="1">
        <f t="shared" si="10"/>
        <v>338</v>
      </c>
      <c r="AJ24" s="1">
        <f t="shared" si="11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35</v>
      </c>
      <c r="C25" s="1">
        <v>224.465</v>
      </c>
      <c r="D25" s="1">
        <v>483.64</v>
      </c>
      <c r="E25" s="1">
        <v>281.19799999999998</v>
      </c>
      <c r="F25" s="1">
        <v>370.57499999999999</v>
      </c>
      <c r="G25" s="7">
        <v>1</v>
      </c>
      <c r="H25" s="1">
        <v>30</v>
      </c>
      <c r="I25" s="1" t="s">
        <v>36</v>
      </c>
      <c r="J25" s="1">
        <v>272.64999999999998</v>
      </c>
      <c r="K25" s="1">
        <f t="shared" si="3"/>
        <v>8.5480000000000018</v>
      </c>
      <c r="L25" s="1"/>
      <c r="M25" s="1"/>
      <c r="N25" s="1"/>
      <c r="O25" s="1">
        <f t="shared" si="4"/>
        <v>56.239599999999996</v>
      </c>
      <c r="P25" s="5">
        <f t="shared" si="5"/>
        <v>191.82099999999997</v>
      </c>
      <c r="Q25" s="5">
        <f t="shared" si="6"/>
        <v>191.82099999999997</v>
      </c>
      <c r="R25" s="5">
        <f t="shared" si="7"/>
        <v>191.82099999999997</v>
      </c>
      <c r="S25" s="5"/>
      <c r="T25" s="5"/>
      <c r="U25" s="1"/>
      <c r="V25" s="11">
        <f t="shared" si="8"/>
        <v>10</v>
      </c>
      <c r="W25" s="1">
        <f t="shared" si="9"/>
        <v>6.5892182732451872</v>
      </c>
      <c r="X25" s="1">
        <v>54.159799999999997</v>
      </c>
      <c r="Y25" s="1">
        <v>53.690399999999997</v>
      </c>
      <c r="Z25" s="1">
        <v>56.293999999999997</v>
      </c>
      <c r="AA25" s="1">
        <v>58.904800000000002</v>
      </c>
      <c r="AB25" s="1">
        <v>59.6828</v>
      </c>
      <c r="AC25" s="1">
        <v>61.083199999999998</v>
      </c>
      <c r="AD25" s="1">
        <v>66.834599999999995</v>
      </c>
      <c r="AE25" s="1">
        <v>59.264249999999997</v>
      </c>
      <c r="AF25" s="1">
        <v>63.216999999999999</v>
      </c>
      <c r="AG25" s="1">
        <v>25.075199999999999</v>
      </c>
      <c r="AH25" s="1"/>
      <c r="AI25" s="1">
        <f t="shared" si="10"/>
        <v>192</v>
      </c>
      <c r="AJ25" s="1">
        <f t="shared" si="11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3.3769999999999998</v>
      </c>
      <c r="D26" s="1">
        <v>376.18099999999998</v>
      </c>
      <c r="E26" s="1">
        <v>152.30000000000001</v>
      </c>
      <c r="F26" s="1">
        <v>210.33099999999999</v>
      </c>
      <c r="G26" s="7">
        <v>1</v>
      </c>
      <c r="H26" s="1">
        <v>30</v>
      </c>
      <c r="I26" s="1" t="s">
        <v>36</v>
      </c>
      <c r="J26" s="1">
        <v>145.80000000000001</v>
      </c>
      <c r="K26" s="1">
        <f t="shared" si="3"/>
        <v>6.5</v>
      </c>
      <c r="L26" s="1"/>
      <c r="M26" s="1"/>
      <c r="N26" s="1"/>
      <c r="O26" s="1">
        <f t="shared" si="4"/>
        <v>30.46</v>
      </c>
      <c r="P26" s="5">
        <f t="shared" si="5"/>
        <v>94.269000000000034</v>
      </c>
      <c r="Q26" s="5">
        <f t="shared" si="6"/>
        <v>94.269000000000034</v>
      </c>
      <c r="R26" s="5">
        <f t="shared" si="7"/>
        <v>94.269000000000034</v>
      </c>
      <c r="S26" s="5"/>
      <c r="T26" s="5"/>
      <c r="U26" s="1"/>
      <c r="V26" s="11">
        <f t="shared" si="8"/>
        <v>10</v>
      </c>
      <c r="W26" s="1">
        <f t="shared" si="9"/>
        <v>6.9051543007222582</v>
      </c>
      <c r="X26" s="1">
        <v>20.245000000000001</v>
      </c>
      <c r="Y26" s="1">
        <v>26.602399999999999</v>
      </c>
      <c r="Z26" s="1">
        <v>57.790200000000013</v>
      </c>
      <c r="AA26" s="1">
        <v>58.968800000000002</v>
      </c>
      <c r="AB26" s="1">
        <v>19.8918</v>
      </c>
      <c r="AC26" s="1">
        <v>17.4346</v>
      </c>
      <c r="AD26" s="1">
        <v>41.9392</v>
      </c>
      <c r="AE26" s="1">
        <v>20.234749999999998</v>
      </c>
      <c r="AF26" s="1">
        <v>27.946666666666701</v>
      </c>
      <c r="AG26" s="1">
        <v>30.622399999999999</v>
      </c>
      <c r="AH26" s="1"/>
      <c r="AI26" s="1">
        <f t="shared" si="10"/>
        <v>94</v>
      </c>
      <c r="AJ26" s="1">
        <f t="shared" si="11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438.291</v>
      </c>
      <c r="D27" s="1">
        <v>544.18100000000004</v>
      </c>
      <c r="E27" s="1">
        <v>405.80799999999999</v>
      </c>
      <c r="F27" s="1">
        <v>495.45600000000002</v>
      </c>
      <c r="G27" s="7">
        <v>1</v>
      </c>
      <c r="H27" s="1">
        <v>30</v>
      </c>
      <c r="I27" s="1" t="s">
        <v>36</v>
      </c>
      <c r="J27" s="1">
        <v>392.45</v>
      </c>
      <c r="K27" s="1">
        <f t="shared" si="3"/>
        <v>13.358000000000004</v>
      </c>
      <c r="L27" s="1"/>
      <c r="M27" s="1"/>
      <c r="N27" s="1"/>
      <c r="O27" s="1">
        <f t="shared" si="4"/>
        <v>81.161599999999993</v>
      </c>
      <c r="P27" s="5">
        <f t="shared" si="5"/>
        <v>316.15999999999997</v>
      </c>
      <c r="Q27" s="5">
        <f t="shared" si="6"/>
        <v>316.15999999999997</v>
      </c>
      <c r="R27" s="5">
        <f t="shared" si="7"/>
        <v>316.15999999999997</v>
      </c>
      <c r="S27" s="5"/>
      <c r="T27" s="5"/>
      <c r="U27" s="1"/>
      <c r="V27" s="11">
        <f t="shared" si="8"/>
        <v>10</v>
      </c>
      <c r="W27" s="1">
        <f t="shared" si="9"/>
        <v>6.1045617631983609</v>
      </c>
      <c r="X27" s="1">
        <v>76.197199999999995</v>
      </c>
      <c r="Y27" s="1">
        <v>75.164599999999993</v>
      </c>
      <c r="Z27" s="1">
        <v>82.915400000000005</v>
      </c>
      <c r="AA27" s="1">
        <v>86.6554</v>
      </c>
      <c r="AB27" s="1">
        <v>97.808599999999998</v>
      </c>
      <c r="AC27" s="1">
        <v>99.003</v>
      </c>
      <c r="AD27" s="1">
        <v>112.5474</v>
      </c>
      <c r="AE27" s="1">
        <v>88.408249999999995</v>
      </c>
      <c r="AF27" s="1">
        <v>87.359333333333296</v>
      </c>
      <c r="AG27" s="1">
        <v>76.02</v>
      </c>
      <c r="AH27" s="1"/>
      <c r="AI27" s="1">
        <f t="shared" si="10"/>
        <v>316</v>
      </c>
      <c r="AJ27" s="1">
        <f t="shared" si="11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10.499000000000001</v>
      </c>
      <c r="D28" s="1">
        <v>65.084000000000003</v>
      </c>
      <c r="E28" s="1">
        <v>13.486000000000001</v>
      </c>
      <c r="F28" s="1">
        <v>60.774000000000001</v>
      </c>
      <c r="G28" s="7">
        <v>1</v>
      </c>
      <c r="H28" s="1">
        <v>45</v>
      </c>
      <c r="I28" s="1" t="s">
        <v>36</v>
      </c>
      <c r="J28" s="1">
        <v>14.3</v>
      </c>
      <c r="K28" s="1">
        <f t="shared" si="3"/>
        <v>-0.81400000000000006</v>
      </c>
      <c r="L28" s="1"/>
      <c r="M28" s="1"/>
      <c r="N28" s="1"/>
      <c r="O28" s="1">
        <f t="shared" si="4"/>
        <v>2.6972</v>
      </c>
      <c r="P28" s="5"/>
      <c r="Q28" s="5">
        <f t="shared" si="6"/>
        <v>0</v>
      </c>
      <c r="R28" s="5">
        <f t="shared" si="7"/>
        <v>0</v>
      </c>
      <c r="S28" s="5"/>
      <c r="T28" s="5"/>
      <c r="U28" s="1"/>
      <c r="V28" s="11">
        <f t="shared" si="8"/>
        <v>22.532255672549311</v>
      </c>
      <c r="W28" s="1">
        <f t="shared" si="9"/>
        <v>22.532255672549311</v>
      </c>
      <c r="X28" s="1">
        <v>6.0351999999999997</v>
      </c>
      <c r="Y28" s="1">
        <v>6.0329999999999986</v>
      </c>
      <c r="Z28" s="1">
        <v>2.9668000000000001</v>
      </c>
      <c r="AA28" s="1">
        <v>3.3826000000000001</v>
      </c>
      <c r="AB28" s="1">
        <v>4.0377999999999998</v>
      </c>
      <c r="AC28" s="1">
        <v>4.1566000000000001</v>
      </c>
      <c r="AD28" s="1">
        <v>6.8026</v>
      </c>
      <c r="AE28" s="1">
        <v>4.4322499999999998</v>
      </c>
      <c r="AF28" s="1">
        <v>5.4556666666666702</v>
      </c>
      <c r="AG28" s="1">
        <v>5.4862000000000002</v>
      </c>
      <c r="AH28" s="1"/>
      <c r="AI28" s="1">
        <f t="shared" si="10"/>
        <v>0</v>
      </c>
      <c r="AJ28" s="1">
        <f t="shared" si="11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83.864999999999995</v>
      </c>
      <c r="D29" s="1">
        <v>28.122</v>
      </c>
      <c r="E29" s="1">
        <v>33.207999999999998</v>
      </c>
      <c r="F29" s="1">
        <v>66.981999999999999</v>
      </c>
      <c r="G29" s="7">
        <v>1</v>
      </c>
      <c r="H29" s="1">
        <v>40</v>
      </c>
      <c r="I29" s="1" t="s">
        <v>36</v>
      </c>
      <c r="J29" s="1">
        <v>29.9</v>
      </c>
      <c r="K29" s="1">
        <f t="shared" si="3"/>
        <v>3.3079999999999998</v>
      </c>
      <c r="L29" s="1"/>
      <c r="M29" s="1"/>
      <c r="N29" s="1"/>
      <c r="O29" s="1">
        <f t="shared" si="4"/>
        <v>6.6415999999999995</v>
      </c>
      <c r="P29" s="5"/>
      <c r="Q29" s="5">
        <f t="shared" si="6"/>
        <v>0</v>
      </c>
      <c r="R29" s="5">
        <f t="shared" si="7"/>
        <v>0</v>
      </c>
      <c r="S29" s="5"/>
      <c r="T29" s="5"/>
      <c r="U29" s="1"/>
      <c r="V29" s="11">
        <f t="shared" si="8"/>
        <v>10.085220428812335</v>
      </c>
      <c r="W29" s="1">
        <f t="shared" si="9"/>
        <v>10.085220428812335</v>
      </c>
      <c r="X29" s="1">
        <v>7.8558000000000003</v>
      </c>
      <c r="Y29" s="1">
        <v>7.2668000000000008</v>
      </c>
      <c r="Z29" s="1">
        <v>4.2868000000000004</v>
      </c>
      <c r="AA29" s="1">
        <v>4.1634000000000002</v>
      </c>
      <c r="AB29" s="1">
        <v>10.706799999999999</v>
      </c>
      <c r="AC29" s="1">
        <v>11.1462</v>
      </c>
      <c r="AD29" s="1">
        <v>5.5250000000000004</v>
      </c>
      <c r="AE29" s="1">
        <v>10.154999999999999</v>
      </c>
      <c r="AF29" s="1">
        <v>10.1603333333333</v>
      </c>
      <c r="AG29" s="1">
        <v>2.0581999999999998</v>
      </c>
      <c r="AH29" s="1" t="s">
        <v>68</v>
      </c>
      <c r="AI29" s="1">
        <f t="shared" si="10"/>
        <v>0</v>
      </c>
      <c r="AJ29" s="1">
        <f t="shared" si="11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189.005</v>
      </c>
      <c r="D30" s="1">
        <v>194.41499999999999</v>
      </c>
      <c r="E30" s="1">
        <v>182.38200000000001</v>
      </c>
      <c r="F30" s="1">
        <v>168.43299999999999</v>
      </c>
      <c r="G30" s="7">
        <v>1</v>
      </c>
      <c r="H30" s="1">
        <v>30</v>
      </c>
      <c r="I30" s="1" t="s">
        <v>36</v>
      </c>
      <c r="J30" s="1">
        <v>174.55</v>
      </c>
      <c r="K30" s="1">
        <f t="shared" si="3"/>
        <v>7.8319999999999936</v>
      </c>
      <c r="L30" s="1"/>
      <c r="M30" s="1"/>
      <c r="N30" s="1"/>
      <c r="O30" s="1">
        <f t="shared" si="4"/>
        <v>36.476399999999998</v>
      </c>
      <c r="P30" s="5">
        <f t="shared" si="5"/>
        <v>196.33100000000002</v>
      </c>
      <c r="Q30" s="5">
        <f t="shared" si="6"/>
        <v>196.33100000000002</v>
      </c>
      <c r="R30" s="5">
        <f t="shared" si="7"/>
        <v>196.33100000000002</v>
      </c>
      <c r="S30" s="5"/>
      <c r="T30" s="5"/>
      <c r="U30" s="1"/>
      <c r="V30" s="11">
        <f t="shared" si="8"/>
        <v>10</v>
      </c>
      <c r="W30" s="1">
        <f t="shared" si="9"/>
        <v>4.6175883585002904</v>
      </c>
      <c r="X30" s="1">
        <v>29.180199999999999</v>
      </c>
      <c r="Y30" s="1">
        <v>30.968399999999999</v>
      </c>
      <c r="Z30" s="1">
        <v>22.709399999999999</v>
      </c>
      <c r="AA30" s="1">
        <v>24.631399999999999</v>
      </c>
      <c r="AB30" s="1">
        <v>36.544199999999996</v>
      </c>
      <c r="AC30" s="1">
        <v>34.114800000000002</v>
      </c>
      <c r="AD30" s="1">
        <v>21.6572</v>
      </c>
      <c r="AE30" s="1">
        <v>2.0470000000000002</v>
      </c>
      <c r="AF30" s="1">
        <v>2.7293333333333298</v>
      </c>
      <c r="AG30" s="1">
        <v>20.6708</v>
      </c>
      <c r="AH30" s="1"/>
      <c r="AI30" s="1">
        <f t="shared" si="10"/>
        <v>196</v>
      </c>
      <c r="AJ30" s="1">
        <f t="shared" si="11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/>
      <c r="D31" s="1">
        <v>16.224</v>
      </c>
      <c r="E31" s="1"/>
      <c r="F31" s="1">
        <v>16.224</v>
      </c>
      <c r="G31" s="7">
        <v>1</v>
      </c>
      <c r="H31" s="1">
        <v>50</v>
      </c>
      <c r="I31" s="1" t="s">
        <v>36</v>
      </c>
      <c r="J31" s="1"/>
      <c r="K31" s="1">
        <f t="shared" si="3"/>
        <v>0</v>
      </c>
      <c r="L31" s="1"/>
      <c r="M31" s="1"/>
      <c r="N31" s="1"/>
      <c r="O31" s="1">
        <f t="shared" si="4"/>
        <v>0</v>
      </c>
      <c r="P31" s="5"/>
      <c r="Q31" s="5">
        <f t="shared" si="6"/>
        <v>0</v>
      </c>
      <c r="R31" s="5">
        <f t="shared" si="7"/>
        <v>0</v>
      </c>
      <c r="S31" s="5"/>
      <c r="T31" s="5"/>
      <c r="U31" s="1"/>
      <c r="V31" s="11" t="e">
        <f t="shared" si="8"/>
        <v>#DIV/0!</v>
      </c>
      <c r="W31" s="1" t="e">
        <f t="shared" si="9"/>
        <v>#DIV/0!</v>
      </c>
      <c r="X31" s="1">
        <v>1.2809999999999999</v>
      </c>
      <c r="Y31" s="1">
        <v>1.4648000000000001</v>
      </c>
      <c r="Z31" s="1">
        <v>1.5154000000000001</v>
      </c>
      <c r="AA31" s="1">
        <v>2.2582</v>
      </c>
      <c r="AB31" s="1">
        <v>2.5815999999999999</v>
      </c>
      <c r="AC31" s="1">
        <v>1.5129999999999999</v>
      </c>
      <c r="AD31" s="1">
        <v>0.55159999999999998</v>
      </c>
      <c r="AE31" s="1">
        <v>3.4159999999999999</v>
      </c>
      <c r="AF31" s="1">
        <v>4.25</v>
      </c>
      <c r="AG31" s="1">
        <v>13.583600000000001</v>
      </c>
      <c r="AH31" s="1" t="s">
        <v>48</v>
      </c>
      <c r="AI31" s="1">
        <f t="shared" si="10"/>
        <v>0</v>
      </c>
      <c r="AJ31" s="1">
        <f t="shared" si="11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/>
      <c r="D32" s="1">
        <v>16.501000000000001</v>
      </c>
      <c r="E32" s="1"/>
      <c r="F32" s="1">
        <v>16.501000000000001</v>
      </c>
      <c r="G32" s="7">
        <v>1</v>
      </c>
      <c r="H32" s="1">
        <v>50</v>
      </c>
      <c r="I32" s="1" t="s">
        <v>36</v>
      </c>
      <c r="J32" s="1"/>
      <c r="K32" s="1">
        <f t="shared" si="3"/>
        <v>0</v>
      </c>
      <c r="L32" s="1"/>
      <c r="M32" s="1"/>
      <c r="N32" s="1"/>
      <c r="O32" s="1">
        <f t="shared" si="4"/>
        <v>0</v>
      </c>
      <c r="P32" s="5"/>
      <c r="Q32" s="5">
        <f t="shared" si="6"/>
        <v>0</v>
      </c>
      <c r="R32" s="5">
        <f t="shared" si="7"/>
        <v>0</v>
      </c>
      <c r="S32" s="5"/>
      <c r="T32" s="5"/>
      <c r="U32" s="1"/>
      <c r="V32" s="11" t="e">
        <f t="shared" si="8"/>
        <v>#DIV/0!</v>
      </c>
      <c r="W32" s="1" t="e">
        <f t="shared" si="9"/>
        <v>#DIV/0!</v>
      </c>
      <c r="X32" s="1">
        <v>0.92200000000000004</v>
      </c>
      <c r="Y32" s="1">
        <v>1.1055999999999999</v>
      </c>
      <c r="Z32" s="1">
        <v>1.8395999999999999</v>
      </c>
      <c r="AA32" s="1">
        <v>1.7287999999999999</v>
      </c>
      <c r="AB32" s="1">
        <v>2.4676</v>
      </c>
      <c r="AC32" s="1">
        <v>2.3948</v>
      </c>
      <c r="AD32" s="1">
        <v>0</v>
      </c>
      <c r="AE32" s="1">
        <v>2.7040000000000002</v>
      </c>
      <c r="AF32" s="1">
        <v>3.6053333333333302</v>
      </c>
      <c r="AG32" s="1">
        <v>6.0679999999999996</v>
      </c>
      <c r="AH32" s="1" t="s">
        <v>48</v>
      </c>
      <c r="AI32" s="1">
        <f t="shared" si="10"/>
        <v>0</v>
      </c>
      <c r="AJ32" s="1">
        <f t="shared" si="11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40</v>
      </c>
      <c r="C33" s="1">
        <v>642</v>
      </c>
      <c r="D33" s="1">
        <v>3300</v>
      </c>
      <c r="E33" s="1">
        <v>1702</v>
      </c>
      <c r="F33" s="1">
        <v>1949</v>
      </c>
      <c r="G33" s="7">
        <v>0.4</v>
      </c>
      <c r="H33" s="1">
        <v>45</v>
      </c>
      <c r="I33" s="1" t="s">
        <v>36</v>
      </c>
      <c r="J33" s="1">
        <v>1789</v>
      </c>
      <c r="K33" s="1">
        <f t="shared" si="3"/>
        <v>-87</v>
      </c>
      <c r="L33" s="1"/>
      <c r="M33" s="1"/>
      <c r="N33" s="1"/>
      <c r="O33" s="1">
        <f t="shared" si="4"/>
        <v>340.4</v>
      </c>
      <c r="P33" s="5">
        <f t="shared" si="5"/>
        <v>1455</v>
      </c>
      <c r="Q33" s="5">
        <f t="shared" si="6"/>
        <v>1455</v>
      </c>
      <c r="R33" s="5">
        <f t="shared" si="7"/>
        <v>1455</v>
      </c>
      <c r="S33" s="5"/>
      <c r="T33" s="5"/>
      <c r="U33" s="1"/>
      <c r="V33" s="11">
        <f t="shared" si="8"/>
        <v>10</v>
      </c>
      <c r="W33" s="1">
        <f t="shared" si="9"/>
        <v>5.7256169212690953</v>
      </c>
      <c r="X33" s="1">
        <v>288.8</v>
      </c>
      <c r="Y33" s="1">
        <v>309.60000000000002</v>
      </c>
      <c r="Z33" s="1">
        <v>408.6</v>
      </c>
      <c r="AA33" s="1">
        <v>436.8</v>
      </c>
      <c r="AB33" s="1">
        <v>318</v>
      </c>
      <c r="AC33" s="1">
        <v>308.60000000000002</v>
      </c>
      <c r="AD33" s="1">
        <v>396.4</v>
      </c>
      <c r="AE33" s="1">
        <v>256.25</v>
      </c>
      <c r="AF33" s="1">
        <v>232.333333333333</v>
      </c>
      <c r="AG33" s="1">
        <v>238.4</v>
      </c>
      <c r="AH33" s="1" t="s">
        <v>73</v>
      </c>
      <c r="AI33" s="1">
        <f t="shared" si="10"/>
        <v>582</v>
      </c>
      <c r="AJ33" s="1">
        <f t="shared" si="11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40</v>
      </c>
      <c r="C34" s="1">
        <v>468</v>
      </c>
      <c r="D34" s="1">
        <v>650</v>
      </c>
      <c r="E34" s="1">
        <v>375</v>
      </c>
      <c r="F34" s="1">
        <v>685</v>
      </c>
      <c r="G34" s="7">
        <v>0.45</v>
      </c>
      <c r="H34" s="1">
        <v>50</v>
      </c>
      <c r="I34" s="1" t="s">
        <v>36</v>
      </c>
      <c r="J34" s="1">
        <v>396</v>
      </c>
      <c r="K34" s="1">
        <f t="shared" si="3"/>
        <v>-21</v>
      </c>
      <c r="L34" s="1"/>
      <c r="M34" s="1"/>
      <c r="N34" s="1"/>
      <c r="O34" s="1">
        <f t="shared" si="4"/>
        <v>75</v>
      </c>
      <c r="P34" s="5">
        <f t="shared" si="5"/>
        <v>65</v>
      </c>
      <c r="Q34" s="5">
        <f t="shared" si="6"/>
        <v>65</v>
      </c>
      <c r="R34" s="5">
        <f t="shared" si="7"/>
        <v>65</v>
      </c>
      <c r="S34" s="5"/>
      <c r="T34" s="5"/>
      <c r="U34" s="1"/>
      <c r="V34" s="11">
        <f t="shared" si="8"/>
        <v>10</v>
      </c>
      <c r="W34" s="1">
        <f t="shared" si="9"/>
        <v>9.1333333333333329</v>
      </c>
      <c r="X34" s="1">
        <v>69.8</v>
      </c>
      <c r="Y34" s="1">
        <v>70.8</v>
      </c>
      <c r="Z34" s="1">
        <v>106</v>
      </c>
      <c r="AA34" s="1">
        <v>119.8</v>
      </c>
      <c r="AB34" s="1">
        <v>102.4</v>
      </c>
      <c r="AC34" s="1">
        <v>101.4</v>
      </c>
      <c r="AD34" s="1">
        <v>76.599999999999994</v>
      </c>
      <c r="AE34" s="1">
        <v>118.25</v>
      </c>
      <c r="AF34" s="1">
        <v>110</v>
      </c>
      <c r="AG34" s="1">
        <v>111.6</v>
      </c>
      <c r="AH34" s="1"/>
      <c r="AI34" s="1">
        <f t="shared" si="10"/>
        <v>29</v>
      </c>
      <c r="AJ34" s="1">
        <f t="shared" si="11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40</v>
      </c>
      <c r="C35" s="1">
        <v>536</v>
      </c>
      <c r="D35" s="1">
        <v>2682</v>
      </c>
      <c r="E35" s="1">
        <v>1360</v>
      </c>
      <c r="F35" s="1">
        <v>1610</v>
      </c>
      <c r="G35" s="7">
        <v>0.4</v>
      </c>
      <c r="H35" s="1">
        <v>45</v>
      </c>
      <c r="I35" s="1" t="s">
        <v>36</v>
      </c>
      <c r="J35" s="1">
        <v>1413</v>
      </c>
      <c r="K35" s="1">
        <f t="shared" si="3"/>
        <v>-53</v>
      </c>
      <c r="L35" s="1"/>
      <c r="M35" s="1"/>
      <c r="N35" s="1"/>
      <c r="O35" s="1">
        <f t="shared" si="4"/>
        <v>272</v>
      </c>
      <c r="P35" s="5">
        <f t="shared" si="5"/>
        <v>1110</v>
      </c>
      <c r="Q35" s="5">
        <f t="shared" si="6"/>
        <v>1110</v>
      </c>
      <c r="R35" s="5">
        <f t="shared" si="7"/>
        <v>1110</v>
      </c>
      <c r="S35" s="5"/>
      <c r="T35" s="5"/>
      <c r="U35" s="1"/>
      <c r="V35" s="11">
        <f t="shared" si="8"/>
        <v>10</v>
      </c>
      <c r="W35" s="1">
        <f t="shared" si="9"/>
        <v>5.9191176470588234</v>
      </c>
      <c r="X35" s="1">
        <v>254.4</v>
      </c>
      <c r="Y35" s="1">
        <v>264.39999999999998</v>
      </c>
      <c r="Z35" s="1">
        <v>290.39999999999998</v>
      </c>
      <c r="AA35" s="1">
        <v>309.2</v>
      </c>
      <c r="AB35" s="1">
        <v>247.6</v>
      </c>
      <c r="AC35" s="1">
        <v>240.4</v>
      </c>
      <c r="AD35" s="1">
        <v>227.8</v>
      </c>
      <c r="AE35" s="1">
        <v>195.75</v>
      </c>
      <c r="AF35" s="1">
        <v>198</v>
      </c>
      <c r="AG35" s="1">
        <v>211.8</v>
      </c>
      <c r="AH35" s="1" t="s">
        <v>73</v>
      </c>
      <c r="AI35" s="1">
        <f t="shared" si="10"/>
        <v>444</v>
      </c>
      <c r="AJ35" s="1">
        <f t="shared" si="11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833.81899999999996</v>
      </c>
      <c r="D36" s="1">
        <v>832.59100000000001</v>
      </c>
      <c r="E36" s="1">
        <v>762.51700000000005</v>
      </c>
      <c r="F36" s="1">
        <v>811.60500000000002</v>
      </c>
      <c r="G36" s="7">
        <v>1</v>
      </c>
      <c r="H36" s="1">
        <v>45</v>
      </c>
      <c r="I36" s="1" t="s">
        <v>36</v>
      </c>
      <c r="J36" s="1">
        <v>697.5</v>
      </c>
      <c r="K36" s="1">
        <f t="shared" si="3"/>
        <v>65.017000000000053</v>
      </c>
      <c r="L36" s="1"/>
      <c r="M36" s="1"/>
      <c r="N36" s="1"/>
      <c r="O36" s="1">
        <f t="shared" si="4"/>
        <v>152.5034</v>
      </c>
      <c r="P36" s="5">
        <f t="shared" si="5"/>
        <v>713.42900000000009</v>
      </c>
      <c r="Q36" s="5">
        <f t="shared" si="6"/>
        <v>713.42900000000009</v>
      </c>
      <c r="R36" s="5">
        <f t="shared" si="7"/>
        <v>713.42900000000009</v>
      </c>
      <c r="S36" s="5"/>
      <c r="T36" s="5"/>
      <c r="U36" s="1"/>
      <c r="V36" s="11">
        <f t="shared" si="8"/>
        <v>10</v>
      </c>
      <c r="W36" s="1">
        <f t="shared" si="9"/>
        <v>5.3218813482191214</v>
      </c>
      <c r="X36" s="1">
        <v>120.2512</v>
      </c>
      <c r="Y36" s="1">
        <v>146.02340000000001</v>
      </c>
      <c r="Z36" s="1">
        <v>171.5806</v>
      </c>
      <c r="AA36" s="1">
        <v>181.09180000000001</v>
      </c>
      <c r="AB36" s="1">
        <v>186.26499999999999</v>
      </c>
      <c r="AC36" s="1">
        <v>155.46299999999999</v>
      </c>
      <c r="AD36" s="1">
        <v>178.05439999999999</v>
      </c>
      <c r="AE36" s="1">
        <v>126.10575</v>
      </c>
      <c r="AF36" s="1">
        <v>168.63833333333301</v>
      </c>
      <c r="AG36" s="1">
        <v>122.29519999999999</v>
      </c>
      <c r="AH36" s="1"/>
      <c r="AI36" s="1">
        <f t="shared" si="10"/>
        <v>713</v>
      </c>
      <c r="AJ36" s="1">
        <f t="shared" si="11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388</v>
      </c>
      <c r="D37" s="1">
        <v>1304</v>
      </c>
      <c r="E37" s="1">
        <v>590</v>
      </c>
      <c r="F37" s="1">
        <v>1013</v>
      </c>
      <c r="G37" s="7">
        <v>0.45</v>
      </c>
      <c r="H37" s="1">
        <v>45</v>
      </c>
      <c r="I37" s="1" t="s">
        <v>36</v>
      </c>
      <c r="J37" s="1">
        <v>591</v>
      </c>
      <c r="K37" s="1">
        <f t="shared" ref="K37:K68" si="12">E37-J37</f>
        <v>-1</v>
      </c>
      <c r="L37" s="1"/>
      <c r="M37" s="1"/>
      <c r="N37" s="1"/>
      <c r="O37" s="1">
        <f t="shared" si="4"/>
        <v>118</v>
      </c>
      <c r="P37" s="5">
        <f t="shared" si="5"/>
        <v>167</v>
      </c>
      <c r="Q37" s="5">
        <f t="shared" si="6"/>
        <v>167</v>
      </c>
      <c r="R37" s="5">
        <f t="shared" si="7"/>
        <v>167</v>
      </c>
      <c r="S37" s="5"/>
      <c r="T37" s="5"/>
      <c r="U37" s="1"/>
      <c r="V37" s="11">
        <f t="shared" si="8"/>
        <v>10</v>
      </c>
      <c r="W37" s="1">
        <f t="shared" si="9"/>
        <v>8.5847457627118651</v>
      </c>
      <c r="X37" s="1">
        <v>129.80000000000001</v>
      </c>
      <c r="Y37" s="1">
        <v>133.4</v>
      </c>
      <c r="Z37" s="1">
        <v>114.8</v>
      </c>
      <c r="AA37" s="1">
        <v>105</v>
      </c>
      <c r="AB37" s="1">
        <v>116.8</v>
      </c>
      <c r="AC37" s="1">
        <v>120.4</v>
      </c>
      <c r="AD37" s="1">
        <v>103.6</v>
      </c>
      <c r="AE37" s="1">
        <v>88.75</v>
      </c>
      <c r="AF37" s="1">
        <v>85</v>
      </c>
      <c r="AG37" s="1">
        <v>88.8</v>
      </c>
      <c r="AH37" s="1"/>
      <c r="AI37" s="1">
        <f t="shared" si="10"/>
        <v>75</v>
      </c>
      <c r="AJ37" s="1">
        <f t="shared" si="11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381</v>
      </c>
      <c r="D38" s="1">
        <v>966</v>
      </c>
      <c r="E38" s="1">
        <v>557</v>
      </c>
      <c r="F38" s="1">
        <v>662</v>
      </c>
      <c r="G38" s="7">
        <v>0.35</v>
      </c>
      <c r="H38" s="1">
        <v>40</v>
      </c>
      <c r="I38" s="1" t="s">
        <v>36</v>
      </c>
      <c r="J38" s="1">
        <v>559</v>
      </c>
      <c r="K38" s="1">
        <f t="shared" si="12"/>
        <v>-2</v>
      </c>
      <c r="L38" s="1"/>
      <c r="M38" s="1"/>
      <c r="N38" s="1"/>
      <c r="O38" s="1">
        <f t="shared" ref="O38:O69" si="13">E38/5</f>
        <v>111.4</v>
      </c>
      <c r="P38" s="5">
        <f t="shared" si="5"/>
        <v>452</v>
      </c>
      <c r="Q38" s="5">
        <f t="shared" si="6"/>
        <v>452</v>
      </c>
      <c r="R38" s="5">
        <f t="shared" si="7"/>
        <v>452</v>
      </c>
      <c r="S38" s="5"/>
      <c r="T38" s="5"/>
      <c r="U38" s="1"/>
      <c r="V38" s="11">
        <f t="shared" si="8"/>
        <v>10</v>
      </c>
      <c r="W38" s="1">
        <f t="shared" si="9"/>
        <v>5.9425493716337519</v>
      </c>
      <c r="X38" s="1">
        <v>98.8</v>
      </c>
      <c r="Y38" s="1">
        <v>85.4</v>
      </c>
      <c r="Z38" s="1">
        <v>90.2</v>
      </c>
      <c r="AA38" s="1">
        <v>93</v>
      </c>
      <c r="AB38" s="1">
        <v>95.2</v>
      </c>
      <c r="AC38" s="1">
        <v>95.2</v>
      </c>
      <c r="AD38" s="1">
        <v>79</v>
      </c>
      <c r="AE38" s="1">
        <v>87.25</v>
      </c>
      <c r="AF38" s="1">
        <v>79.6666666666667</v>
      </c>
      <c r="AG38" s="1">
        <v>113.6</v>
      </c>
      <c r="AH38" s="1" t="s">
        <v>79</v>
      </c>
      <c r="AI38" s="1">
        <f t="shared" si="10"/>
        <v>158</v>
      </c>
      <c r="AJ38" s="1">
        <f t="shared" si="1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35</v>
      </c>
      <c r="C39" s="1">
        <v>59.292000000000002</v>
      </c>
      <c r="D39" s="1">
        <v>381.68200000000002</v>
      </c>
      <c r="E39" s="1">
        <v>232.15899999999999</v>
      </c>
      <c r="F39" s="1">
        <v>189.62100000000001</v>
      </c>
      <c r="G39" s="7">
        <v>1</v>
      </c>
      <c r="H39" s="1">
        <v>40</v>
      </c>
      <c r="I39" s="1" t="s">
        <v>36</v>
      </c>
      <c r="J39" s="1">
        <v>234.3</v>
      </c>
      <c r="K39" s="1">
        <f t="shared" si="12"/>
        <v>-2.1410000000000196</v>
      </c>
      <c r="L39" s="1"/>
      <c r="M39" s="1"/>
      <c r="N39" s="1"/>
      <c r="O39" s="1">
        <f t="shared" si="13"/>
        <v>46.431799999999996</v>
      </c>
      <c r="P39" s="5">
        <f t="shared" si="5"/>
        <v>274.697</v>
      </c>
      <c r="Q39" s="5">
        <f t="shared" si="6"/>
        <v>274.697</v>
      </c>
      <c r="R39" s="5">
        <f t="shared" si="7"/>
        <v>274.697</v>
      </c>
      <c r="S39" s="5"/>
      <c r="T39" s="5"/>
      <c r="U39" s="1"/>
      <c r="V39" s="11">
        <f t="shared" si="8"/>
        <v>10</v>
      </c>
      <c r="W39" s="1">
        <f t="shared" si="9"/>
        <v>4.0838606299992684</v>
      </c>
      <c r="X39" s="1">
        <v>34.487200000000001</v>
      </c>
      <c r="Y39" s="1">
        <v>34.374000000000002</v>
      </c>
      <c r="Z39" s="1">
        <v>43.555999999999997</v>
      </c>
      <c r="AA39" s="1">
        <v>57.7164</v>
      </c>
      <c r="AB39" s="1">
        <v>36.2346</v>
      </c>
      <c r="AC39" s="1">
        <v>22.918399999999998</v>
      </c>
      <c r="AD39" s="1">
        <v>37.808599999999998</v>
      </c>
      <c r="AE39" s="1">
        <v>58.3705</v>
      </c>
      <c r="AF39" s="1">
        <v>70.653666666666695</v>
      </c>
      <c r="AG39" s="1">
        <v>67.445599999999999</v>
      </c>
      <c r="AH39" s="1" t="s">
        <v>81</v>
      </c>
      <c r="AI39" s="1">
        <f t="shared" si="10"/>
        <v>275</v>
      </c>
      <c r="AJ39" s="1">
        <f t="shared" si="11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40</v>
      </c>
      <c r="C40" s="1">
        <v>542</v>
      </c>
      <c r="D40" s="1">
        <v>468</v>
      </c>
      <c r="E40" s="1">
        <v>424</v>
      </c>
      <c r="F40" s="1">
        <v>528</v>
      </c>
      <c r="G40" s="7">
        <v>0.4</v>
      </c>
      <c r="H40" s="1">
        <v>40</v>
      </c>
      <c r="I40" s="1" t="s">
        <v>36</v>
      </c>
      <c r="J40" s="1">
        <v>424</v>
      </c>
      <c r="K40" s="1">
        <f t="shared" si="12"/>
        <v>0</v>
      </c>
      <c r="L40" s="1"/>
      <c r="M40" s="1"/>
      <c r="N40" s="1"/>
      <c r="O40" s="1">
        <f t="shared" si="13"/>
        <v>84.8</v>
      </c>
      <c r="P40" s="5">
        <f t="shared" si="5"/>
        <v>320</v>
      </c>
      <c r="Q40" s="5">
        <f t="shared" si="6"/>
        <v>320</v>
      </c>
      <c r="R40" s="5">
        <f t="shared" si="7"/>
        <v>320</v>
      </c>
      <c r="S40" s="5"/>
      <c r="T40" s="5"/>
      <c r="U40" s="1"/>
      <c r="V40" s="11">
        <f t="shared" si="8"/>
        <v>10</v>
      </c>
      <c r="W40" s="1">
        <f t="shared" si="9"/>
        <v>6.2264150943396226</v>
      </c>
      <c r="X40" s="1">
        <v>76.2</v>
      </c>
      <c r="Y40" s="1">
        <v>70.2</v>
      </c>
      <c r="Z40" s="1">
        <v>89.2</v>
      </c>
      <c r="AA40" s="1">
        <v>104.8</v>
      </c>
      <c r="AB40" s="1">
        <v>105.8</v>
      </c>
      <c r="AC40" s="1">
        <v>96</v>
      </c>
      <c r="AD40" s="1">
        <v>84.6</v>
      </c>
      <c r="AE40" s="1">
        <v>78.25</v>
      </c>
      <c r="AF40" s="1">
        <v>73</v>
      </c>
      <c r="AG40" s="1">
        <v>65.8</v>
      </c>
      <c r="AH40" s="1"/>
      <c r="AI40" s="1">
        <f t="shared" si="10"/>
        <v>128</v>
      </c>
      <c r="AJ40" s="1">
        <f t="shared" si="11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40</v>
      </c>
      <c r="C41" s="1">
        <v>438</v>
      </c>
      <c r="D41" s="1">
        <v>1080</v>
      </c>
      <c r="E41" s="1">
        <v>666</v>
      </c>
      <c r="F41" s="1">
        <v>793</v>
      </c>
      <c r="G41" s="7">
        <v>0.4</v>
      </c>
      <c r="H41" s="1">
        <v>45</v>
      </c>
      <c r="I41" s="1" t="s">
        <v>36</v>
      </c>
      <c r="J41" s="1">
        <v>663</v>
      </c>
      <c r="K41" s="1">
        <f t="shared" si="12"/>
        <v>3</v>
      </c>
      <c r="L41" s="1"/>
      <c r="M41" s="1"/>
      <c r="N41" s="1"/>
      <c r="O41" s="1">
        <f t="shared" si="13"/>
        <v>133.19999999999999</v>
      </c>
      <c r="P41" s="5">
        <f t="shared" si="5"/>
        <v>539</v>
      </c>
      <c r="Q41" s="5">
        <v>700</v>
      </c>
      <c r="R41" s="5">
        <f t="shared" si="7"/>
        <v>700</v>
      </c>
      <c r="S41" s="5"/>
      <c r="T41" s="5">
        <v>700</v>
      </c>
      <c r="U41" s="1" t="s">
        <v>150</v>
      </c>
      <c r="V41" s="11">
        <f t="shared" si="8"/>
        <v>11.208708708708709</v>
      </c>
      <c r="W41" s="1">
        <f t="shared" si="9"/>
        <v>5.953453453453454</v>
      </c>
      <c r="X41" s="1">
        <v>115.8</v>
      </c>
      <c r="Y41" s="1">
        <v>105.2</v>
      </c>
      <c r="Z41" s="1">
        <v>92.6</v>
      </c>
      <c r="AA41" s="1">
        <v>96.6</v>
      </c>
      <c r="AB41" s="1">
        <v>109</v>
      </c>
      <c r="AC41" s="1">
        <v>109.2</v>
      </c>
      <c r="AD41" s="1">
        <v>75.8</v>
      </c>
      <c r="AE41" s="1">
        <v>72.25</v>
      </c>
      <c r="AF41" s="1">
        <v>91</v>
      </c>
      <c r="AG41" s="1">
        <v>83.2</v>
      </c>
      <c r="AH41" s="1" t="s">
        <v>73</v>
      </c>
      <c r="AI41" s="1">
        <f t="shared" si="10"/>
        <v>280</v>
      </c>
      <c r="AJ41" s="1">
        <f t="shared" si="1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35</v>
      </c>
      <c r="C42" s="1"/>
      <c r="D42" s="1">
        <v>607.81399999999996</v>
      </c>
      <c r="E42" s="1">
        <v>257.38200000000001</v>
      </c>
      <c r="F42" s="1">
        <v>350.43200000000002</v>
      </c>
      <c r="G42" s="7">
        <v>1</v>
      </c>
      <c r="H42" s="1">
        <v>40</v>
      </c>
      <c r="I42" s="1" t="s">
        <v>36</v>
      </c>
      <c r="J42" s="1">
        <v>264.7</v>
      </c>
      <c r="K42" s="1">
        <f t="shared" si="12"/>
        <v>-7.3179999999999836</v>
      </c>
      <c r="L42" s="1"/>
      <c r="M42" s="1"/>
      <c r="N42" s="1"/>
      <c r="O42" s="1">
        <f t="shared" si="13"/>
        <v>51.476399999999998</v>
      </c>
      <c r="P42" s="5">
        <f t="shared" si="5"/>
        <v>164.33199999999999</v>
      </c>
      <c r="Q42" s="5">
        <f t="shared" si="6"/>
        <v>164.33199999999999</v>
      </c>
      <c r="R42" s="5">
        <f t="shared" si="7"/>
        <v>164.33199999999999</v>
      </c>
      <c r="S42" s="5"/>
      <c r="T42" s="5"/>
      <c r="U42" s="1"/>
      <c r="V42" s="11">
        <f t="shared" si="8"/>
        <v>10</v>
      </c>
      <c r="W42" s="1">
        <f t="shared" si="9"/>
        <v>6.8076244648032889</v>
      </c>
      <c r="X42" s="1">
        <v>26.289400000000001</v>
      </c>
      <c r="Y42" s="1">
        <v>34.811399999999999</v>
      </c>
      <c r="Z42" s="1">
        <v>62.492800000000003</v>
      </c>
      <c r="AA42" s="1">
        <v>64.908000000000001</v>
      </c>
      <c r="AB42" s="1">
        <v>40.5456</v>
      </c>
      <c r="AC42" s="1">
        <v>34.782400000000003</v>
      </c>
      <c r="AD42" s="1">
        <v>52.137199999999993</v>
      </c>
      <c r="AE42" s="1">
        <v>49.933</v>
      </c>
      <c r="AF42" s="1">
        <v>54.423666666666698</v>
      </c>
      <c r="AG42" s="1">
        <v>69.836399999999998</v>
      </c>
      <c r="AH42" s="1" t="s">
        <v>68</v>
      </c>
      <c r="AI42" s="1">
        <f t="shared" si="10"/>
        <v>164</v>
      </c>
      <c r="AJ42" s="1">
        <f t="shared" si="11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40</v>
      </c>
      <c r="C43" s="1">
        <v>331</v>
      </c>
      <c r="D43" s="1">
        <v>1446</v>
      </c>
      <c r="E43" s="1">
        <v>678</v>
      </c>
      <c r="F43" s="1">
        <v>912</v>
      </c>
      <c r="G43" s="7">
        <v>0.35</v>
      </c>
      <c r="H43" s="1">
        <v>40</v>
      </c>
      <c r="I43" s="1" t="s">
        <v>36</v>
      </c>
      <c r="J43" s="1">
        <v>709</v>
      </c>
      <c r="K43" s="1">
        <f t="shared" si="12"/>
        <v>-31</v>
      </c>
      <c r="L43" s="1"/>
      <c r="M43" s="1"/>
      <c r="N43" s="1"/>
      <c r="O43" s="1">
        <f t="shared" si="13"/>
        <v>135.6</v>
      </c>
      <c r="P43" s="5">
        <f t="shared" si="5"/>
        <v>444</v>
      </c>
      <c r="Q43" s="5">
        <f t="shared" si="6"/>
        <v>444</v>
      </c>
      <c r="R43" s="5">
        <f t="shared" si="7"/>
        <v>444</v>
      </c>
      <c r="S43" s="5"/>
      <c r="T43" s="5"/>
      <c r="U43" s="1"/>
      <c r="V43" s="11">
        <f t="shared" si="8"/>
        <v>10</v>
      </c>
      <c r="W43" s="1">
        <f t="shared" si="9"/>
        <v>6.72566371681416</v>
      </c>
      <c r="X43" s="1">
        <v>156.4</v>
      </c>
      <c r="Y43" s="1">
        <v>180.6</v>
      </c>
      <c r="Z43" s="1">
        <v>243</v>
      </c>
      <c r="AA43" s="1">
        <v>235.2</v>
      </c>
      <c r="AB43" s="1">
        <v>229</v>
      </c>
      <c r="AC43" s="1">
        <v>224.2</v>
      </c>
      <c r="AD43" s="1">
        <v>159.80000000000001</v>
      </c>
      <c r="AE43" s="1">
        <v>148.5</v>
      </c>
      <c r="AF43" s="1">
        <v>148.666666666667</v>
      </c>
      <c r="AG43" s="1">
        <v>319</v>
      </c>
      <c r="AH43" s="1" t="s">
        <v>86</v>
      </c>
      <c r="AI43" s="1">
        <f t="shared" si="10"/>
        <v>155</v>
      </c>
      <c r="AJ43" s="1">
        <f t="shared" si="11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40</v>
      </c>
      <c r="C44" s="1">
        <v>477</v>
      </c>
      <c r="D44" s="1">
        <v>918</v>
      </c>
      <c r="E44" s="1">
        <v>557</v>
      </c>
      <c r="F44" s="1">
        <v>727</v>
      </c>
      <c r="G44" s="7">
        <v>0.4</v>
      </c>
      <c r="H44" s="1">
        <v>40</v>
      </c>
      <c r="I44" s="1" t="s">
        <v>36</v>
      </c>
      <c r="J44" s="1">
        <v>568</v>
      </c>
      <c r="K44" s="1">
        <f t="shared" si="12"/>
        <v>-11</v>
      </c>
      <c r="L44" s="1"/>
      <c r="M44" s="1"/>
      <c r="N44" s="1"/>
      <c r="O44" s="1">
        <f t="shared" si="13"/>
        <v>111.4</v>
      </c>
      <c r="P44" s="5">
        <f t="shared" si="5"/>
        <v>387</v>
      </c>
      <c r="Q44" s="5">
        <f t="shared" si="6"/>
        <v>387</v>
      </c>
      <c r="R44" s="5">
        <f t="shared" si="7"/>
        <v>387</v>
      </c>
      <c r="S44" s="5"/>
      <c r="T44" s="5"/>
      <c r="U44" s="1"/>
      <c r="V44" s="11">
        <f t="shared" si="8"/>
        <v>10</v>
      </c>
      <c r="W44" s="1">
        <f t="shared" si="9"/>
        <v>6.5260323159784557</v>
      </c>
      <c r="X44" s="1">
        <v>108.6</v>
      </c>
      <c r="Y44" s="1">
        <v>111.4</v>
      </c>
      <c r="Z44" s="1">
        <v>124.2</v>
      </c>
      <c r="AA44" s="1">
        <v>129.4</v>
      </c>
      <c r="AB44" s="1">
        <v>128.6</v>
      </c>
      <c r="AC44" s="1">
        <v>123.8</v>
      </c>
      <c r="AD44" s="1">
        <v>113.4</v>
      </c>
      <c r="AE44" s="1">
        <v>95.75</v>
      </c>
      <c r="AF44" s="1">
        <v>109</v>
      </c>
      <c r="AG44" s="1">
        <v>96.8</v>
      </c>
      <c r="AH44" s="1"/>
      <c r="AI44" s="1">
        <f t="shared" si="10"/>
        <v>155</v>
      </c>
      <c r="AJ44" s="1">
        <f t="shared" si="11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35</v>
      </c>
      <c r="C45" s="1">
        <v>506.16300000000001</v>
      </c>
      <c r="D45" s="1">
        <v>831.63199999999995</v>
      </c>
      <c r="E45" s="1">
        <v>573.548</v>
      </c>
      <c r="F45" s="1">
        <v>682.91399999999999</v>
      </c>
      <c r="G45" s="7">
        <v>1</v>
      </c>
      <c r="H45" s="1">
        <v>50</v>
      </c>
      <c r="I45" s="1" t="s">
        <v>36</v>
      </c>
      <c r="J45" s="1">
        <v>554.54999999999995</v>
      </c>
      <c r="K45" s="1">
        <f t="shared" si="12"/>
        <v>18.998000000000047</v>
      </c>
      <c r="L45" s="1"/>
      <c r="M45" s="1"/>
      <c r="N45" s="1"/>
      <c r="O45" s="1">
        <f t="shared" si="13"/>
        <v>114.70959999999999</v>
      </c>
      <c r="P45" s="5">
        <f t="shared" si="5"/>
        <v>464.18200000000002</v>
      </c>
      <c r="Q45" s="5">
        <f t="shared" si="6"/>
        <v>464.18200000000002</v>
      </c>
      <c r="R45" s="5">
        <f t="shared" si="7"/>
        <v>464.18200000000002</v>
      </c>
      <c r="S45" s="5"/>
      <c r="T45" s="5"/>
      <c r="U45" s="1"/>
      <c r="V45" s="11">
        <f t="shared" si="8"/>
        <v>10</v>
      </c>
      <c r="W45" s="1">
        <f t="shared" si="9"/>
        <v>5.9534162790211109</v>
      </c>
      <c r="X45" s="1">
        <v>106.9828</v>
      </c>
      <c r="Y45" s="1">
        <v>117.7646</v>
      </c>
      <c r="Z45" s="1">
        <v>111.04040000000001</v>
      </c>
      <c r="AA45" s="1">
        <v>123.6322</v>
      </c>
      <c r="AB45" s="1">
        <v>115.0754</v>
      </c>
      <c r="AC45" s="1">
        <v>103.2454</v>
      </c>
      <c r="AD45" s="1">
        <v>119.7478</v>
      </c>
      <c r="AE45" s="1">
        <v>129.33025000000001</v>
      </c>
      <c r="AF45" s="1">
        <v>131.99199999999999</v>
      </c>
      <c r="AG45" s="1">
        <v>193.09960000000001</v>
      </c>
      <c r="AH45" s="1"/>
      <c r="AI45" s="1">
        <f t="shared" si="10"/>
        <v>464</v>
      </c>
      <c r="AJ45" s="1">
        <f t="shared" si="11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35</v>
      </c>
      <c r="C46" s="1">
        <v>596.45399999999995</v>
      </c>
      <c r="D46" s="1">
        <v>1446.2760000000001</v>
      </c>
      <c r="E46" s="1">
        <v>780.447</v>
      </c>
      <c r="F46" s="1">
        <v>1097.424</v>
      </c>
      <c r="G46" s="7">
        <v>1</v>
      </c>
      <c r="H46" s="1">
        <v>50</v>
      </c>
      <c r="I46" s="1" t="s">
        <v>36</v>
      </c>
      <c r="J46" s="1">
        <v>754.25</v>
      </c>
      <c r="K46" s="1">
        <f t="shared" si="12"/>
        <v>26.197000000000003</v>
      </c>
      <c r="L46" s="1"/>
      <c r="M46" s="1"/>
      <c r="N46" s="1"/>
      <c r="O46" s="1">
        <f t="shared" si="13"/>
        <v>156.08940000000001</v>
      </c>
      <c r="P46" s="5">
        <f t="shared" si="5"/>
        <v>463.47000000000025</v>
      </c>
      <c r="Q46" s="5">
        <f t="shared" si="6"/>
        <v>463.47000000000025</v>
      </c>
      <c r="R46" s="5">
        <f t="shared" si="7"/>
        <v>463.47000000000025</v>
      </c>
      <c r="S46" s="5"/>
      <c r="T46" s="5"/>
      <c r="U46" s="1"/>
      <c r="V46" s="11">
        <f t="shared" si="8"/>
        <v>10</v>
      </c>
      <c r="W46" s="1">
        <f t="shared" si="9"/>
        <v>7.0307400758795913</v>
      </c>
      <c r="X46" s="1">
        <v>159.751</v>
      </c>
      <c r="Y46" s="1">
        <v>159.17779999999999</v>
      </c>
      <c r="Z46" s="1">
        <v>158.27180000000001</v>
      </c>
      <c r="AA46" s="1">
        <v>160.41480000000001</v>
      </c>
      <c r="AB46" s="1">
        <v>152.99619999999999</v>
      </c>
      <c r="AC46" s="1">
        <v>154.3972</v>
      </c>
      <c r="AD46" s="1">
        <v>189.3554</v>
      </c>
      <c r="AE46" s="1">
        <v>206.09200000000001</v>
      </c>
      <c r="AF46" s="1">
        <v>222.17400000000001</v>
      </c>
      <c r="AG46" s="1">
        <v>239.691</v>
      </c>
      <c r="AH46" s="1"/>
      <c r="AI46" s="1">
        <f t="shared" si="10"/>
        <v>463</v>
      </c>
      <c r="AJ46" s="1">
        <f t="shared" si="11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90</v>
      </c>
      <c r="B47" s="16" t="s">
        <v>35</v>
      </c>
      <c r="C47" s="16"/>
      <c r="D47" s="16"/>
      <c r="E47" s="16"/>
      <c r="F47" s="16"/>
      <c r="G47" s="17">
        <v>0</v>
      </c>
      <c r="H47" s="16">
        <v>40</v>
      </c>
      <c r="I47" s="16" t="s">
        <v>36</v>
      </c>
      <c r="J47" s="16"/>
      <c r="K47" s="16">
        <f t="shared" si="12"/>
        <v>0</v>
      </c>
      <c r="L47" s="16"/>
      <c r="M47" s="16"/>
      <c r="N47" s="16"/>
      <c r="O47" s="16">
        <f t="shared" si="13"/>
        <v>0</v>
      </c>
      <c r="P47" s="18"/>
      <c r="Q47" s="5">
        <f t="shared" si="6"/>
        <v>0</v>
      </c>
      <c r="R47" s="5">
        <f t="shared" si="7"/>
        <v>0</v>
      </c>
      <c r="S47" s="5"/>
      <c r="T47" s="18"/>
      <c r="U47" s="16"/>
      <c r="V47" s="11" t="e">
        <f t="shared" si="8"/>
        <v>#DIV/0!</v>
      </c>
      <c r="W47" s="16" t="e">
        <f t="shared" si="9"/>
        <v>#DIV/0!</v>
      </c>
      <c r="X47" s="16">
        <v>0</v>
      </c>
      <c r="Y47" s="16">
        <v>0</v>
      </c>
      <c r="Z47" s="16">
        <v>0</v>
      </c>
      <c r="AA47" s="16">
        <v>-0.27300000000000002</v>
      </c>
      <c r="AB47" s="16">
        <v>-0.73560000000000003</v>
      </c>
      <c r="AC47" s="16">
        <v>-0.6946</v>
      </c>
      <c r="AD47" s="16">
        <v>0</v>
      </c>
      <c r="AE47" s="16">
        <v>0</v>
      </c>
      <c r="AF47" s="16">
        <v>0</v>
      </c>
      <c r="AG47" s="16">
        <v>-0.37519999999999998</v>
      </c>
      <c r="AH47" s="16" t="s">
        <v>91</v>
      </c>
      <c r="AI47" s="1">
        <f t="shared" si="10"/>
        <v>0</v>
      </c>
      <c r="AJ47" s="1">
        <f t="shared" si="11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40</v>
      </c>
      <c r="C48" s="1">
        <v>486</v>
      </c>
      <c r="D48" s="1">
        <v>630</v>
      </c>
      <c r="E48" s="1">
        <v>339</v>
      </c>
      <c r="F48" s="1">
        <v>741</v>
      </c>
      <c r="G48" s="7">
        <v>0.45</v>
      </c>
      <c r="H48" s="1">
        <v>50</v>
      </c>
      <c r="I48" s="1" t="s">
        <v>36</v>
      </c>
      <c r="J48" s="1">
        <v>349</v>
      </c>
      <c r="K48" s="1">
        <f t="shared" si="12"/>
        <v>-10</v>
      </c>
      <c r="L48" s="1"/>
      <c r="M48" s="1"/>
      <c r="N48" s="1"/>
      <c r="O48" s="1">
        <f t="shared" si="13"/>
        <v>67.8</v>
      </c>
      <c r="P48" s="5"/>
      <c r="Q48" s="5">
        <f t="shared" si="6"/>
        <v>0</v>
      </c>
      <c r="R48" s="5">
        <f t="shared" si="7"/>
        <v>0</v>
      </c>
      <c r="S48" s="5"/>
      <c r="T48" s="5"/>
      <c r="U48" s="1"/>
      <c r="V48" s="11">
        <f t="shared" si="8"/>
        <v>10.929203539823009</v>
      </c>
      <c r="W48" s="1">
        <f t="shared" si="9"/>
        <v>10.929203539823009</v>
      </c>
      <c r="X48" s="1">
        <v>86.2</v>
      </c>
      <c r="Y48" s="1">
        <v>90</v>
      </c>
      <c r="Z48" s="1">
        <v>113</v>
      </c>
      <c r="AA48" s="1">
        <v>120.4</v>
      </c>
      <c r="AB48" s="1">
        <v>117.4</v>
      </c>
      <c r="AC48" s="1">
        <v>115.4</v>
      </c>
      <c r="AD48" s="1">
        <v>115.4</v>
      </c>
      <c r="AE48" s="1">
        <v>127</v>
      </c>
      <c r="AF48" s="1">
        <v>109</v>
      </c>
      <c r="AG48" s="1">
        <v>126.6</v>
      </c>
      <c r="AH48" s="1" t="s">
        <v>93</v>
      </c>
      <c r="AI48" s="1">
        <f t="shared" si="10"/>
        <v>0</v>
      </c>
      <c r="AJ48" s="1">
        <f t="shared" si="11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35</v>
      </c>
      <c r="C49" s="1">
        <v>40.465000000000003</v>
      </c>
      <c r="D49" s="1">
        <v>585.85199999999998</v>
      </c>
      <c r="E49" s="1">
        <v>205.88499999999999</v>
      </c>
      <c r="F49" s="1">
        <v>379.96699999999998</v>
      </c>
      <c r="G49" s="7">
        <v>1</v>
      </c>
      <c r="H49" s="1">
        <v>40</v>
      </c>
      <c r="I49" s="1" t="s">
        <v>36</v>
      </c>
      <c r="J49" s="1">
        <v>204</v>
      </c>
      <c r="K49" s="1">
        <f t="shared" si="12"/>
        <v>1.8849999999999909</v>
      </c>
      <c r="L49" s="1"/>
      <c r="M49" s="1"/>
      <c r="N49" s="1"/>
      <c r="O49" s="1">
        <f t="shared" si="13"/>
        <v>41.177</v>
      </c>
      <c r="P49" s="5">
        <f t="shared" ref="P49:P74" si="14">10*O49-F49</f>
        <v>31.802999999999997</v>
      </c>
      <c r="Q49" s="5">
        <f t="shared" si="6"/>
        <v>31.802999999999997</v>
      </c>
      <c r="R49" s="5">
        <f t="shared" si="7"/>
        <v>31.802999999999997</v>
      </c>
      <c r="S49" s="5"/>
      <c r="T49" s="5"/>
      <c r="U49" s="1"/>
      <c r="V49" s="11">
        <f t="shared" si="8"/>
        <v>10</v>
      </c>
      <c r="W49" s="1">
        <f t="shared" si="9"/>
        <v>9.2276513587682434</v>
      </c>
      <c r="X49" s="1">
        <v>45.261399999999988</v>
      </c>
      <c r="Y49" s="1">
        <v>55.958000000000013</v>
      </c>
      <c r="Z49" s="1">
        <v>53.223400000000012</v>
      </c>
      <c r="AA49" s="1">
        <v>55.417400000000001</v>
      </c>
      <c r="AB49" s="1">
        <v>44.6614</v>
      </c>
      <c r="AC49" s="1">
        <v>39.831400000000002</v>
      </c>
      <c r="AD49" s="1">
        <v>61.073800000000013</v>
      </c>
      <c r="AE49" s="1">
        <v>35.15775</v>
      </c>
      <c r="AF49" s="1">
        <v>46.877000000000002</v>
      </c>
      <c r="AG49" s="1">
        <v>53.665599999999998</v>
      </c>
      <c r="AH49" s="1"/>
      <c r="AI49" s="1">
        <f t="shared" si="10"/>
        <v>32</v>
      </c>
      <c r="AJ49" s="1">
        <f t="shared" si="11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40</v>
      </c>
      <c r="C50" s="1"/>
      <c r="D50" s="1">
        <v>222</v>
      </c>
      <c r="E50" s="22">
        <f>E89</f>
        <v>197</v>
      </c>
      <c r="F50" s="22">
        <f>222+F89</f>
        <v>332</v>
      </c>
      <c r="G50" s="7">
        <v>0.4</v>
      </c>
      <c r="H50" s="1">
        <v>40</v>
      </c>
      <c r="I50" s="1" t="s">
        <v>36</v>
      </c>
      <c r="J50" s="1"/>
      <c r="K50" s="1">
        <f t="shared" si="12"/>
        <v>197</v>
      </c>
      <c r="L50" s="1"/>
      <c r="M50" s="1"/>
      <c r="N50" s="1"/>
      <c r="O50" s="1">
        <f t="shared" si="13"/>
        <v>39.4</v>
      </c>
      <c r="P50" s="5">
        <f t="shared" si="14"/>
        <v>62</v>
      </c>
      <c r="Q50" s="5">
        <f t="shared" si="6"/>
        <v>62</v>
      </c>
      <c r="R50" s="5">
        <f t="shared" si="7"/>
        <v>62</v>
      </c>
      <c r="S50" s="5"/>
      <c r="T50" s="5"/>
      <c r="U50" s="1"/>
      <c r="V50" s="11">
        <f t="shared" si="8"/>
        <v>10</v>
      </c>
      <c r="W50" s="1">
        <f t="shared" si="9"/>
        <v>8.4263959390862944</v>
      </c>
      <c r="X50" s="1">
        <v>40</v>
      </c>
      <c r="Y50" s="1">
        <v>37.200000000000003</v>
      </c>
      <c r="Z50" s="1">
        <v>35.6</v>
      </c>
      <c r="AA50" s="1">
        <v>39.6</v>
      </c>
      <c r="AB50" s="1">
        <v>34.200000000000003</v>
      </c>
      <c r="AC50" s="1">
        <v>33.4</v>
      </c>
      <c r="AD50" s="1">
        <v>26.4</v>
      </c>
      <c r="AE50" s="1">
        <v>36.5</v>
      </c>
      <c r="AF50" s="1">
        <v>30</v>
      </c>
      <c r="AG50" s="1">
        <v>14.4</v>
      </c>
      <c r="AH50" s="1" t="s">
        <v>96</v>
      </c>
      <c r="AI50" s="1">
        <f t="shared" si="10"/>
        <v>25</v>
      </c>
      <c r="AJ50" s="1">
        <f t="shared" si="11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40</v>
      </c>
      <c r="C51" s="1">
        <v>82</v>
      </c>
      <c r="D51" s="1">
        <v>144</v>
      </c>
      <c r="E51" s="1">
        <v>112</v>
      </c>
      <c r="F51" s="1">
        <v>93</v>
      </c>
      <c r="G51" s="7">
        <v>0.4</v>
      </c>
      <c r="H51" s="1">
        <v>40</v>
      </c>
      <c r="I51" s="1" t="s">
        <v>36</v>
      </c>
      <c r="J51" s="1">
        <v>114</v>
      </c>
      <c r="K51" s="1">
        <f t="shared" si="12"/>
        <v>-2</v>
      </c>
      <c r="L51" s="1"/>
      <c r="M51" s="1"/>
      <c r="N51" s="1"/>
      <c r="O51" s="1">
        <f t="shared" si="13"/>
        <v>22.4</v>
      </c>
      <c r="P51" s="5">
        <f t="shared" si="14"/>
        <v>131</v>
      </c>
      <c r="Q51" s="5">
        <f t="shared" si="6"/>
        <v>131</v>
      </c>
      <c r="R51" s="5">
        <f t="shared" si="7"/>
        <v>131</v>
      </c>
      <c r="S51" s="5"/>
      <c r="T51" s="5"/>
      <c r="U51" s="1"/>
      <c r="V51" s="11">
        <f t="shared" si="8"/>
        <v>10</v>
      </c>
      <c r="W51" s="1">
        <f t="shared" si="9"/>
        <v>4.1517857142857144</v>
      </c>
      <c r="X51" s="1">
        <v>16.8</v>
      </c>
      <c r="Y51" s="1">
        <v>15.8</v>
      </c>
      <c r="Z51" s="1">
        <v>20.6</v>
      </c>
      <c r="AA51" s="1">
        <v>23.4</v>
      </c>
      <c r="AB51" s="1">
        <v>21.6</v>
      </c>
      <c r="AC51" s="1">
        <v>21.2</v>
      </c>
      <c r="AD51" s="1">
        <v>25.6</v>
      </c>
      <c r="AE51" s="1">
        <v>21.75</v>
      </c>
      <c r="AF51" s="1">
        <v>23</v>
      </c>
      <c r="AG51" s="1">
        <v>17.2</v>
      </c>
      <c r="AH51" s="1"/>
      <c r="AI51" s="1">
        <f t="shared" si="10"/>
        <v>52</v>
      </c>
      <c r="AJ51" s="1">
        <f t="shared" si="11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35</v>
      </c>
      <c r="C52" s="1">
        <v>282.36200000000002</v>
      </c>
      <c r="D52" s="1">
        <v>803.44899999999996</v>
      </c>
      <c r="E52" s="1">
        <v>417.47899999999998</v>
      </c>
      <c r="F52" s="1">
        <v>582.72799999999995</v>
      </c>
      <c r="G52" s="7">
        <v>1</v>
      </c>
      <c r="H52" s="1">
        <v>50</v>
      </c>
      <c r="I52" s="1" t="s">
        <v>36</v>
      </c>
      <c r="J52" s="1">
        <v>408.9</v>
      </c>
      <c r="K52" s="1">
        <f t="shared" si="12"/>
        <v>8.5790000000000077</v>
      </c>
      <c r="L52" s="1"/>
      <c r="M52" s="1"/>
      <c r="N52" s="1"/>
      <c r="O52" s="1">
        <f t="shared" si="13"/>
        <v>83.495800000000003</v>
      </c>
      <c r="P52" s="5">
        <f t="shared" si="14"/>
        <v>252.23000000000013</v>
      </c>
      <c r="Q52" s="5">
        <f t="shared" si="6"/>
        <v>252.23000000000013</v>
      </c>
      <c r="R52" s="5">
        <f t="shared" si="7"/>
        <v>252.23000000000013</v>
      </c>
      <c r="S52" s="5"/>
      <c r="T52" s="5"/>
      <c r="U52" s="1"/>
      <c r="V52" s="11">
        <f t="shared" si="8"/>
        <v>10</v>
      </c>
      <c r="W52" s="1">
        <f t="shared" si="9"/>
        <v>6.9791294891479563</v>
      </c>
      <c r="X52" s="1">
        <v>85.778400000000005</v>
      </c>
      <c r="Y52" s="1">
        <v>93.816800000000001</v>
      </c>
      <c r="Z52" s="1">
        <v>81.528199999999998</v>
      </c>
      <c r="AA52" s="1">
        <v>94.435000000000002</v>
      </c>
      <c r="AB52" s="1">
        <v>86.356799999999993</v>
      </c>
      <c r="AC52" s="1">
        <v>71.174800000000005</v>
      </c>
      <c r="AD52" s="1">
        <v>97.621200000000002</v>
      </c>
      <c r="AE52" s="1">
        <v>123.3725</v>
      </c>
      <c r="AF52" s="1">
        <v>128.69900000000001</v>
      </c>
      <c r="AG52" s="1">
        <v>147.2192</v>
      </c>
      <c r="AH52" s="1"/>
      <c r="AI52" s="1">
        <f t="shared" si="10"/>
        <v>252</v>
      </c>
      <c r="AJ52" s="1">
        <f t="shared" si="11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35</v>
      </c>
      <c r="C53" s="1">
        <v>1103.6310000000001</v>
      </c>
      <c r="D53" s="1">
        <v>1039.693</v>
      </c>
      <c r="E53" s="1">
        <v>915.63900000000001</v>
      </c>
      <c r="F53" s="1">
        <v>1071.752</v>
      </c>
      <c r="G53" s="7">
        <v>1</v>
      </c>
      <c r="H53" s="1">
        <v>50</v>
      </c>
      <c r="I53" s="1" t="s">
        <v>36</v>
      </c>
      <c r="J53" s="1">
        <v>891.75</v>
      </c>
      <c r="K53" s="1">
        <f t="shared" si="12"/>
        <v>23.88900000000001</v>
      </c>
      <c r="L53" s="1"/>
      <c r="M53" s="1"/>
      <c r="N53" s="1"/>
      <c r="O53" s="1">
        <f t="shared" si="13"/>
        <v>183.12780000000001</v>
      </c>
      <c r="P53" s="5">
        <f t="shared" si="14"/>
        <v>759.52600000000007</v>
      </c>
      <c r="Q53" s="5">
        <f t="shared" si="6"/>
        <v>759.52600000000007</v>
      </c>
      <c r="R53" s="5">
        <f t="shared" si="7"/>
        <v>759.52600000000007</v>
      </c>
      <c r="S53" s="5"/>
      <c r="T53" s="5"/>
      <c r="U53" s="1"/>
      <c r="V53" s="11">
        <f t="shared" si="8"/>
        <v>10</v>
      </c>
      <c r="W53" s="1">
        <f t="shared" si="9"/>
        <v>5.8524811634279441</v>
      </c>
      <c r="X53" s="1">
        <v>168.5402</v>
      </c>
      <c r="Y53" s="1">
        <v>159.7962</v>
      </c>
      <c r="Z53" s="1">
        <v>152.33600000000001</v>
      </c>
      <c r="AA53" s="1">
        <v>159.76159999999999</v>
      </c>
      <c r="AB53" s="1">
        <v>194.0866</v>
      </c>
      <c r="AC53" s="1">
        <v>183.19980000000001</v>
      </c>
      <c r="AD53" s="1">
        <v>181.48240000000001</v>
      </c>
      <c r="AE53" s="1">
        <v>220.93074999999999</v>
      </c>
      <c r="AF53" s="1">
        <v>246.42533333333299</v>
      </c>
      <c r="AG53" s="1">
        <v>266.88440000000003</v>
      </c>
      <c r="AH53" s="1"/>
      <c r="AI53" s="1">
        <f t="shared" si="10"/>
        <v>760</v>
      </c>
      <c r="AJ53" s="1">
        <f t="shared" si="11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35</v>
      </c>
      <c r="C54" s="1">
        <v>86.245999999999995</v>
      </c>
      <c r="D54" s="1">
        <v>370.80099999999999</v>
      </c>
      <c r="E54" s="1">
        <v>155.55099999999999</v>
      </c>
      <c r="F54" s="1">
        <v>238.416</v>
      </c>
      <c r="G54" s="7">
        <v>1</v>
      </c>
      <c r="H54" s="1">
        <v>50</v>
      </c>
      <c r="I54" s="1" t="s">
        <v>36</v>
      </c>
      <c r="J54" s="1">
        <v>149.9</v>
      </c>
      <c r="K54" s="1">
        <f t="shared" si="12"/>
        <v>5.650999999999982</v>
      </c>
      <c r="L54" s="1"/>
      <c r="M54" s="1"/>
      <c r="N54" s="1"/>
      <c r="O54" s="1">
        <f t="shared" si="13"/>
        <v>31.110199999999999</v>
      </c>
      <c r="P54" s="5">
        <f t="shared" si="14"/>
        <v>72.685999999999979</v>
      </c>
      <c r="Q54" s="5">
        <f t="shared" si="6"/>
        <v>72.685999999999979</v>
      </c>
      <c r="R54" s="5">
        <f t="shared" si="7"/>
        <v>72.685999999999979</v>
      </c>
      <c r="S54" s="5"/>
      <c r="T54" s="5"/>
      <c r="U54" s="1"/>
      <c r="V54" s="11">
        <f t="shared" si="8"/>
        <v>10</v>
      </c>
      <c r="W54" s="1">
        <f t="shared" si="9"/>
        <v>7.6635958624502578</v>
      </c>
      <c r="X54" s="1">
        <v>34.693199999999997</v>
      </c>
      <c r="Y54" s="1">
        <v>37.444000000000003</v>
      </c>
      <c r="Z54" s="1">
        <v>25.25</v>
      </c>
      <c r="AA54" s="1">
        <v>24.036000000000001</v>
      </c>
      <c r="AB54" s="1">
        <v>24.0596</v>
      </c>
      <c r="AC54" s="1">
        <v>22.4938</v>
      </c>
      <c r="AD54" s="1">
        <v>36.9758</v>
      </c>
      <c r="AE54" s="1">
        <v>28.164249999999999</v>
      </c>
      <c r="AF54" s="1">
        <v>28.122333333333302</v>
      </c>
      <c r="AG54" s="1">
        <v>46.275799999999997</v>
      </c>
      <c r="AH54" s="1"/>
      <c r="AI54" s="1">
        <f t="shared" si="10"/>
        <v>73</v>
      </c>
      <c r="AJ54" s="1">
        <f t="shared" si="11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40</v>
      </c>
      <c r="C55" s="1">
        <v>165</v>
      </c>
      <c r="D55" s="1">
        <v>630</v>
      </c>
      <c r="E55" s="1">
        <v>350</v>
      </c>
      <c r="F55" s="1">
        <v>400</v>
      </c>
      <c r="G55" s="7">
        <v>0.4</v>
      </c>
      <c r="H55" s="1">
        <v>50</v>
      </c>
      <c r="I55" s="1" t="s">
        <v>36</v>
      </c>
      <c r="J55" s="1">
        <v>478</v>
      </c>
      <c r="K55" s="1">
        <f t="shared" si="12"/>
        <v>-128</v>
      </c>
      <c r="L55" s="1"/>
      <c r="M55" s="1"/>
      <c r="N55" s="1"/>
      <c r="O55" s="1">
        <f t="shared" si="13"/>
        <v>70</v>
      </c>
      <c r="P55" s="5">
        <f t="shared" si="14"/>
        <v>300</v>
      </c>
      <c r="Q55" s="5">
        <f t="shared" si="6"/>
        <v>300</v>
      </c>
      <c r="R55" s="5">
        <f t="shared" si="7"/>
        <v>300</v>
      </c>
      <c r="S55" s="5"/>
      <c r="T55" s="5"/>
      <c r="U55" s="1"/>
      <c r="V55" s="11">
        <f t="shared" si="8"/>
        <v>10</v>
      </c>
      <c r="W55" s="1">
        <f t="shared" si="9"/>
        <v>5.7142857142857144</v>
      </c>
      <c r="X55" s="1">
        <v>55.6</v>
      </c>
      <c r="Y55" s="1">
        <v>51.2</v>
      </c>
      <c r="Z55" s="1">
        <v>40.4</v>
      </c>
      <c r="AA55" s="1">
        <v>38.799999999999997</v>
      </c>
      <c r="AB55" s="1">
        <v>43.8</v>
      </c>
      <c r="AC55" s="1">
        <v>48.6</v>
      </c>
      <c r="AD55" s="1">
        <v>30.8</v>
      </c>
      <c r="AE55" s="1">
        <v>47.75</v>
      </c>
      <c r="AF55" s="1">
        <v>47.6666666666667</v>
      </c>
      <c r="AG55" s="1">
        <v>71</v>
      </c>
      <c r="AH55" s="1" t="s">
        <v>102</v>
      </c>
      <c r="AI55" s="1">
        <f t="shared" si="10"/>
        <v>120</v>
      </c>
      <c r="AJ55" s="1">
        <f t="shared" si="11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40</v>
      </c>
      <c r="C56" s="1">
        <v>403</v>
      </c>
      <c r="D56" s="1">
        <v>1926</v>
      </c>
      <c r="E56" s="1">
        <v>927</v>
      </c>
      <c r="F56" s="1">
        <v>1164</v>
      </c>
      <c r="G56" s="7">
        <v>0.4</v>
      </c>
      <c r="H56" s="1">
        <v>40</v>
      </c>
      <c r="I56" s="1" t="s">
        <v>36</v>
      </c>
      <c r="J56" s="1">
        <v>955</v>
      </c>
      <c r="K56" s="1">
        <f t="shared" si="12"/>
        <v>-28</v>
      </c>
      <c r="L56" s="1"/>
      <c r="M56" s="1"/>
      <c r="N56" s="1"/>
      <c r="O56" s="1">
        <f t="shared" si="13"/>
        <v>185.4</v>
      </c>
      <c r="P56" s="5">
        <f t="shared" si="14"/>
        <v>690</v>
      </c>
      <c r="Q56" s="5">
        <f t="shared" si="6"/>
        <v>690</v>
      </c>
      <c r="R56" s="5">
        <f t="shared" si="7"/>
        <v>690</v>
      </c>
      <c r="S56" s="5"/>
      <c r="T56" s="5"/>
      <c r="U56" s="1"/>
      <c r="V56" s="11">
        <f t="shared" si="8"/>
        <v>10</v>
      </c>
      <c r="W56" s="1">
        <f t="shared" si="9"/>
        <v>6.2783171521035595</v>
      </c>
      <c r="X56" s="1">
        <v>181.8</v>
      </c>
      <c r="Y56" s="1">
        <v>179.2</v>
      </c>
      <c r="Z56" s="1">
        <v>195.8</v>
      </c>
      <c r="AA56" s="1">
        <v>207.8</v>
      </c>
      <c r="AB56" s="1">
        <v>172.4</v>
      </c>
      <c r="AC56" s="1">
        <v>160.19999999999999</v>
      </c>
      <c r="AD56" s="1">
        <v>187</v>
      </c>
      <c r="AE56" s="1">
        <v>147.5</v>
      </c>
      <c r="AF56" s="1">
        <v>168.333333333333</v>
      </c>
      <c r="AG56" s="1">
        <v>154</v>
      </c>
      <c r="AH56" s="1"/>
      <c r="AI56" s="1">
        <f t="shared" si="10"/>
        <v>276</v>
      </c>
      <c r="AJ56" s="1">
        <f t="shared" si="11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40</v>
      </c>
      <c r="C57" s="1">
        <v>663</v>
      </c>
      <c r="D57" s="1">
        <v>1122</v>
      </c>
      <c r="E57" s="1">
        <v>778</v>
      </c>
      <c r="F57" s="1">
        <v>863</v>
      </c>
      <c r="G57" s="7">
        <v>0.4</v>
      </c>
      <c r="H57" s="1">
        <v>40</v>
      </c>
      <c r="I57" s="1" t="s">
        <v>36</v>
      </c>
      <c r="J57" s="1">
        <v>779</v>
      </c>
      <c r="K57" s="1">
        <f t="shared" si="12"/>
        <v>-1</v>
      </c>
      <c r="L57" s="1"/>
      <c r="M57" s="1"/>
      <c r="N57" s="1"/>
      <c r="O57" s="1">
        <f t="shared" si="13"/>
        <v>155.6</v>
      </c>
      <c r="P57" s="5">
        <f t="shared" si="14"/>
        <v>693</v>
      </c>
      <c r="Q57" s="5">
        <f t="shared" si="6"/>
        <v>693</v>
      </c>
      <c r="R57" s="5">
        <f t="shared" si="7"/>
        <v>693</v>
      </c>
      <c r="S57" s="5"/>
      <c r="T57" s="5"/>
      <c r="U57" s="1"/>
      <c r="V57" s="11">
        <f t="shared" si="8"/>
        <v>10</v>
      </c>
      <c r="W57" s="1">
        <f t="shared" si="9"/>
        <v>5.546272493573265</v>
      </c>
      <c r="X57" s="1">
        <v>143</v>
      </c>
      <c r="Y57" s="1">
        <v>145.80000000000001</v>
      </c>
      <c r="Z57" s="1">
        <v>174.6</v>
      </c>
      <c r="AA57" s="1">
        <v>181.8</v>
      </c>
      <c r="AB57" s="1">
        <v>180.4</v>
      </c>
      <c r="AC57" s="1">
        <v>167.4</v>
      </c>
      <c r="AD57" s="1">
        <v>185</v>
      </c>
      <c r="AE57" s="1">
        <v>138.75</v>
      </c>
      <c r="AF57" s="1">
        <v>138</v>
      </c>
      <c r="AG57" s="1">
        <v>120.8</v>
      </c>
      <c r="AH57" s="1"/>
      <c r="AI57" s="1">
        <f t="shared" si="10"/>
        <v>277</v>
      </c>
      <c r="AJ57" s="1">
        <f t="shared" si="11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35</v>
      </c>
      <c r="C58" s="1">
        <v>120.565</v>
      </c>
      <c r="D58" s="1">
        <v>1369.0619999999999</v>
      </c>
      <c r="E58" s="1">
        <v>582.52099999999996</v>
      </c>
      <c r="F58" s="1">
        <v>808.55700000000002</v>
      </c>
      <c r="G58" s="7">
        <v>1</v>
      </c>
      <c r="H58" s="1">
        <v>40</v>
      </c>
      <c r="I58" s="1" t="s">
        <v>36</v>
      </c>
      <c r="J58" s="1">
        <v>588.86</v>
      </c>
      <c r="K58" s="1">
        <f t="shared" si="12"/>
        <v>-6.3390000000000555</v>
      </c>
      <c r="L58" s="1"/>
      <c r="M58" s="1"/>
      <c r="N58" s="1"/>
      <c r="O58" s="1">
        <f t="shared" si="13"/>
        <v>116.5042</v>
      </c>
      <c r="P58" s="5">
        <f t="shared" si="14"/>
        <v>356.4849999999999</v>
      </c>
      <c r="Q58" s="5">
        <f t="shared" si="6"/>
        <v>356.4849999999999</v>
      </c>
      <c r="R58" s="5">
        <f t="shared" si="7"/>
        <v>356.4849999999999</v>
      </c>
      <c r="S58" s="5"/>
      <c r="T58" s="5"/>
      <c r="U58" s="1"/>
      <c r="V58" s="11">
        <f t="shared" si="8"/>
        <v>10</v>
      </c>
      <c r="W58" s="1">
        <f t="shared" si="9"/>
        <v>6.9401532305273115</v>
      </c>
      <c r="X58" s="1">
        <v>103.0684</v>
      </c>
      <c r="Y58" s="1">
        <v>137.18819999999999</v>
      </c>
      <c r="Z58" s="1">
        <v>120.86</v>
      </c>
      <c r="AA58" s="1">
        <v>110.3214</v>
      </c>
      <c r="AB58" s="1">
        <v>95.494399999999999</v>
      </c>
      <c r="AC58" s="1">
        <v>78.379400000000004</v>
      </c>
      <c r="AD58" s="1">
        <v>118.7162</v>
      </c>
      <c r="AE58" s="1">
        <v>119.9225</v>
      </c>
      <c r="AF58" s="1">
        <v>129.97366666666699</v>
      </c>
      <c r="AG58" s="1">
        <v>184.1086</v>
      </c>
      <c r="AH58" s="1" t="s">
        <v>81</v>
      </c>
      <c r="AI58" s="1">
        <f t="shared" si="10"/>
        <v>356</v>
      </c>
      <c r="AJ58" s="1">
        <f t="shared" si="11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35</v>
      </c>
      <c r="C59" s="1">
        <v>298.46699999999998</v>
      </c>
      <c r="D59" s="1">
        <v>617.072</v>
      </c>
      <c r="E59" s="1">
        <v>450.91</v>
      </c>
      <c r="F59" s="1">
        <v>405.40600000000001</v>
      </c>
      <c r="G59" s="7">
        <v>1</v>
      </c>
      <c r="H59" s="1">
        <v>40</v>
      </c>
      <c r="I59" s="1" t="s">
        <v>36</v>
      </c>
      <c r="J59" s="1">
        <v>441.11</v>
      </c>
      <c r="K59" s="1">
        <f t="shared" si="12"/>
        <v>9.8000000000000114</v>
      </c>
      <c r="L59" s="1"/>
      <c r="M59" s="1"/>
      <c r="N59" s="1"/>
      <c r="O59" s="1">
        <f t="shared" si="13"/>
        <v>90.182000000000002</v>
      </c>
      <c r="P59" s="5">
        <f t="shared" si="14"/>
        <v>496.41400000000004</v>
      </c>
      <c r="Q59" s="5">
        <f t="shared" si="6"/>
        <v>496.41400000000004</v>
      </c>
      <c r="R59" s="5">
        <f t="shared" si="7"/>
        <v>496.41400000000004</v>
      </c>
      <c r="S59" s="5"/>
      <c r="T59" s="5"/>
      <c r="U59" s="1"/>
      <c r="V59" s="11">
        <f t="shared" si="8"/>
        <v>10</v>
      </c>
      <c r="W59" s="1">
        <f t="shared" si="9"/>
        <v>4.4954203721363468</v>
      </c>
      <c r="X59" s="1">
        <v>67.365399999999994</v>
      </c>
      <c r="Y59" s="1">
        <v>78.786599999999993</v>
      </c>
      <c r="Z59" s="1">
        <v>75.273400000000009</v>
      </c>
      <c r="AA59" s="1">
        <v>87.459000000000003</v>
      </c>
      <c r="AB59" s="1">
        <v>82.684799999999996</v>
      </c>
      <c r="AC59" s="1">
        <v>68.4114</v>
      </c>
      <c r="AD59" s="1">
        <v>82.903400000000005</v>
      </c>
      <c r="AE59" s="1">
        <v>95.436750000000004</v>
      </c>
      <c r="AF59" s="1">
        <v>104.789</v>
      </c>
      <c r="AG59" s="1">
        <v>123.26900000000001</v>
      </c>
      <c r="AH59" s="1" t="s">
        <v>81</v>
      </c>
      <c r="AI59" s="1">
        <f t="shared" si="10"/>
        <v>496</v>
      </c>
      <c r="AJ59" s="1">
        <f t="shared" si="11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35</v>
      </c>
      <c r="C60" s="1">
        <v>204.14699999999999</v>
      </c>
      <c r="D60" s="1">
        <v>971.69500000000005</v>
      </c>
      <c r="E60" s="1">
        <v>471.35399999999998</v>
      </c>
      <c r="F60" s="1">
        <v>602.87699999999995</v>
      </c>
      <c r="G60" s="7">
        <v>1</v>
      </c>
      <c r="H60" s="1">
        <v>40</v>
      </c>
      <c r="I60" s="1" t="s">
        <v>36</v>
      </c>
      <c r="J60" s="1">
        <v>459.86</v>
      </c>
      <c r="K60" s="1">
        <f t="shared" si="12"/>
        <v>11.493999999999971</v>
      </c>
      <c r="L60" s="1"/>
      <c r="M60" s="1"/>
      <c r="N60" s="1"/>
      <c r="O60" s="1">
        <f t="shared" si="13"/>
        <v>94.270799999999994</v>
      </c>
      <c r="P60" s="5">
        <f t="shared" si="14"/>
        <v>339.83100000000002</v>
      </c>
      <c r="Q60" s="5">
        <f t="shared" si="6"/>
        <v>339.83100000000002</v>
      </c>
      <c r="R60" s="5">
        <f t="shared" si="7"/>
        <v>339.83100000000002</v>
      </c>
      <c r="S60" s="5"/>
      <c r="T60" s="5"/>
      <c r="U60" s="1"/>
      <c r="V60" s="11">
        <f t="shared" si="8"/>
        <v>10</v>
      </c>
      <c r="W60" s="1">
        <f t="shared" si="9"/>
        <v>6.3951615982891834</v>
      </c>
      <c r="X60" s="1">
        <v>87.646199999999993</v>
      </c>
      <c r="Y60" s="1">
        <v>106.2878</v>
      </c>
      <c r="Z60" s="1">
        <v>89.890799999999999</v>
      </c>
      <c r="AA60" s="1">
        <v>81.407399999999996</v>
      </c>
      <c r="AB60" s="1">
        <v>81.688199999999995</v>
      </c>
      <c r="AC60" s="1">
        <v>77.509799999999998</v>
      </c>
      <c r="AD60" s="1">
        <v>84.683399999999992</v>
      </c>
      <c r="AE60" s="1">
        <v>96.114249999999998</v>
      </c>
      <c r="AF60" s="1">
        <v>103.018333333333</v>
      </c>
      <c r="AG60" s="1">
        <v>141.23240000000001</v>
      </c>
      <c r="AH60" s="1" t="s">
        <v>81</v>
      </c>
      <c r="AI60" s="1">
        <f t="shared" si="10"/>
        <v>340</v>
      </c>
      <c r="AJ60" s="1">
        <f t="shared" si="11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35</v>
      </c>
      <c r="C61" s="1">
        <v>26.795000000000002</v>
      </c>
      <c r="D61" s="1">
        <v>383.34399999999999</v>
      </c>
      <c r="E61" s="1">
        <v>85.72</v>
      </c>
      <c r="F61" s="1">
        <v>295.92399999999998</v>
      </c>
      <c r="G61" s="7">
        <v>1</v>
      </c>
      <c r="H61" s="1">
        <v>30</v>
      </c>
      <c r="I61" s="1" t="s">
        <v>36</v>
      </c>
      <c r="J61" s="1">
        <v>111</v>
      </c>
      <c r="K61" s="1">
        <f t="shared" si="12"/>
        <v>-25.28</v>
      </c>
      <c r="L61" s="1"/>
      <c r="M61" s="1"/>
      <c r="N61" s="1"/>
      <c r="O61" s="1">
        <f t="shared" si="13"/>
        <v>17.143999999999998</v>
      </c>
      <c r="P61" s="5"/>
      <c r="Q61" s="5">
        <f t="shared" si="6"/>
        <v>0</v>
      </c>
      <c r="R61" s="5">
        <f t="shared" si="7"/>
        <v>0</v>
      </c>
      <c r="S61" s="5"/>
      <c r="T61" s="5"/>
      <c r="U61" s="1"/>
      <c r="V61" s="11">
        <f t="shared" si="8"/>
        <v>17.261082594493701</v>
      </c>
      <c r="W61" s="1">
        <f t="shared" si="9"/>
        <v>17.261082594493701</v>
      </c>
      <c r="X61" s="1">
        <v>24.657399999999999</v>
      </c>
      <c r="Y61" s="1">
        <v>36.497599999999998</v>
      </c>
      <c r="Z61" s="1">
        <v>33.470599999999997</v>
      </c>
      <c r="AA61" s="1">
        <v>28.534199999999998</v>
      </c>
      <c r="AB61" s="1">
        <v>27.7806</v>
      </c>
      <c r="AC61" s="1">
        <v>31.578399999999998</v>
      </c>
      <c r="AD61" s="1">
        <v>25.218599999999999</v>
      </c>
      <c r="AE61" s="1">
        <v>34.731000000000002</v>
      </c>
      <c r="AF61" s="1">
        <v>30.292999999999999</v>
      </c>
      <c r="AG61" s="1">
        <v>20.1008</v>
      </c>
      <c r="AH61" s="1" t="s">
        <v>109</v>
      </c>
      <c r="AI61" s="1">
        <f t="shared" si="10"/>
        <v>0</v>
      </c>
      <c r="AJ61" s="1">
        <f t="shared" si="11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40</v>
      </c>
      <c r="C62" s="1">
        <v>4</v>
      </c>
      <c r="D62" s="1">
        <v>306</v>
      </c>
      <c r="E62" s="1">
        <v>43</v>
      </c>
      <c r="F62" s="1">
        <v>263</v>
      </c>
      <c r="G62" s="7">
        <v>0.6</v>
      </c>
      <c r="H62" s="1">
        <v>60</v>
      </c>
      <c r="I62" s="1" t="s">
        <v>36</v>
      </c>
      <c r="J62" s="1">
        <v>127</v>
      </c>
      <c r="K62" s="1">
        <f t="shared" si="12"/>
        <v>-84</v>
      </c>
      <c r="L62" s="1"/>
      <c r="M62" s="1"/>
      <c r="N62" s="1"/>
      <c r="O62" s="1">
        <f t="shared" si="13"/>
        <v>8.6</v>
      </c>
      <c r="P62" s="5"/>
      <c r="Q62" s="5">
        <v>100</v>
      </c>
      <c r="R62" s="5">
        <f t="shared" si="7"/>
        <v>100</v>
      </c>
      <c r="S62" s="5"/>
      <c r="T62" s="5">
        <v>100</v>
      </c>
      <c r="U62" s="1" t="s">
        <v>150</v>
      </c>
      <c r="V62" s="11">
        <f t="shared" si="8"/>
        <v>42.209302325581397</v>
      </c>
      <c r="W62" s="1">
        <f t="shared" si="9"/>
        <v>30.581395348837212</v>
      </c>
      <c r="X62" s="1">
        <v>8.6</v>
      </c>
      <c r="Y62" s="1">
        <v>30.2</v>
      </c>
      <c r="Z62" s="1">
        <v>26.2</v>
      </c>
      <c r="AA62" s="1">
        <v>13.8</v>
      </c>
      <c r="AB62" s="1">
        <v>15.4</v>
      </c>
      <c r="AC62" s="1">
        <v>15.8</v>
      </c>
      <c r="AD62" s="1">
        <v>7.2</v>
      </c>
      <c r="AE62" s="1">
        <v>24</v>
      </c>
      <c r="AF62" s="1">
        <v>24.3333333333333</v>
      </c>
      <c r="AG62" s="1">
        <v>23.6</v>
      </c>
      <c r="AH62" s="1" t="s">
        <v>102</v>
      </c>
      <c r="AI62" s="1">
        <f t="shared" si="10"/>
        <v>60</v>
      </c>
      <c r="AJ62" s="1">
        <f t="shared" si="11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40</v>
      </c>
      <c r="C63" s="1">
        <v>86</v>
      </c>
      <c r="D63" s="1">
        <v>405</v>
      </c>
      <c r="E63" s="1">
        <v>171</v>
      </c>
      <c r="F63" s="1">
        <v>282</v>
      </c>
      <c r="G63" s="7">
        <v>0.35</v>
      </c>
      <c r="H63" s="1">
        <v>50</v>
      </c>
      <c r="I63" s="1" t="s">
        <v>36</v>
      </c>
      <c r="J63" s="1">
        <v>172</v>
      </c>
      <c r="K63" s="1">
        <f t="shared" si="12"/>
        <v>-1</v>
      </c>
      <c r="L63" s="1"/>
      <c r="M63" s="1"/>
      <c r="N63" s="1"/>
      <c r="O63" s="1">
        <f t="shared" si="13"/>
        <v>34.200000000000003</v>
      </c>
      <c r="P63" s="5">
        <f t="shared" si="14"/>
        <v>60</v>
      </c>
      <c r="Q63" s="5">
        <f t="shared" si="6"/>
        <v>60</v>
      </c>
      <c r="R63" s="5">
        <f t="shared" si="7"/>
        <v>60</v>
      </c>
      <c r="S63" s="5"/>
      <c r="T63" s="5"/>
      <c r="U63" s="1"/>
      <c r="V63" s="11">
        <f t="shared" si="8"/>
        <v>10</v>
      </c>
      <c r="W63" s="1">
        <f t="shared" si="9"/>
        <v>8.2456140350877192</v>
      </c>
      <c r="X63" s="1">
        <v>34.200000000000003</v>
      </c>
      <c r="Y63" s="1">
        <v>34</v>
      </c>
      <c r="Z63" s="1">
        <v>28</v>
      </c>
      <c r="AA63" s="1">
        <v>28.6</v>
      </c>
      <c r="AB63" s="1">
        <v>26.2</v>
      </c>
      <c r="AC63" s="1">
        <v>24.2</v>
      </c>
      <c r="AD63" s="1">
        <v>25.4</v>
      </c>
      <c r="AE63" s="1">
        <v>32.75</v>
      </c>
      <c r="AF63" s="1">
        <v>27.3333333333333</v>
      </c>
      <c r="AG63" s="1">
        <v>39.200000000000003</v>
      </c>
      <c r="AH63" s="1"/>
      <c r="AI63" s="1">
        <f t="shared" si="10"/>
        <v>21</v>
      </c>
      <c r="AJ63" s="1">
        <f t="shared" si="11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40</v>
      </c>
      <c r="C64" s="1">
        <v>445</v>
      </c>
      <c r="D64" s="1">
        <v>510</v>
      </c>
      <c r="E64" s="1">
        <v>246</v>
      </c>
      <c r="F64" s="1">
        <v>644</v>
      </c>
      <c r="G64" s="7">
        <v>0.37</v>
      </c>
      <c r="H64" s="1">
        <v>50</v>
      </c>
      <c r="I64" s="1" t="s">
        <v>36</v>
      </c>
      <c r="J64" s="1">
        <v>255</v>
      </c>
      <c r="K64" s="1">
        <f t="shared" si="12"/>
        <v>-9</v>
      </c>
      <c r="L64" s="1"/>
      <c r="M64" s="1"/>
      <c r="N64" s="1"/>
      <c r="O64" s="1">
        <f t="shared" si="13"/>
        <v>49.2</v>
      </c>
      <c r="P64" s="5"/>
      <c r="Q64" s="5">
        <f t="shared" si="6"/>
        <v>0</v>
      </c>
      <c r="R64" s="5">
        <f t="shared" si="7"/>
        <v>0</v>
      </c>
      <c r="S64" s="5"/>
      <c r="T64" s="5"/>
      <c r="U64" s="1"/>
      <c r="V64" s="11">
        <f t="shared" si="8"/>
        <v>13.089430894308942</v>
      </c>
      <c r="W64" s="1">
        <f t="shared" si="9"/>
        <v>13.089430894308942</v>
      </c>
      <c r="X64" s="1">
        <v>79.2</v>
      </c>
      <c r="Y64" s="1">
        <v>87.8</v>
      </c>
      <c r="Z64" s="1">
        <v>86</v>
      </c>
      <c r="AA64" s="1">
        <v>86.2</v>
      </c>
      <c r="AB64" s="1">
        <v>99</v>
      </c>
      <c r="AC64" s="1">
        <v>101.4</v>
      </c>
      <c r="AD64" s="1">
        <v>84.8</v>
      </c>
      <c r="AE64" s="1">
        <v>104.75</v>
      </c>
      <c r="AF64" s="1">
        <v>98.3333333333333</v>
      </c>
      <c r="AG64" s="1">
        <v>96.6</v>
      </c>
      <c r="AH64" s="1" t="s">
        <v>50</v>
      </c>
      <c r="AI64" s="1">
        <f t="shared" si="10"/>
        <v>0</v>
      </c>
      <c r="AJ64" s="1">
        <f t="shared" si="11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40</v>
      </c>
      <c r="C65" s="1">
        <v>19</v>
      </c>
      <c r="D65" s="1">
        <v>132</v>
      </c>
      <c r="E65" s="1">
        <v>12</v>
      </c>
      <c r="F65" s="1">
        <v>132</v>
      </c>
      <c r="G65" s="7">
        <v>0.4</v>
      </c>
      <c r="H65" s="1">
        <v>30</v>
      </c>
      <c r="I65" s="1" t="s">
        <v>36</v>
      </c>
      <c r="J65" s="1">
        <v>44</v>
      </c>
      <c r="K65" s="1">
        <f t="shared" si="12"/>
        <v>-32</v>
      </c>
      <c r="L65" s="1"/>
      <c r="M65" s="1"/>
      <c r="N65" s="1"/>
      <c r="O65" s="1">
        <f t="shared" si="13"/>
        <v>2.4</v>
      </c>
      <c r="P65" s="5"/>
      <c r="Q65" s="5">
        <f t="shared" si="6"/>
        <v>0</v>
      </c>
      <c r="R65" s="5">
        <f t="shared" si="7"/>
        <v>0</v>
      </c>
      <c r="S65" s="5"/>
      <c r="T65" s="5"/>
      <c r="U65" s="1"/>
      <c r="V65" s="11">
        <f t="shared" si="8"/>
        <v>55</v>
      </c>
      <c r="W65" s="1">
        <f t="shared" si="9"/>
        <v>55</v>
      </c>
      <c r="X65" s="1">
        <v>11.6</v>
      </c>
      <c r="Y65" s="1">
        <v>12.2</v>
      </c>
      <c r="Z65" s="1">
        <v>0.4</v>
      </c>
      <c r="AA65" s="1">
        <v>0.4</v>
      </c>
      <c r="AB65" s="1">
        <v>11.2</v>
      </c>
      <c r="AC65" s="1">
        <v>12</v>
      </c>
      <c r="AD65" s="1">
        <v>5.2</v>
      </c>
      <c r="AE65" s="1">
        <v>0</v>
      </c>
      <c r="AF65" s="1">
        <v>0</v>
      </c>
      <c r="AG65" s="1">
        <v>19</v>
      </c>
      <c r="AH65" s="1" t="s">
        <v>55</v>
      </c>
      <c r="AI65" s="1">
        <f t="shared" si="10"/>
        <v>0</v>
      </c>
      <c r="AJ65" s="1">
        <f t="shared" si="11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40</v>
      </c>
      <c r="C66" s="1"/>
      <c r="D66" s="1">
        <v>208</v>
      </c>
      <c r="E66" s="1">
        <v>31</v>
      </c>
      <c r="F66" s="1">
        <v>177</v>
      </c>
      <c r="G66" s="7">
        <v>0.6</v>
      </c>
      <c r="H66" s="1">
        <v>55</v>
      </c>
      <c r="I66" s="1" t="s">
        <v>115</v>
      </c>
      <c r="J66" s="1">
        <v>127</v>
      </c>
      <c r="K66" s="1">
        <f t="shared" si="12"/>
        <v>-96</v>
      </c>
      <c r="L66" s="1"/>
      <c r="M66" s="1"/>
      <c r="N66" s="1"/>
      <c r="O66" s="1">
        <f t="shared" si="13"/>
        <v>6.2</v>
      </c>
      <c r="P66" s="5"/>
      <c r="Q66" s="5">
        <f t="shared" si="6"/>
        <v>0</v>
      </c>
      <c r="R66" s="5">
        <f t="shared" si="7"/>
        <v>0</v>
      </c>
      <c r="S66" s="5"/>
      <c r="T66" s="5"/>
      <c r="U66" s="1"/>
      <c r="V66" s="11">
        <f t="shared" si="8"/>
        <v>28.548387096774192</v>
      </c>
      <c r="W66" s="1">
        <f t="shared" si="9"/>
        <v>28.548387096774192</v>
      </c>
      <c r="X66" s="1">
        <v>20.8</v>
      </c>
      <c r="Y66" s="1">
        <v>20.8</v>
      </c>
      <c r="Z66" s="1">
        <v>1.4</v>
      </c>
      <c r="AA66" s="1">
        <v>10.6</v>
      </c>
      <c r="AB66" s="1">
        <v>21.8</v>
      </c>
      <c r="AC66" s="1">
        <v>15.8</v>
      </c>
      <c r="AD66" s="1">
        <v>8.4</v>
      </c>
      <c r="AE66" s="1">
        <v>9.75</v>
      </c>
      <c r="AF66" s="1">
        <v>10.3333333333333</v>
      </c>
      <c r="AG66" s="1">
        <v>41.6</v>
      </c>
      <c r="AH66" s="1" t="s">
        <v>116</v>
      </c>
      <c r="AI66" s="1">
        <f t="shared" si="10"/>
        <v>0</v>
      </c>
      <c r="AJ66" s="1">
        <f t="shared" si="11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40</v>
      </c>
      <c r="C67" s="1"/>
      <c r="D67" s="1">
        <v>186</v>
      </c>
      <c r="E67" s="1">
        <v>24</v>
      </c>
      <c r="F67" s="1">
        <v>162</v>
      </c>
      <c r="G67" s="7">
        <v>0.45</v>
      </c>
      <c r="H67" s="1">
        <v>40</v>
      </c>
      <c r="I67" s="1" t="s">
        <v>36</v>
      </c>
      <c r="J67" s="1">
        <v>81</v>
      </c>
      <c r="K67" s="1">
        <f t="shared" si="12"/>
        <v>-57</v>
      </c>
      <c r="L67" s="1"/>
      <c r="M67" s="1"/>
      <c r="N67" s="1"/>
      <c r="O67" s="1">
        <f t="shared" si="13"/>
        <v>4.8</v>
      </c>
      <c r="P67" s="5"/>
      <c r="Q67" s="5">
        <f t="shared" si="6"/>
        <v>0</v>
      </c>
      <c r="R67" s="5">
        <f t="shared" si="7"/>
        <v>0</v>
      </c>
      <c r="S67" s="5"/>
      <c r="T67" s="5"/>
      <c r="U67" s="1"/>
      <c r="V67" s="11">
        <f t="shared" si="8"/>
        <v>33.75</v>
      </c>
      <c r="W67" s="1">
        <f t="shared" si="9"/>
        <v>33.75</v>
      </c>
      <c r="X67" s="1">
        <v>17.399999999999999</v>
      </c>
      <c r="Y67" s="1">
        <v>28.6</v>
      </c>
      <c r="Z67" s="1">
        <v>16.2</v>
      </c>
      <c r="AA67" s="1">
        <v>7.2</v>
      </c>
      <c r="AB67" s="1">
        <v>14.4</v>
      </c>
      <c r="AC67" s="1">
        <v>21.6</v>
      </c>
      <c r="AD67" s="1">
        <v>3</v>
      </c>
      <c r="AE67" s="1">
        <v>11.25</v>
      </c>
      <c r="AF67" s="1">
        <v>14.3333333333333</v>
      </c>
      <c r="AG67" s="1">
        <v>11.6</v>
      </c>
      <c r="AH67" s="1" t="s">
        <v>118</v>
      </c>
      <c r="AI67" s="1">
        <f t="shared" si="10"/>
        <v>0</v>
      </c>
      <c r="AJ67" s="1">
        <f t="shared" si="11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40</v>
      </c>
      <c r="C68" s="1">
        <v>445</v>
      </c>
      <c r="D68" s="1">
        <v>234</v>
      </c>
      <c r="E68" s="1">
        <v>337</v>
      </c>
      <c r="F68" s="1">
        <v>313</v>
      </c>
      <c r="G68" s="7">
        <v>0.4</v>
      </c>
      <c r="H68" s="1">
        <v>50</v>
      </c>
      <c r="I68" s="1" t="s">
        <v>36</v>
      </c>
      <c r="J68" s="1">
        <v>336</v>
      </c>
      <c r="K68" s="1">
        <f t="shared" si="12"/>
        <v>1</v>
      </c>
      <c r="L68" s="1"/>
      <c r="M68" s="1"/>
      <c r="N68" s="1"/>
      <c r="O68" s="1">
        <f t="shared" si="13"/>
        <v>67.400000000000006</v>
      </c>
      <c r="P68" s="5">
        <f t="shared" si="14"/>
        <v>361</v>
      </c>
      <c r="Q68" s="5">
        <f t="shared" si="6"/>
        <v>361</v>
      </c>
      <c r="R68" s="5">
        <f t="shared" si="7"/>
        <v>361</v>
      </c>
      <c r="S68" s="5"/>
      <c r="T68" s="5"/>
      <c r="U68" s="1"/>
      <c r="V68" s="11">
        <f t="shared" si="8"/>
        <v>10</v>
      </c>
      <c r="W68" s="1">
        <f t="shared" si="9"/>
        <v>4.6439169139465868</v>
      </c>
      <c r="X68" s="1">
        <v>50</v>
      </c>
      <c r="Y68" s="1">
        <v>46.4</v>
      </c>
      <c r="Z68" s="1">
        <v>44.8</v>
      </c>
      <c r="AA68" s="1">
        <v>47.4</v>
      </c>
      <c r="AB68" s="1">
        <v>69.400000000000006</v>
      </c>
      <c r="AC68" s="1">
        <v>71.400000000000006</v>
      </c>
      <c r="AD68" s="1">
        <v>50.2</v>
      </c>
      <c r="AE68" s="1">
        <v>63</v>
      </c>
      <c r="AF68" s="1">
        <v>60</v>
      </c>
      <c r="AG68" s="1">
        <v>59.4</v>
      </c>
      <c r="AH68" s="1"/>
      <c r="AI68" s="1">
        <f t="shared" si="10"/>
        <v>144</v>
      </c>
      <c r="AJ68" s="1">
        <f t="shared" si="11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40</v>
      </c>
      <c r="C69" s="1">
        <v>14</v>
      </c>
      <c r="D69" s="1"/>
      <c r="E69" s="1">
        <v>9</v>
      </c>
      <c r="F69" s="1"/>
      <c r="G69" s="7">
        <v>0.11</v>
      </c>
      <c r="H69" s="1">
        <v>150</v>
      </c>
      <c r="I69" s="1" t="s">
        <v>36</v>
      </c>
      <c r="J69" s="1">
        <v>13</v>
      </c>
      <c r="K69" s="1">
        <f t="shared" ref="K69:K94" si="15">E69-J69</f>
        <v>-4</v>
      </c>
      <c r="L69" s="1"/>
      <c r="M69" s="1"/>
      <c r="N69" s="1"/>
      <c r="O69" s="1">
        <f t="shared" si="13"/>
        <v>1.8</v>
      </c>
      <c r="P69" s="5">
        <f>7*O69-F69</f>
        <v>12.6</v>
      </c>
      <c r="Q69" s="5">
        <f t="shared" si="6"/>
        <v>12.6</v>
      </c>
      <c r="R69" s="5">
        <f t="shared" si="7"/>
        <v>12.6</v>
      </c>
      <c r="S69" s="5"/>
      <c r="T69" s="5"/>
      <c r="U69" s="1"/>
      <c r="V69" s="11">
        <f t="shared" si="8"/>
        <v>7</v>
      </c>
      <c r="W69" s="1">
        <f t="shared" si="9"/>
        <v>0</v>
      </c>
      <c r="X69" s="1">
        <v>2.4</v>
      </c>
      <c r="Y69" s="1">
        <v>2</v>
      </c>
      <c r="Z69" s="1">
        <v>1.8</v>
      </c>
      <c r="AA69" s="1">
        <v>3.8</v>
      </c>
      <c r="AB69" s="1">
        <v>3.6</v>
      </c>
      <c r="AC69" s="1">
        <v>1.8</v>
      </c>
      <c r="AD69" s="1">
        <v>1</v>
      </c>
      <c r="AE69" s="1">
        <v>1</v>
      </c>
      <c r="AF69" s="1">
        <v>0.66666666666666696</v>
      </c>
      <c r="AG69" s="1">
        <v>4.5999999999999996</v>
      </c>
      <c r="AH69" s="1"/>
      <c r="AI69" s="1">
        <f t="shared" si="10"/>
        <v>1</v>
      </c>
      <c r="AJ69" s="1">
        <f t="shared" si="11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121</v>
      </c>
      <c r="B70" s="1" t="s">
        <v>40</v>
      </c>
      <c r="C70" s="1"/>
      <c r="D70" s="1"/>
      <c r="E70" s="1"/>
      <c r="F70" s="1"/>
      <c r="G70" s="7">
        <v>0.06</v>
      </c>
      <c r="H70" s="1">
        <v>60</v>
      </c>
      <c r="I70" s="1" t="s">
        <v>36</v>
      </c>
      <c r="J70" s="1"/>
      <c r="K70" s="1">
        <f t="shared" si="15"/>
        <v>0</v>
      </c>
      <c r="L70" s="1"/>
      <c r="M70" s="1"/>
      <c r="N70" s="1"/>
      <c r="O70" s="1">
        <f t="shared" ref="O70:O94" si="16">E70/5</f>
        <v>0</v>
      </c>
      <c r="P70" s="19">
        <v>10</v>
      </c>
      <c r="Q70" s="5">
        <f t="shared" si="6"/>
        <v>10</v>
      </c>
      <c r="R70" s="5">
        <f t="shared" si="7"/>
        <v>10</v>
      </c>
      <c r="S70" s="5"/>
      <c r="T70" s="5"/>
      <c r="U70" s="1"/>
      <c r="V70" s="11" t="e">
        <f t="shared" si="8"/>
        <v>#DIV/0!</v>
      </c>
      <c r="W70" s="1" t="e">
        <f t="shared" si="9"/>
        <v>#DIV/0!</v>
      </c>
      <c r="X70" s="1">
        <v>0</v>
      </c>
      <c r="Y70" s="1">
        <v>0</v>
      </c>
      <c r="Z70" s="1">
        <v>-0.4</v>
      </c>
      <c r="AA70" s="1">
        <v>-0.8</v>
      </c>
      <c r="AB70" s="1">
        <v>-0.4</v>
      </c>
      <c r="AC70" s="1">
        <v>0</v>
      </c>
      <c r="AD70" s="1">
        <v>0</v>
      </c>
      <c r="AE70" s="1">
        <v>0</v>
      </c>
      <c r="AF70" s="1">
        <v>0</v>
      </c>
      <c r="AG70" s="1">
        <v>16</v>
      </c>
      <c r="AH70" s="20" t="s">
        <v>149</v>
      </c>
      <c r="AI70" s="1">
        <f t="shared" si="10"/>
        <v>1</v>
      </c>
      <c r="AJ70" s="1">
        <f t="shared" si="11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122</v>
      </c>
      <c r="B71" s="1" t="s">
        <v>40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>
        <v>20</v>
      </c>
      <c r="K71" s="1">
        <f t="shared" si="15"/>
        <v>-20</v>
      </c>
      <c r="L71" s="1"/>
      <c r="M71" s="1"/>
      <c r="N71" s="1"/>
      <c r="O71" s="1">
        <f t="shared" si="16"/>
        <v>0</v>
      </c>
      <c r="P71" s="19">
        <v>10</v>
      </c>
      <c r="Q71" s="5">
        <f t="shared" ref="Q71:Q94" si="17">P71</f>
        <v>10</v>
      </c>
      <c r="R71" s="5">
        <f t="shared" ref="R71:R94" si="18">Q71-S71</f>
        <v>10</v>
      </c>
      <c r="S71" s="5"/>
      <c r="T71" s="5"/>
      <c r="U71" s="1"/>
      <c r="V71" s="11" t="e">
        <f t="shared" ref="V71:V94" si="19">(F71+Q71)/O71</f>
        <v>#DIV/0!</v>
      </c>
      <c r="W71" s="1" t="e">
        <f t="shared" ref="W71:W94" si="20">F71/O71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0.5</v>
      </c>
      <c r="AF71" s="1">
        <v>0.66666666666666696</v>
      </c>
      <c r="AG71" s="1">
        <v>10.4</v>
      </c>
      <c r="AH71" s="20" t="s">
        <v>149</v>
      </c>
      <c r="AI71" s="1">
        <f t="shared" ref="AI71:AI94" si="21">ROUND(R71*G71,0)</f>
        <v>2</v>
      </c>
      <c r="AJ71" s="1">
        <f t="shared" ref="AJ71:AJ94" si="22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40</v>
      </c>
      <c r="C72" s="1">
        <v>46</v>
      </c>
      <c r="D72" s="1"/>
      <c r="E72" s="1">
        <v>29</v>
      </c>
      <c r="F72" s="1">
        <v>6</v>
      </c>
      <c r="G72" s="7">
        <v>0.4</v>
      </c>
      <c r="H72" s="1">
        <v>55</v>
      </c>
      <c r="I72" s="1" t="s">
        <v>36</v>
      </c>
      <c r="J72" s="1">
        <v>31</v>
      </c>
      <c r="K72" s="1">
        <f t="shared" si="15"/>
        <v>-2</v>
      </c>
      <c r="L72" s="1"/>
      <c r="M72" s="1"/>
      <c r="N72" s="1"/>
      <c r="O72" s="1">
        <f t="shared" si="16"/>
        <v>5.8</v>
      </c>
      <c r="P72" s="5">
        <f>8*O72-F72</f>
        <v>40.4</v>
      </c>
      <c r="Q72" s="5">
        <f t="shared" si="17"/>
        <v>40.4</v>
      </c>
      <c r="R72" s="5">
        <f t="shared" si="18"/>
        <v>40.4</v>
      </c>
      <c r="S72" s="5"/>
      <c r="T72" s="5"/>
      <c r="U72" s="1"/>
      <c r="V72" s="11">
        <f t="shared" si="19"/>
        <v>8</v>
      </c>
      <c r="W72" s="1">
        <f t="shared" si="20"/>
        <v>1.0344827586206897</v>
      </c>
      <c r="X72" s="1">
        <v>5.4</v>
      </c>
      <c r="Y72" s="1">
        <v>5.2</v>
      </c>
      <c r="Z72" s="1">
        <v>8.6</v>
      </c>
      <c r="AA72" s="1">
        <v>8.6</v>
      </c>
      <c r="AB72" s="1">
        <v>5.4</v>
      </c>
      <c r="AC72" s="1">
        <v>5.6</v>
      </c>
      <c r="AD72" s="1">
        <v>1</v>
      </c>
      <c r="AE72" s="1">
        <v>11.25</v>
      </c>
      <c r="AF72" s="1">
        <v>14.3333333333333</v>
      </c>
      <c r="AG72" s="1">
        <v>10.6</v>
      </c>
      <c r="AH72" s="1" t="s">
        <v>50</v>
      </c>
      <c r="AI72" s="1">
        <f t="shared" si="21"/>
        <v>16</v>
      </c>
      <c r="AJ72" s="1">
        <f t="shared" si="2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35</v>
      </c>
      <c r="C73" s="1">
        <v>172.773</v>
      </c>
      <c r="D73" s="1">
        <v>657.65300000000002</v>
      </c>
      <c r="E73" s="1">
        <v>170.494</v>
      </c>
      <c r="F73" s="1">
        <v>610.55600000000004</v>
      </c>
      <c r="G73" s="7">
        <v>1</v>
      </c>
      <c r="H73" s="1">
        <v>55</v>
      </c>
      <c r="I73" s="1" t="s">
        <v>36</v>
      </c>
      <c r="J73" s="1">
        <v>157.4</v>
      </c>
      <c r="K73" s="1">
        <f t="shared" si="15"/>
        <v>13.093999999999994</v>
      </c>
      <c r="L73" s="1"/>
      <c r="M73" s="1"/>
      <c r="N73" s="1"/>
      <c r="O73" s="1">
        <f t="shared" si="16"/>
        <v>34.098799999999997</v>
      </c>
      <c r="P73" s="5"/>
      <c r="Q73" s="5">
        <f t="shared" si="17"/>
        <v>0</v>
      </c>
      <c r="R73" s="5">
        <f t="shared" si="18"/>
        <v>0</v>
      </c>
      <c r="S73" s="5"/>
      <c r="T73" s="5"/>
      <c r="U73" s="1"/>
      <c r="V73" s="11">
        <f t="shared" si="19"/>
        <v>17.905498140697038</v>
      </c>
      <c r="W73" s="1">
        <f t="shared" si="20"/>
        <v>17.905498140697038</v>
      </c>
      <c r="X73" s="1">
        <v>59.505200000000002</v>
      </c>
      <c r="Y73" s="1">
        <v>64.400599999999997</v>
      </c>
      <c r="Z73" s="1">
        <v>47.367400000000004</v>
      </c>
      <c r="AA73" s="1">
        <v>52.296599999999998</v>
      </c>
      <c r="AB73" s="1">
        <v>48.156999999999996</v>
      </c>
      <c r="AC73" s="1">
        <v>48.413400000000003</v>
      </c>
      <c r="AD73" s="1">
        <v>38.080399999999997</v>
      </c>
      <c r="AE73" s="1">
        <v>69.923749999999998</v>
      </c>
      <c r="AF73" s="1">
        <v>63.021333333333303</v>
      </c>
      <c r="AG73" s="1">
        <v>47.499000000000002</v>
      </c>
      <c r="AH73" s="1"/>
      <c r="AI73" s="1">
        <f t="shared" si="21"/>
        <v>0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35</v>
      </c>
      <c r="C74" s="1">
        <v>102.25</v>
      </c>
      <c r="D74" s="1">
        <v>942.07799999999997</v>
      </c>
      <c r="E74" s="1">
        <v>350.66899999999998</v>
      </c>
      <c r="F74" s="1">
        <v>603.98699999999997</v>
      </c>
      <c r="G74" s="7">
        <v>1</v>
      </c>
      <c r="H74" s="1">
        <v>50</v>
      </c>
      <c r="I74" s="1" t="s">
        <v>36</v>
      </c>
      <c r="J74" s="1">
        <v>367.55</v>
      </c>
      <c r="K74" s="1">
        <f t="shared" si="15"/>
        <v>-16.881000000000029</v>
      </c>
      <c r="L74" s="1"/>
      <c r="M74" s="1"/>
      <c r="N74" s="1"/>
      <c r="O74" s="1">
        <f t="shared" si="16"/>
        <v>70.133799999999994</v>
      </c>
      <c r="P74" s="5">
        <f t="shared" si="14"/>
        <v>97.350999999999999</v>
      </c>
      <c r="Q74" s="5">
        <f t="shared" si="17"/>
        <v>97.350999999999999</v>
      </c>
      <c r="R74" s="5">
        <f t="shared" si="18"/>
        <v>97.350999999999999</v>
      </c>
      <c r="S74" s="5"/>
      <c r="T74" s="5"/>
      <c r="U74" s="1"/>
      <c r="V74" s="11">
        <f t="shared" si="19"/>
        <v>10</v>
      </c>
      <c r="W74" s="1">
        <f t="shared" si="20"/>
        <v>8.6119246354824632</v>
      </c>
      <c r="X74" s="1">
        <v>82.899799999999999</v>
      </c>
      <c r="Y74" s="1">
        <v>93.795600000000007</v>
      </c>
      <c r="Z74" s="1">
        <v>86.979600000000005</v>
      </c>
      <c r="AA74" s="1">
        <v>90.360399999999998</v>
      </c>
      <c r="AB74" s="1">
        <v>68.257000000000005</v>
      </c>
      <c r="AC74" s="1">
        <v>59.312600000000003</v>
      </c>
      <c r="AD74" s="1">
        <v>101.259</v>
      </c>
      <c r="AE74" s="1">
        <v>82.735749999999996</v>
      </c>
      <c r="AF74" s="1">
        <v>91.641666666666694</v>
      </c>
      <c r="AG74" s="1">
        <v>87.015000000000001</v>
      </c>
      <c r="AH74" s="1"/>
      <c r="AI74" s="1">
        <f t="shared" si="21"/>
        <v>97</v>
      </c>
      <c r="AJ74" s="1">
        <f t="shared" si="2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126</v>
      </c>
      <c r="B75" s="16" t="s">
        <v>40</v>
      </c>
      <c r="C75" s="16"/>
      <c r="D75" s="16"/>
      <c r="E75" s="16">
        <v>-1</v>
      </c>
      <c r="F75" s="16"/>
      <c r="G75" s="17">
        <v>0</v>
      </c>
      <c r="H75" s="16">
        <v>40</v>
      </c>
      <c r="I75" s="16" t="s">
        <v>36</v>
      </c>
      <c r="J75" s="16">
        <v>2</v>
      </c>
      <c r="K75" s="16">
        <f t="shared" si="15"/>
        <v>-3</v>
      </c>
      <c r="L75" s="16"/>
      <c r="M75" s="16"/>
      <c r="N75" s="16"/>
      <c r="O75" s="16">
        <f t="shared" si="16"/>
        <v>-0.2</v>
      </c>
      <c r="P75" s="18"/>
      <c r="Q75" s="5">
        <f t="shared" si="17"/>
        <v>0</v>
      </c>
      <c r="R75" s="5">
        <f t="shared" si="18"/>
        <v>0</v>
      </c>
      <c r="S75" s="5"/>
      <c r="T75" s="18"/>
      <c r="U75" s="16"/>
      <c r="V75" s="11">
        <f t="shared" si="19"/>
        <v>0</v>
      </c>
      <c r="W75" s="16">
        <f t="shared" si="20"/>
        <v>0</v>
      </c>
      <c r="X75" s="16">
        <v>0</v>
      </c>
      <c r="Y75" s="16">
        <v>0</v>
      </c>
      <c r="Z75" s="16">
        <v>-1.6</v>
      </c>
      <c r="AA75" s="16">
        <v>-3.6</v>
      </c>
      <c r="AB75" s="16">
        <v>3.2</v>
      </c>
      <c r="AC75" s="16">
        <v>5</v>
      </c>
      <c r="AD75" s="16">
        <v>3</v>
      </c>
      <c r="AE75" s="16">
        <v>1.25</v>
      </c>
      <c r="AF75" s="16">
        <v>1.6666666666666701</v>
      </c>
      <c r="AG75" s="16">
        <v>-1.6</v>
      </c>
      <c r="AH75" s="16" t="s">
        <v>91</v>
      </c>
      <c r="AI75" s="1">
        <f t="shared" si="21"/>
        <v>0</v>
      </c>
      <c r="AJ75" s="1">
        <f t="shared" si="2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127</v>
      </c>
      <c r="B76" s="16" t="s">
        <v>40</v>
      </c>
      <c r="C76" s="16"/>
      <c r="D76" s="16"/>
      <c r="E76" s="16"/>
      <c r="F76" s="16"/>
      <c r="G76" s="17">
        <v>0</v>
      </c>
      <c r="H76" s="16">
        <v>35</v>
      </c>
      <c r="I76" s="16" t="s">
        <v>36</v>
      </c>
      <c r="J76" s="16"/>
      <c r="K76" s="16">
        <f t="shared" si="15"/>
        <v>0</v>
      </c>
      <c r="L76" s="16"/>
      <c r="M76" s="16"/>
      <c r="N76" s="16"/>
      <c r="O76" s="16">
        <f t="shared" si="16"/>
        <v>0</v>
      </c>
      <c r="P76" s="18"/>
      <c r="Q76" s="5">
        <f t="shared" si="17"/>
        <v>0</v>
      </c>
      <c r="R76" s="5">
        <f t="shared" si="18"/>
        <v>0</v>
      </c>
      <c r="S76" s="5"/>
      <c r="T76" s="18"/>
      <c r="U76" s="16"/>
      <c r="V76" s="11" t="e">
        <f t="shared" si="19"/>
        <v>#DIV/0!</v>
      </c>
      <c r="W76" s="16" t="e">
        <f t="shared" si="20"/>
        <v>#DIV/0!</v>
      </c>
      <c r="X76" s="16">
        <v>-0.8</v>
      </c>
      <c r="Y76" s="16">
        <v>-1</v>
      </c>
      <c r="Z76" s="16">
        <v>-1.2</v>
      </c>
      <c r="AA76" s="16">
        <v>-2.8</v>
      </c>
      <c r="AB76" s="16">
        <v>-3.6</v>
      </c>
      <c r="AC76" s="16">
        <v>-1.8</v>
      </c>
      <c r="AD76" s="16">
        <v>0</v>
      </c>
      <c r="AE76" s="16">
        <v>0</v>
      </c>
      <c r="AF76" s="16">
        <v>0</v>
      </c>
      <c r="AG76" s="16">
        <v>-1.8</v>
      </c>
      <c r="AH76" s="16" t="s">
        <v>91</v>
      </c>
      <c r="AI76" s="1">
        <f t="shared" si="21"/>
        <v>0</v>
      </c>
      <c r="AJ76" s="1">
        <f t="shared" si="2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35</v>
      </c>
      <c r="C77" s="1">
        <v>934.524</v>
      </c>
      <c r="D77" s="1">
        <v>1338.056</v>
      </c>
      <c r="E77" s="1">
        <v>979.404</v>
      </c>
      <c r="F77" s="1">
        <v>1096.7670000000001</v>
      </c>
      <c r="G77" s="7">
        <v>1</v>
      </c>
      <c r="H77" s="1">
        <v>60</v>
      </c>
      <c r="I77" s="1" t="s">
        <v>36</v>
      </c>
      <c r="J77" s="1">
        <v>968.98</v>
      </c>
      <c r="K77" s="1">
        <f t="shared" si="15"/>
        <v>10.423999999999978</v>
      </c>
      <c r="L77" s="1"/>
      <c r="M77" s="1"/>
      <c r="N77" s="1"/>
      <c r="O77" s="1">
        <f t="shared" si="16"/>
        <v>195.88079999999999</v>
      </c>
      <c r="P77" s="5">
        <f t="shared" ref="P77:P80" si="23">10*O77-F77</f>
        <v>862.04099999999994</v>
      </c>
      <c r="Q77" s="5">
        <f t="shared" si="17"/>
        <v>862.04099999999994</v>
      </c>
      <c r="R77" s="5">
        <f t="shared" si="18"/>
        <v>862.04099999999994</v>
      </c>
      <c r="S77" s="5"/>
      <c r="T77" s="5"/>
      <c r="U77" s="1"/>
      <c r="V77" s="11">
        <f t="shared" si="19"/>
        <v>10</v>
      </c>
      <c r="W77" s="1">
        <f t="shared" si="20"/>
        <v>5.5991552005096983</v>
      </c>
      <c r="X77" s="1">
        <v>169.69800000000001</v>
      </c>
      <c r="Y77" s="1">
        <v>172.1328</v>
      </c>
      <c r="Z77" s="1">
        <v>172.83860000000001</v>
      </c>
      <c r="AA77" s="1">
        <v>185.36259999999999</v>
      </c>
      <c r="AB77" s="1">
        <v>190.39080000000001</v>
      </c>
      <c r="AC77" s="1">
        <v>165.7808</v>
      </c>
      <c r="AD77" s="1">
        <v>205.815</v>
      </c>
      <c r="AE77" s="1">
        <v>201.72524999999999</v>
      </c>
      <c r="AF77" s="1">
        <v>203.245</v>
      </c>
      <c r="AG77" s="1">
        <v>200.66220000000001</v>
      </c>
      <c r="AH77" s="1" t="s">
        <v>59</v>
      </c>
      <c r="AI77" s="1">
        <f t="shared" si="21"/>
        <v>862</v>
      </c>
      <c r="AJ77" s="1">
        <f t="shared" si="2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35</v>
      </c>
      <c r="C78" s="1">
        <v>882.38599999999997</v>
      </c>
      <c r="D78" s="1">
        <v>3252.42</v>
      </c>
      <c r="E78" s="1">
        <v>1515.6489999999999</v>
      </c>
      <c r="F78" s="1">
        <v>2175.4479999999999</v>
      </c>
      <c r="G78" s="7">
        <v>1</v>
      </c>
      <c r="H78" s="1">
        <v>60</v>
      </c>
      <c r="I78" s="1" t="s">
        <v>36</v>
      </c>
      <c r="J78" s="1">
        <v>1510.5</v>
      </c>
      <c r="K78" s="1">
        <f t="shared" si="15"/>
        <v>5.1489999999998872</v>
      </c>
      <c r="L78" s="1"/>
      <c r="M78" s="1"/>
      <c r="N78" s="1"/>
      <c r="O78" s="1">
        <f t="shared" si="16"/>
        <v>303.12979999999999</v>
      </c>
      <c r="P78" s="5">
        <f t="shared" si="23"/>
        <v>855.84999999999991</v>
      </c>
      <c r="Q78" s="5">
        <f t="shared" si="17"/>
        <v>855.84999999999991</v>
      </c>
      <c r="R78" s="5">
        <f t="shared" si="18"/>
        <v>855.84999999999991</v>
      </c>
      <c r="S78" s="5"/>
      <c r="T78" s="5"/>
      <c r="U78" s="1"/>
      <c r="V78" s="11">
        <f t="shared" si="19"/>
        <v>10</v>
      </c>
      <c r="W78" s="1">
        <f t="shared" si="20"/>
        <v>7.1766220279233517</v>
      </c>
      <c r="X78" s="1">
        <v>305.41739999999999</v>
      </c>
      <c r="Y78" s="1">
        <v>337.9194</v>
      </c>
      <c r="Z78" s="1">
        <v>247.81219999999999</v>
      </c>
      <c r="AA78" s="1">
        <v>247.334</v>
      </c>
      <c r="AB78" s="1">
        <v>241.82380000000001</v>
      </c>
      <c r="AC78" s="1">
        <v>224.93180000000001</v>
      </c>
      <c r="AD78" s="1">
        <v>292.07659999999998</v>
      </c>
      <c r="AE78" s="1">
        <v>255.3545</v>
      </c>
      <c r="AF78" s="1">
        <v>253.91366666666701</v>
      </c>
      <c r="AG78" s="1">
        <v>282.70819999999998</v>
      </c>
      <c r="AH78" s="1" t="s">
        <v>59</v>
      </c>
      <c r="AI78" s="1">
        <f t="shared" si="21"/>
        <v>856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35</v>
      </c>
      <c r="C79" s="1">
        <v>971.90200000000004</v>
      </c>
      <c r="D79" s="1">
        <v>4845.2150000000001</v>
      </c>
      <c r="E79" s="1">
        <v>2663.7849999999999</v>
      </c>
      <c r="F79" s="1">
        <v>2590.7710000000002</v>
      </c>
      <c r="G79" s="7">
        <v>1</v>
      </c>
      <c r="H79" s="1">
        <v>60</v>
      </c>
      <c r="I79" s="1" t="s">
        <v>36</v>
      </c>
      <c r="J79" s="1">
        <v>2673.9</v>
      </c>
      <c r="K79" s="1">
        <f t="shared" si="15"/>
        <v>-10.115000000000236</v>
      </c>
      <c r="L79" s="1"/>
      <c r="M79" s="1"/>
      <c r="N79" s="1"/>
      <c r="O79" s="1">
        <f t="shared" si="16"/>
        <v>532.75699999999995</v>
      </c>
      <c r="P79" s="5">
        <f t="shared" si="23"/>
        <v>2736.7989999999995</v>
      </c>
      <c r="Q79" s="5">
        <f t="shared" si="17"/>
        <v>2736.7989999999995</v>
      </c>
      <c r="R79" s="5">
        <f t="shared" si="18"/>
        <v>1736.7989999999995</v>
      </c>
      <c r="S79" s="5">
        <v>1000</v>
      </c>
      <c r="T79" s="5"/>
      <c r="U79" s="1"/>
      <c r="V79" s="11">
        <f t="shared" si="19"/>
        <v>10</v>
      </c>
      <c r="W79" s="1">
        <f t="shared" si="20"/>
        <v>4.8629506510472886</v>
      </c>
      <c r="X79" s="1">
        <v>428.58159999999998</v>
      </c>
      <c r="Y79" s="1">
        <v>372.02199999999999</v>
      </c>
      <c r="Z79" s="1">
        <v>318.31060000000002</v>
      </c>
      <c r="AA79" s="1">
        <v>326.0206</v>
      </c>
      <c r="AB79" s="1">
        <v>291.19279999999998</v>
      </c>
      <c r="AC79" s="1">
        <v>251.77940000000001</v>
      </c>
      <c r="AD79" s="1">
        <v>323.63279999999997</v>
      </c>
      <c r="AE79" s="1">
        <v>336.2595</v>
      </c>
      <c r="AF79" s="1">
        <v>381.24599999999998</v>
      </c>
      <c r="AG79" s="1">
        <v>497.71679999999998</v>
      </c>
      <c r="AH79" s="1" t="s">
        <v>59</v>
      </c>
      <c r="AI79" s="1">
        <f t="shared" si="21"/>
        <v>1737</v>
      </c>
      <c r="AJ79" s="1">
        <f t="shared" si="22"/>
        <v>1000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35</v>
      </c>
      <c r="C80" s="1">
        <v>2036.002</v>
      </c>
      <c r="D80" s="1">
        <v>1215.521</v>
      </c>
      <c r="E80" s="1">
        <v>1299.7059999999999</v>
      </c>
      <c r="F80" s="1">
        <v>1689.3630000000001</v>
      </c>
      <c r="G80" s="7">
        <v>1</v>
      </c>
      <c r="H80" s="1">
        <v>60</v>
      </c>
      <c r="I80" s="1" t="s">
        <v>36</v>
      </c>
      <c r="J80" s="1">
        <v>1295.5</v>
      </c>
      <c r="K80" s="1">
        <f t="shared" si="15"/>
        <v>4.2059999999999036</v>
      </c>
      <c r="L80" s="1"/>
      <c r="M80" s="1"/>
      <c r="N80" s="1"/>
      <c r="O80" s="1">
        <f t="shared" si="16"/>
        <v>259.94119999999998</v>
      </c>
      <c r="P80" s="5">
        <f t="shared" si="23"/>
        <v>910.04899999999975</v>
      </c>
      <c r="Q80" s="5">
        <f t="shared" si="17"/>
        <v>910.04899999999975</v>
      </c>
      <c r="R80" s="5">
        <f t="shared" si="18"/>
        <v>910.04899999999975</v>
      </c>
      <c r="S80" s="5"/>
      <c r="T80" s="5"/>
      <c r="U80" s="1"/>
      <c r="V80" s="11">
        <f t="shared" si="19"/>
        <v>10</v>
      </c>
      <c r="W80" s="1">
        <f t="shared" si="20"/>
        <v>6.4990197783190977</v>
      </c>
      <c r="X80" s="1">
        <v>316.13920000000002</v>
      </c>
      <c r="Y80" s="1">
        <v>354.30799999999999</v>
      </c>
      <c r="Z80" s="1">
        <v>483.69959999999998</v>
      </c>
      <c r="AA80" s="1">
        <v>516.47680000000003</v>
      </c>
      <c r="AB80" s="1">
        <v>448.42160000000001</v>
      </c>
      <c r="AC80" s="1">
        <v>423.5718</v>
      </c>
      <c r="AD80" s="1">
        <v>583.09799999999996</v>
      </c>
      <c r="AE80" s="1">
        <v>550.95875000000001</v>
      </c>
      <c r="AF80" s="1">
        <v>582.666333333333</v>
      </c>
      <c r="AG80" s="1">
        <v>841.59900000000005</v>
      </c>
      <c r="AH80" s="1" t="s">
        <v>53</v>
      </c>
      <c r="AI80" s="1">
        <f t="shared" si="21"/>
        <v>910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132</v>
      </c>
      <c r="B81" s="16" t="s">
        <v>35</v>
      </c>
      <c r="C81" s="16"/>
      <c r="D81" s="16"/>
      <c r="E81" s="16"/>
      <c r="F81" s="16"/>
      <c r="G81" s="17">
        <v>0</v>
      </c>
      <c r="H81" s="16">
        <v>55</v>
      </c>
      <c r="I81" s="16" t="s">
        <v>36</v>
      </c>
      <c r="J81" s="16"/>
      <c r="K81" s="16">
        <f t="shared" si="15"/>
        <v>0</v>
      </c>
      <c r="L81" s="16"/>
      <c r="M81" s="16"/>
      <c r="N81" s="16"/>
      <c r="O81" s="16">
        <f t="shared" si="16"/>
        <v>0</v>
      </c>
      <c r="P81" s="18"/>
      <c r="Q81" s="5">
        <f t="shared" si="17"/>
        <v>0</v>
      </c>
      <c r="R81" s="5">
        <f t="shared" si="18"/>
        <v>0</v>
      </c>
      <c r="S81" s="5"/>
      <c r="T81" s="18"/>
      <c r="U81" s="16"/>
      <c r="V81" s="11" t="e">
        <f t="shared" si="19"/>
        <v>#DIV/0!</v>
      </c>
      <c r="W81" s="16" t="e">
        <f t="shared" si="20"/>
        <v>#DIV/0!</v>
      </c>
      <c r="X81" s="16">
        <v>0</v>
      </c>
      <c r="Y81" s="16">
        <v>0</v>
      </c>
      <c r="Z81" s="16">
        <v>-0.42159999999999997</v>
      </c>
      <c r="AA81" s="16">
        <v>-0.42159999999999997</v>
      </c>
      <c r="AB81" s="16">
        <v>-4.0000000000000002E-4</v>
      </c>
      <c r="AC81" s="16">
        <v>-4.0000000000000002E-4</v>
      </c>
      <c r="AD81" s="16">
        <v>-0.26300000000000001</v>
      </c>
      <c r="AE81" s="16">
        <v>0</v>
      </c>
      <c r="AF81" s="16">
        <v>0</v>
      </c>
      <c r="AG81" s="16">
        <v>0</v>
      </c>
      <c r="AH81" s="16" t="s">
        <v>91</v>
      </c>
      <c r="AI81" s="1">
        <f t="shared" si="21"/>
        <v>0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133</v>
      </c>
      <c r="B82" s="16" t="s">
        <v>35</v>
      </c>
      <c r="C82" s="16"/>
      <c r="D82" s="16"/>
      <c r="E82" s="16"/>
      <c r="F82" s="16"/>
      <c r="G82" s="17">
        <v>0</v>
      </c>
      <c r="H82" s="16">
        <v>55</v>
      </c>
      <c r="I82" s="16" t="s">
        <v>36</v>
      </c>
      <c r="J82" s="16"/>
      <c r="K82" s="16">
        <f t="shared" si="15"/>
        <v>0</v>
      </c>
      <c r="L82" s="16"/>
      <c r="M82" s="16"/>
      <c r="N82" s="16"/>
      <c r="O82" s="16">
        <f t="shared" si="16"/>
        <v>0</v>
      </c>
      <c r="P82" s="18"/>
      <c r="Q82" s="5">
        <f t="shared" si="17"/>
        <v>0</v>
      </c>
      <c r="R82" s="5">
        <f t="shared" si="18"/>
        <v>0</v>
      </c>
      <c r="S82" s="5"/>
      <c r="T82" s="18"/>
      <c r="U82" s="16"/>
      <c r="V82" s="11" t="e">
        <f t="shared" si="19"/>
        <v>#DIV/0!</v>
      </c>
      <c r="W82" s="16" t="e">
        <f t="shared" si="20"/>
        <v>#DIV/0!</v>
      </c>
      <c r="X82" s="16">
        <v>0</v>
      </c>
      <c r="Y82" s="16">
        <v>0</v>
      </c>
      <c r="Z82" s="16">
        <v>-0.82300000000000006</v>
      </c>
      <c r="AA82" s="16">
        <v>-0.82300000000000006</v>
      </c>
      <c r="AB82" s="16">
        <v>-0.18959999999999999</v>
      </c>
      <c r="AC82" s="16">
        <v>-0.18959999999999999</v>
      </c>
      <c r="AD82" s="16">
        <v>1.07</v>
      </c>
      <c r="AE82" s="16">
        <v>0.66749999999999998</v>
      </c>
      <c r="AF82" s="16">
        <v>0.89</v>
      </c>
      <c r="AG82" s="16">
        <v>8.9429999999999996</v>
      </c>
      <c r="AH82" s="16" t="s">
        <v>91</v>
      </c>
      <c r="AI82" s="1">
        <f t="shared" si="21"/>
        <v>0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134</v>
      </c>
      <c r="B83" s="16" t="s">
        <v>35</v>
      </c>
      <c r="C83" s="16"/>
      <c r="D83" s="16"/>
      <c r="E83" s="16"/>
      <c r="F83" s="16"/>
      <c r="G83" s="17">
        <v>0</v>
      </c>
      <c r="H83" s="16">
        <v>55</v>
      </c>
      <c r="I83" s="16" t="s">
        <v>36</v>
      </c>
      <c r="J83" s="16"/>
      <c r="K83" s="16">
        <f t="shared" si="15"/>
        <v>0</v>
      </c>
      <c r="L83" s="16"/>
      <c r="M83" s="16"/>
      <c r="N83" s="16"/>
      <c r="O83" s="16">
        <f t="shared" si="16"/>
        <v>0</v>
      </c>
      <c r="P83" s="18"/>
      <c r="Q83" s="5">
        <f t="shared" si="17"/>
        <v>0</v>
      </c>
      <c r="R83" s="5">
        <f t="shared" si="18"/>
        <v>0</v>
      </c>
      <c r="S83" s="5"/>
      <c r="T83" s="18"/>
      <c r="U83" s="16"/>
      <c r="V83" s="11" t="e">
        <f t="shared" si="19"/>
        <v>#DIV/0!</v>
      </c>
      <c r="W83" s="16" t="e">
        <f t="shared" si="20"/>
        <v>#DIV/0!</v>
      </c>
      <c r="X83" s="16">
        <v>0</v>
      </c>
      <c r="Y83" s="16">
        <v>0</v>
      </c>
      <c r="Z83" s="16">
        <v>-0.53439999999999999</v>
      </c>
      <c r="AA83" s="16">
        <v>-0.53439999999999999</v>
      </c>
      <c r="AB83" s="16">
        <v>-0.23699999999999999</v>
      </c>
      <c r="AC83" s="16">
        <v>-0.23699999999999999</v>
      </c>
      <c r="AD83" s="16">
        <v>0.53639999999999999</v>
      </c>
      <c r="AE83" s="16">
        <v>0</v>
      </c>
      <c r="AF83" s="16">
        <v>0</v>
      </c>
      <c r="AG83" s="16">
        <v>0.53859999999999997</v>
      </c>
      <c r="AH83" s="16" t="s">
        <v>91</v>
      </c>
      <c r="AI83" s="1">
        <f t="shared" si="21"/>
        <v>0</v>
      </c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35</v>
      </c>
      <c r="C84" s="1">
        <v>29.649000000000001</v>
      </c>
      <c r="D84" s="1">
        <v>121.745</v>
      </c>
      <c r="E84" s="1">
        <v>47.552999999999997</v>
      </c>
      <c r="F84" s="1">
        <v>92.578000000000003</v>
      </c>
      <c r="G84" s="7">
        <v>1</v>
      </c>
      <c r="H84" s="1">
        <v>60</v>
      </c>
      <c r="I84" s="1" t="s">
        <v>36</v>
      </c>
      <c r="J84" s="1">
        <v>47.2</v>
      </c>
      <c r="K84" s="1">
        <f t="shared" si="15"/>
        <v>0.35299999999999443</v>
      </c>
      <c r="L84" s="1"/>
      <c r="M84" s="1"/>
      <c r="N84" s="1"/>
      <c r="O84" s="1">
        <f t="shared" si="16"/>
        <v>9.5106000000000002</v>
      </c>
      <c r="P84" s="5"/>
      <c r="Q84" s="5">
        <f t="shared" si="17"/>
        <v>0</v>
      </c>
      <c r="R84" s="5">
        <f t="shared" si="18"/>
        <v>0</v>
      </c>
      <c r="S84" s="5"/>
      <c r="T84" s="5"/>
      <c r="U84" s="1"/>
      <c r="V84" s="11">
        <f t="shared" si="19"/>
        <v>9.7341913233655077</v>
      </c>
      <c r="W84" s="1">
        <f t="shared" si="20"/>
        <v>9.7341913233655077</v>
      </c>
      <c r="X84" s="1">
        <v>10.618</v>
      </c>
      <c r="Y84" s="1">
        <v>9.0321999999999996</v>
      </c>
      <c r="Z84" s="1">
        <v>9.8510000000000009</v>
      </c>
      <c r="AA84" s="1">
        <v>10.6568</v>
      </c>
      <c r="AB84" s="1">
        <v>4.8499999999999996</v>
      </c>
      <c r="AC84" s="1">
        <v>5.2333999999999996</v>
      </c>
      <c r="AD84" s="1">
        <v>11.6602</v>
      </c>
      <c r="AE84" s="1">
        <v>11.131</v>
      </c>
      <c r="AF84" s="1">
        <v>13.5086666666667</v>
      </c>
      <c r="AG84" s="1">
        <v>14.9842</v>
      </c>
      <c r="AH84" s="1"/>
      <c r="AI84" s="1">
        <f t="shared" si="21"/>
        <v>0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136</v>
      </c>
      <c r="B85" s="16" t="s">
        <v>40</v>
      </c>
      <c r="C85" s="16"/>
      <c r="D85" s="16"/>
      <c r="E85" s="16">
        <v>-2</v>
      </c>
      <c r="F85" s="16"/>
      <c r="G85" s="17">
        <v>0</v>
      </c>
      <c r="H85" s="16">
        <v>40</v>
      </c>
      <c r="I85" s="16" t="s">
        <v>36</v>
      </c>
      <c r="J85" s="16">
        <v>1</v>
      </c>
      <c r="K85" s="16">
        <f t="shared" si="15"/>
        <v>-3</v>
      </c>
      <c r="L85" s="16"/>
      <c r="M85" s="16"/>
      <c r="N85" s="16"/>
      <c r="O85" s="16">
        <f t="shared" si="16"/>
        <v>-0.4</v>
      </c>
      <c r="P85" s="18"/>
      <c r="Q85" s="5">
        <f t="shared" si="17"/>
        <v>0</v>
      </c>
      <c r="R85" s="5">
        <f t="shared" si="18"/>
        <v>0</v>
      </c>
      <c r="S85" s="5"/>
      <c r="T85" s="18"/>
      <c r="U85" s="16"/>
      <c r="V85" s="11">
        <f t="shared" si="19"/>
        <v>0</v>
      </c>
      <c r="W85" s="16">
        <f t="shared" si="20"/>
        <v>0</v>
      </c>
      <c r="X85" s="16">
        <v>-0.4</v>
      </c>
      <c r="Y85" s="16">
        <v>0.4</v>
      </c>
      <c r="Z85" s="16">
        <v>4.8</v>
      </c>
      <c r="AA85" s="16">
        <v>7.4</v>
      </c>
      <c r="AB85" s="16">
        <v>7.2</v>
      </c>
      <c r="AC85" s="16">
        <v>3.4</v>
      </c>
      <c r="AD85" s="16">
        <v>11</v>
      </c>
      <c r="AE85" s="16">
        <v>8.25</v>
      </c>
      <c r="AF85" s="16">
        <v>8.3333333333333304</v>
      </c>
      <c r="AG85" s="16">
        <v>8.6</v>
      </c>
      <c r="AH85" s="16" t="s">
        <v>91</v>
      </c>
      <c r="AI85" s="1">
        <f t="shared" si="21"/>
        <v>0</v>
      </c>
      <c r="AJ85" s="1">
        <f t="shared" si="2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137</v>
      </c>
      <c r="B86" s="16" t="s">
        <v>40</v>
      </c>
      <c r="C86" s="16"/>
      <c r="D86" s="16"/>
      <c r="E86" s="16"/>
      <c r="F86" s="16"/>
      <c r="G86" s="17">
        <v>0</v>
      </c>
      <c r="H86" s="16">
        <v>40</v>
      </c>
      <c r="I86" s="16" t="s">
        <v>36</v>
      </c>
      <c r="J86" s="16"/>
      <c r="K86" s="16">
        <f t="shared" si="15"/>
        <v>0</v>
      </c>
      <c r="L86" s="16"/>
      <c r="M86" s="16"/>
      <c r="N86" s="16"/>
      <c r="O86" s="16">
        <f t="shared" si="16"/>
        <v>0</v>
      </c>
      <c r="P86" s="18"/>
      <c r="Q86" s="5">
        <f t="shared" si="17"/>
        <v>0</v>
      </c>
      <c r="R86" s="5">
        <f t="shared" si="18"/>
        <v>0</v>
      </c>
      <c r="S86" s="5"/>
      <c r="T86" s="18"/>
      <c r="U86" s="16"/>
      <c r="V86" s="11" t="e">
        <f t="shared" si="19"/>
        <v>#DIV/0!</v>
      </c>
      <c r="W86" s="16" t="e">
        <f t="shared" si="20"/>
        <v>#DIV/0!</v>
      </c>
      <c r="X86" s="16">
        <v>1</v>
      </c>
      <c r="Y86" s="16">
        <v>2.4</v>
      </c>
      <c r="Z86" s="16">
        <v>5.6</v>
      </c>
      <c r="AA86" s="16">
        <v>5.8</v>
      </c>
      <c r="AB86" s="16">
        <v>5.6</v>
      </c>
      <c r="AC86" s="16">
        <v>5</v>
      </c>
      <c r="AD86" s="16">
        <v>10.6</v>
      </c>
      <c r="AE86" s="16">
        <v>8.25</v>
      </c>
      <c r="AF86" s="16">
        <v>8.3333333333333304</v>
      </c>
      <c r="AG86" s="16">
        <v>16.2</v>
      </c>
      <c r="AH86" s="16" t="s">
        <v>91</v>
      </c>
      <c r="AI86" s="1">
        <f t="shared" si="21"/>
        <v>0</v>
      </c>
      <c r="AJ86" s="1">
        <f t="shared" si="2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40</v>
      </c>
      <c r="C87" s="1"/>
      <c r="D87" s="1">
        <v>444</v>
      </c>
      <c r="E87" s="1">
        <v>225</v>
      </c>
      <c r="F87" s="1">
        <v>218</v>
      </c>
      <c r="G87" s="7">
        <v>0.3</v>
      </c>
      <c r="H87" s="1">
        <v>40</v>
      </c>
      <c r="I87" s="1" t="s">
        <v>36</v>
      </c>
      <c r="J87" s="1">
        <v>230</v>
      </c>
      <c r="K87" s="1">
        <f t="shared" si="15"/>
        <v>-5</v>
      </c>
      <c r="L87" s="1"/>
      <c r="M87" s="1"/>
      <c r="N87" s="1"/>
      <c r="O87" s="1">
        <f t="shared" si="16"/>
        <v>45</v>
      </c>
      <c r="P87" s="5">
        <f t="shared" ref="P87:P88" si="24">10*O87-F87</f>
        <v>232</v>
      </c>
      <c r="Q87" s="5">
        <f t="shared" si="17"/>
        <v>232</v>
      </c>
      <c r="R87" s="5">
        <f t="shared" si="18"/>
        <v>232</v>
      </c>
      <c r="S87" s="5"/>
      <c r="T87" s="5"/>
      <c r="U87" s="1"/>
      <c r="V87" s="11">
        <f t="shared" si="19"/>
        <v>10</v>
      </c>
      <c r="W87" s="1">
        <f t="shared" si="20"/>
        <v>4.8444444444444441</v>
      </c>
      <c r="X87" s="1">
        <v>0.4</v>
      </c>
      <c r="Y87" s="1">
        <v>2.4</v>
      </c>
      <c r="Z87" s="1">
        <v>40.6</v>
      </c>
      <c r="AA87" s="1">
        <v>44.8</v>
      </c>
      <c r="AB87" s="1">
        <v>-1.8</v>
      </c>
      <c r="AC87" s="1">
        <v>-8</v>
      </c>
      <c r="AD87" s="1">
        <v>49.4</v>
      </c>
      <c r="AE87" s="1">
        <v>52.25</v>
      </c>
      <c r="AF87" s="1">
        <v>63.6666666666667</v>
      </c>
      <c r="AG87" s="1">
        <v>79.2</v>
      </c>
      <c r="AH87" s="1" t="s">
        <v>68</v>
      </c>
      <c r="AI87" s="1">
        <f t="shared" si="21"/>
        <v>70</v>
      </c>
      <c r="AJ87" s="1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139</v>
      </c>
      <c r="B88" s="1" t="s">
        <v>35</v>
      </c>
      <c r="C88" s="1">
        <v>1001.186</v>
      </c>
      <c r="D88" s="1">
        <v>4702.1450000000004</v>
      </c>
      <c r="E88" s="1">
        <v>2197.252</v>
      </c>
      <c r="F88" s="1">
        <v>2969.3809999999999</v>
      </c>
      <c r="G88" s="7">
        <v>1</v>
      </c>
      <c r="H88" s="1">
        <v>40</v>
      </c>
      <c r="I88" s="1" t="s">
        <v>36</v>
      </c>
      <c r="J88" s="1">
        <v>2011.6</v>
      </c>
      <c r="K88" s="1">
        <f t="shared" si="15"/>
        <v>185.65200000000004</v>
      </c>
      <c r="L88" s="1"/>
      <c r="M88" s="1"/>
      <c r="N88" s="1"/>
      <c r="O88" s="1">
        <f t="shared" si="16"/>
        <v>439.4504</v>
      </c>
      <c r="P88" s="5">
        <f t="shared" si="24"/>
        <v>1425.123</v>
      </c>
      <c r="Q88" s="5">
        <f t="shared" si="17"/>
        <v>1425.123</v>
      </c>
      <c r="R88" s="5">
        <f t="shared" si="18"/>
        <v>925.12300000000005</v>
      </c>
      <c r="S88" s="5">
        <v>500</v>
      </c>
      <c r="T88" s="5"/>
      <c r="U88" s="1"/>
      <c r="V88" s="11">
        <f t="shared" si="19"/>
        <v>10</v>
      </c>
      <c r="W88" s="1">
        <f t="shared" si="20"/>
        <v>6.7570333307240134</v>
      </c>
      <c r="X88" s="1">
        <v>405.96499999999997</v>
      </c>
      <c r="Y88" s="1">
        <v>412.30759999999998</v>
      </c>
      <c r="Z88" s="1">
        <v>434.97039999999998</v>
      </c>
      <c r="AA88" s="1">
        <v>435.69359999999989</v>
      </c>
      <c r="AB88" s="1">
        <v>400.637</v>
      </c>
      <c r="AC88" s="1">
        <v>401.12119999999999</v>
      </c>
      <c r="AD88" s="1">
        <v>427.27319999999997</v>
      </c>
      <c r="AE88" s="1">
        <v>313.45474999999999</v>
      </c>
      <c r="AF88" s="1">
        <v>311.18799999999999</v>
      </c>
      <c r="AG88" s="1">
        <v>307.12099999999998</v>
      </c>
      <c r="AH88" s="1" t="s">
        <v>59</v>
      </c>
      <c r="AI88" s="1">
        <f t="shared" si="21"/>
        <v>925</v>
      </c>
      <c r="AJ88" s="1">
        <f t="shared" si="22"/>
        <v>500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140</v>
      </c>
      <c r="B89" s="12" t="s">
        <v>40</v>
      </c>
      <c r="C89" s="12">
        <v>107</v>
      </c>
      <c r="D89" s="15">
        <v>234</v>
      </c>
      <c r="E89" s="22">
        <v>197</v>
      </c>
      <c r="F89" s="22">
        <v>110</v>
      </c>
      <c r="G89" s="13">
        <v>0</v>
      </c>
      <c r="H89" s="12">
        <v>40</v>
      </c>
      <c r="I89" s="12" t="s">
        <v>141</v>
      </c>
      <c r="J89" s="12">
        <v>219</v>
      </c>
      <c r="K89" s="12">
        <f t="shared" si="15"/>
        <v>-22</v>
      </c>
      <c r="L89" s="12"/>
      <c r="M89" s="12"/>
      <c r="N89" s="12"/>
      <c r="O89" s="12">
        <f t="shared" si="16"/>
        <v>39.4</v>
      </c>
      <c r="P89" s="14"/>
      <c r="Q89" s="5">
        <f t="shared" si="17"/>
        <v>0</v>
      </c>
      <c r="R89" s="5">
        <f t="shared" si="18"/>
        <v>0</v>
      </c>
      <c r="S89" s="5"/>
      <c r="T89" s="14"/>
      <c r="U89" s="12"/>
      <c r="V89" s="11">
        <f t="shared" si="19"/>
        <v>2.7918781725888326</v>
      </c>
      <c r="W89" s="12">
        <f t="shared" si="20"/>
        <v>2.7918781725888326</v>
      </c>
      <c r="X89" s="12">
        <v>40</v>
      </c>
      <c r="Y89" s="12">
        <v>37.200000000000003</v>
      </c>
      <c r="Z89" s="12">
        <v>35.6</v>
      </c>
      <c r="AA89" s="12">
        <v>39.6</v>
      </c>
      <c r="AB89" s="12">
        <v>34.200000000000003</v>
      </c>
      <c r="AC89" s="12">
        <v>33.4</v>
      </c>
      <c r="AD89" s="12">
        <v>26.4</v>
      </c>
      <c r="AE89" s="12">
        <v>36.5</v>
      </c>
      <c r="AF89" s="12">
        <v>30</v>
      </c>
      <c r="AG89" s="12">
        <v>14.4</v>
      </c>
      <c r="AH89" s="15" t="s">
        <v>142</v>
      </c>
      <c r="AI89" s="1">
        <f t="shared" si="21"/>
        <v>0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40</v>
      </c>
      <c r="C90" s="1"/>
      <c r="D90" s="1">
        <v>270</v>
      </c>
      <c r="E90" s="1">
        <v>214</v>
      </c>
      <c r="F90" s="1">
        <v>56</v>
      </c>
      <c r="G90" s="7">
        <v>0.3</v>
      </c>
      <c r="H90" s="1">
        <v>40</v>
      </c>
      <c r="I90" s="1" t="s">
        <v>36</v>
      </c>
      <c r="J90" s="1">
        <v>226</v>
      </c>
      <c r="K90" s="1">
        <f t="shared" si="15"/>
        <v>-12</v>
      </c>
      <c r="L90" s="1"/>
      <c r="M90" s="1"/>
      <c r="N90" s="1"/>
      <c r="O90" s="1">
        <f t="shared" si="16"/>
        <v>42.8</v>
      </c>
      <c r="P90" s="5">
        <f>8*O90-F90</f>
        <v>286.39999999999998</v>
      </c>
      <c r="Q90" s="5">
        <f t="shared" si="17"/>
        <v>286.39999999999998</v>
      </c>
      <c r="R90" s="5">
        <f t="shared" si="18"/>
        <v>286.39999999999998</v>
      </c>
      <c r="S90" s="5"/>
      <c r="T90" s="5"/>
      <c r="U90" s="1"/>
      <c r="V90" s="11">
        <f t="shared" si="19"/>
        <v>8</v>
      </c>
      <c r="W90" s="1">
        <f t="shared" si="20"/>
        <v>1.3084112149532712</v>
      </c>
      <c r="X90" s="1">
        <v>4.5999999999999996</v>
      </c>
      <c r="Y90" s="1">
        <v>18.399999999999999</v>
      </c>
      <c r="Z90" s="1">
        <v>54.681199999999997</v>
      </c>
      <c r="AA90" s="1">
        <v>52.8812</v>
      </c>
      <c r="AB90" s="1">
        <v>30.2</v>
      </c>
      <c r="AC90" s="1">
        <v>32</v>
      </c>
      <c r="AD90" s="1">
        <v>51.8</v>
      </c>
      <c r="AE90" s="1">
        <v>58.25</v>
      </c>
      <c r="AF90" s="1">
        <v>59.3333333333333</v>
      </c>
      <c r="AG90" s="1">
        <v>92.8</v>
      </c>
      <c r="AH90" s="1" t="s">
        <v>68</v>
      </c>
      <c r="AI90" s="1">
        <f t="shared" si="21"/>
        <v>86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40</v>
      </c>
      <c r="C91" s="1">
        <v>26</v>
      </c>
      <c r="D91" s="1">
        <v>420</v>
      </c>
      <c r="E91" s="1">
        <v>218</v>
      </c>
      <c r="F91" s="1">
        <v>199</v>
      </c>
      <c r="G91" s="7">
        <v>0.3</v>
      </c>
      <c r="H91" s="1">
        <v>40</v>
      </c>
      <c r="I91" s="1" t="s">
        <v>36</v>
      </c>
      <c r="J91" s="1">
        <v>261</v>
      </c>
      <c r="K91" s="1">
        <f t="shared" si="15"/>
        <v>-43</v>
      </c>
      <c r="L91" s="1"/>
      <c r="M91" s="1"/>
      <c r="N91" s="1"/>
      <c r="O91" s="1">
        <f t="shared" si="16"/>
        <v>43.6</v>
      </c>
      <c r="P91" s="5">
        <f t="shared" ref="P91:P92" si="25">10*O91-F91</f>
        <v>237</v>
      </c>
      <c r="Q91" s="5">
        <f t="shared" si="17"/>
        <v>237</v>
      </c>
      <c r="R91" s="5">
        <f t="shared" si="18"/>
        <v>237</v>
      </c>
      <c r="S91" s="5"/>
      <c r="T91" s="5"/>
      <c r="U91" s="1"/>
      <c r="V91" s="11">
        <f t="shared" si="19"/>
        <v>10</v>
      </c>
      <c r="W91" s="1">
        <f t="shared" si="20"/>
        <v>4.5642201834862384</v>
      </c>
      <c r="X91" s="1">
        <v>32.200000000000003</v>
      </c>
      <c r="Y91" s="1">
        <v>42.4</v>
      </c>
      <c r="Z91" s="1">
        <v>39.4</v>
      </c>
      <c r="AA91" s="1">
        <v>37</v>
      </c>
      <c r="AB91" s="1">
        <v>43.8</v>
      </c>
      <c r="AC91" s="1">
        <v>42.2</v>
      </c>
      <c r="AD91" s="1">
        <v>57.4</v>
      </c>
      <c r="AE91" s="1">
        <v>60.75</v>
      </c>
      <c r="AF91" s="1">
        <v>60.6666666666667</v>
      </c>
      <c r="AG91" s="1">
        <v>156.6</v>
      </c>
      <c r="AH91" s="1" t="s">
        <v>68</v>
      </c>
      <c r="AI91" s="1">
        <f t="shared" si="21"/>
        <v>71</v>
      </c>
      <c r="AJ91" s="1">
        <f t="shared" si="2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35</v>
      </c>
      <c r="C92" s="1">
        <v>2.5990000000000002</v>
      </c>
      <c r="D92" s="1">
        <v>210.97800000000001</v>
      </c>
      <c r="E92" s="1">
        <v>113.985</v>
      </c>
      <c r="F92" s="1">
        <v>96.992999999999995</v>
      </c>
      <c r="G92" s="7">
        <v>1</v>
      </c>
      <c r="H92" s="1">
        <v>45</v>
      </c>
      <c r="I92" s="1" t="s">
        <v>36</v>
      </c>
      <c r="J92" s="1">
        <v>114.3</v>
      </c>
      <c r="K92" s="1">
        <f t="shared" si="15"/>
        <v>-0.31499999999999773</v>
      </c>
      <c r="L92" s="1"/>
      <c r="M92" s="1"/>
      <c r="N92" s="1"/>
      <c r="O92" s="1">
        <f t="shared" si="16"/>
        <v>22.797000000000001</v>
      </c>
      <c r="P92" s="5">
        <f t="shared" si="25"/>
        <v>130.977</v>
      </c>
      <c r="Q92" s="5">
        <f t="shared" si="17"/>
        <v>130.977</v>
      </c>
      <c r="R92" s="5">
        <f t="shared" si="18"/>
        <v>130.977</v>
      </c>
      <c r="S92" s="5"/>
      <c r="T92" s="5"/>
      <c r="U92" s="1"/>
      <c r="V92" s="11">
        <f t="shared" si="19"/>
        <v>10</v>
      </c>
      <c r="W92" s="1">
        <f t="shared" si="20"/>
        <v>4.2546387682589808</v>
      </c>
      <c r="X92" s="1">
        <v>10.9628</v>
      </c>
      <c r="Y92" s="1">
        <v>13.432399999999999</v>
      </c>
      <c r="Z92" s="1">
        <v>20.882000000000001</v>
      </c>
      <c r="AA92" s="1">
        <v>23.073799999999999</v>
      </c>
      <c r="AB92" s="1">
        <v>14.568</v>
      </c>
      <c r="AC92" s="1">
        <v>12.638</v>
      </c>
      <c r="AD92" s="1">
        <v>22.345199999999998</v>
      </c>
      <c r="AE92" s="1">
        <v>13.65875</v>
      </c>
      <c r="AF92" s="1">
        <v>15.988</v>
      </c>
      <c r="AG92" s="1">
        <v>10.2174</v>
      </c>
      <c r="AH92" s="1" t="s">
        <v>45</v>
      </c>
      <c r="AI92" s="1">
        <f t="shared" si="21"/>
        <v>131</v>
      </c>
      <c r="AJ92" s="1">
        <f t="shared" si="22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146</v>
      </c>
      <c r="B93" s="16" t="s">
        <v>40</v>
      </c>
      <c r="C93" s="16"/>
      <c r="D93" s="16">
        <v>1</v>
      </c>
      <c r="E93" s="16">
        <v>1</v>
      </c>
      <c r="F93" s="16"/>
      <c r="G93" s="17">
        <v>0</v>
      </c>
      <c r="H93" s="16">
        <v>40</v>
      </c>
      <c r="I93" s="16" t="s">
        <v>36</v>
      </c>
      <c r="J93" s="16">
        <v>2</v>
      </c>
      <c r="K93" s="16">
        <f t="shared" si="15"/>
        <v>-1</v>
      </c>
      <c r="L93" s="16"/>
      <c r="M93" s="16"/>
      <c r="N93" s="16"/>
      <c r="O93" s="16">
        <f t="shared" si="16"/>
        <v>0.2</v>
      </c>
      <c r="P93" s="18"/>
      <c r="Q93" s="5">
        <f t="shared" si="17"/>
        <v>0</v>
      </c>
      <c r="R93" s="5">
        <f t="shared" si="18"/>
        <v>0</v>
      </c>
      <c r="S93" s="5"/>
      <c r="T93" s="18"/>
      <c r="U93" s="16"/>
      <c r="V93" s="11">
        <f t="shared" si="19"/>
        <v>0</v>
      </c>
      <c r="W93" s="16">
        <f t="shared" si="20"/>
        <v>0</v>
      </c>
      <c r="X93" s="16">
        <v>0.2</v>
      </c>
      <c r="Y93" s="16">
        <v>0.2</v>
      </c>
      <c r="Z93" s="16">
        <v>5</v>
      </c>
      <c r="AA93" s="16">
        <v>7.4</v>
      </c>
      <c r="AB93" s="16">
        <v>9.8000000000000007</v>
      </c>
      <c r="AC93" s="16">
        <v>10.199999999999999</v>
      </c>
      <c r="AD93" s="16">
        <v>15</v>
      </c>
      <c r="AE93" s="16">
        <v>8.25</v>
      </c>
      <c r="AF93" s="16">
        <v>8.6666666666666696</v>
      </c>
      <c r="AG93" s="16">
        <v>14.8</v>
      </c>
      <c r="AH93" s="16" t="s">
        <v>91</v>
      </c>
      <c r="AI93" s="1">
        <f t="shared" si="21"/>
        <v>0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147</v>
      </c>
      <c r="B94" s="16" t="s">
        <v>40</v>
      </c>
      <c r="C94" s="16"/>
      <c r="D94" s="16"/>
      <c r="E94" s="16"/>
      <c r="F94" s="16"/>
      <c r="G94" s="17">
        <v>0</v>
      </c>
      <c r="H94" s="16">
        <v>50</v>
      </c>
      <c r="I94" s="16" t="s">
        <v>36</v>
      </c>
      <c r="J94" s="16"/>
      <c r="K94" s="16">
        <f t="shared" si="15"/>
        <v>0</v>
      </c>
      <c r="L94" s="16"/>
      <c r="M94" s="16"/>
      <c r="N94" s="16"/>
      <c r="O94" s="16">
        <f t="shared" si="16"/>
        <v>0</v>
      </c>
      <c r="P94" s="18"/>
      <c r="Q94" s="5">
        <f t="shared" si="17"/>
        <v>0</v>
      </c>
      <c r="R94" s="5">
        <f t="shared" si="18"/>
        <v>0</v>
      </c>
      <c r="S94" s="5"/>
      <c r="T94" s="18"/>
      <c r="U94" s="16"/>
      <c r="V94" s="11" t="e">
        <f t="shared" si="19"/>
        <v>#DIV/0!</v>
      </c>
      <c r="W94" s="16" t="e">
        <f t="shared" si="20"/>
        <v>#DIV/0!</v>
      </c>
      <c r="X94" s="16">
        <v>1</v>
      </c>
      <c r="Y94" s="16">
        <v>5.2</v>
      </c>
      <c r="Z94" s="16">
        <v>3.6</v>
      </c>
      <c r="AA94" s="16">
        <v>-1.8</v>
      </c>
      <c r="AB94" s="16">
        <v>-2</v>
      </c>
      <c r="AC94" s="16">
        <v>-0.4</v>
      </c>
      <c r="AD94" s="16">
        <v>2.2000000000000002</v>
      </c>
      <c r="AE94" s="16">
        <v>2.5</v>
      </c>
      <c r="AF94" s="16">
        <v>2.3333333333333299</v>
      </c>
      <c r="AG94" s="16">
        <v>5.8</v>
      </c>
      <c r="AH94" s="16" t="s">
        <v>91</v>
      </c>
      <c r="AI94" s="1">
        <f t="shared" si="21"/>
        <v>0</v>
      </c>
      <c r="AJ94" s="1">
        <f t="shared" si="2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2025-02-12T11:14:22Z</dcterms:created>
  <dcterms:modified xsi:type="dcterms:W3CDTF">2025-02-13T06:57:42Z</dcterms:modified>
</cp:coreProperties>
</file>