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КИ филиалы\"/>
    </mc:Choice>
  </mc:AlternateContent>
  <xr:revisionPtr revIDLastSave="0" documentId="13_ncr:1_{AE7B5A04-16E1-4157-B703-A6C1162FD9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AI35" i="1" s="1"/>
  <c r="R36" i="1"/>
  <c r="AI36" i="1" s="1"/>
  <c r="R37" i="1"/>
  <c r="R38" i="1"/>
  <c r="AI38" i="1" s="1"/>
  <c r="R39" i="1"/>
  <c r="R40" i="1"/>
  <c r="AI40" i="1" s="1"/>
  <c r="R41" i="1"/>
  <c r="R42" i="1"/>
  <c r="AI42" i="1" s="1"/>
  <c r="R43" i="1"/>
  <c r="R44" i="1"/>
  <c r="AI44" i="1" s="1"/>
  <c r="R45" i="1"/>
  <c r="R46" i="1"/>
  <c r="AI46" i="1" s="1"/>
  <c r="R47" i="1"/>
  <c r="R48" i="1"/>
  <c r="AI48" i="1" s="1"/>
  <c r="R49" i="1"/>
  <c r="R50" i="1"/>
  <c r="AI50" i="1" s="1"/>
  <c r="R51" i="1"/>
  <c r="R52" i="1"/>
  <c r="AI52" i="1" s="1"/>
  <c r="R53" i="1"/>
  <c r="AI53" i="1" s="1"/>
  <c r="R54" i="1"/>
  <c r="AI54" i="1" s="1"/>
  <c r="R55" i="1"/>
  <c r="R56" i="1"/>
  <c r="AI56" i="1" s="1"/>
  <c r="R57" i="1"/>
  <c r="R58" i="1"/>
  <c r="AI58" i="1" s="1"/>
  <c r="R59" i="1"/>
  <c r="AI59" i="1" s="1"/>
  <c r="R60" i="1"/>
  <c r="AI60" i="1" s="1"/>
  <c r="R61" i="1"/>
  <c r="AI61" i="1" s="1"/>
  <c r="R62" i="1"/>
  <c r="AI62" i="1" s="1"/>
  <c r="R63" i="1"/>
  <c r="R64" i="1"/>
  <c r="AI64" i="1" s="1"/>
  <c r="R65" i="1"/>
  <c r="R66" i="1"/>
  <c r="AI66" i="1" s="1"/>
  <c r="R67" i="1"/>
  <c r="R68" i="1"/>
  <c r="AI68" i="1" s="1"/>
  <c r="R69" i="1"/>
  <c r="R70" i="1"/>
  <c r="AI70" i="1" s="1"/>
  <c r="R71" i="1"/>
  <c r="R72" i="1"/>
  <c r="AI72" i="1" s="1"/>
  <c r="R73" i="1"/>
  <c r="R74" i="1"/>
  <c r="AI74" i="1" s="1"/>
  <c r="R75" i="1"/>
  <c r="R76" i="1"/>
  <c r="AI76" i="1" s="1"/>
  <c r="R77" i="1"/>
  <c r="R78" i="1"/>
  <c r="AI78" i="1" s="1"/>
  <c r="R79" i="1"/>
  <c r="R80" i="1"/>
  <c r="AI80" i="1" s="1"/>
  <c r="R81" i="1"/>
  <c r="R82" i="1"/>
  <c r="AI82" i="1" s="1"/>
  <c r="R83" i="1"/>
  <c r="AI83" i="1" s="1"/>
  <c r="R84" i="1"/>
  <c r="AI84" i="1" s="1"/>
  <c r="R85" i="1"/>
  <c r="R86" i="1"/>
  <c r="AI86" i="1" s="1"/>
  <c r="R87" i="1"/>
  <c r="R88" i="1"/>
  <c r="AI88" i="1" s="1"/>
  <c r="R89" i="1"/>
  <c r="R90" i="1"/>
  <c r="AI90" i="1" s="1"/>
  <c r="R91" i="1"/>
  <c r="R92" i="1"/>
  <c r="AI92" i="1" s="1"/>
  <c r="R93" i="1"/>
  <c r="R94" i="1"/>
  <c r="AI94" i="1" s="1"/>
  <c r="R95" i="1"/>
  <c r="R96" i="1"/>
  <c r="AI96" i="1" s="1"/>
  <c r="R6" i="1"/>
  <c r="AI6" i="1" s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7" i="1"/>
  <c r="AI39" i="1"/>
  <c r="AI41" i="1"/>
  <c r="AI43" i="1"/>
  <c r="AI45" i="1"/>
  <c r="AI47" i="1"/>
  <c r="AI49" i="1"/>
  <c r="AI51" i="1"/>
  <c r="AI55" i="1"/>
  <c r="AI57" i="1"/>
  <c r="AI63" i="1"/>
  <c r="AI65" i="1"/>
  <c r="AI67" i="1"/>
  <c r="AI69" i="1"/>
  <c r="AI71" i="1"/>
  <c r="AI73" i="1"/>
  <c r="AI75" i="1"/>
  <c r="AI77" i="1"/>
  <c r="AI79" i="1"/>
  <c r="AI81" i="1"/>
  <c r="AI85" i="1"/>
  <c r="AI87" i="1"/>
  <c r="AI89" i="1"/>
  <c r="AI91" i="1"/>
  <c r="AI93" i="1"/>
  <c r="AI9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6" i="1"/>
  <c r="Q5" i="1"/>
  <c r="R5" i="1" l="1"/>
  <c r="AI5" i="1"/>
  <c r="P83" i="1"/>
  <c r="P82" i="1"/>
  <c r="P81" i="1"/>
  <c r="P18" i="1"/>
  <c r="L7" i="1" l="1"/>
  <c r="O7" i="1" s="1"/>
  <c r="U7" i="1" s="1"/>
  <c r="L8" i="1"/>
  <c r="O8" i="1" s="1"/>
  <c r="P8" i="1" s="1"/>
  <c r="L9" i="1"/>
  <c r="O9" i="1" s="1"/>
  <c r="L10" i="1"/>
  <c r="O10" i="1" s="1"/>
  <c r="L11" i="1"/>
  <c r="O11" i="1" s="1"/>
  <c r="U11" i="1" s="1"/>
  <c r="L12" i="1"/>
  <c r="O12" i="1" s="1"/>
  <c r="L13" i="1"/>
  <c r="O13" i="1" s="1"/>
  <c r="L14" i="1"/>
  <c r="O14" i="1" s="1"/>
  <c r="L15" i="1"/>
  <c r="O15" i="1" s="1"/>
  <c r="U15" i="1" s="1"/>
  <c r="L16" i="1"/>
  <c r="O16" i="1" s="1"/>
  <c r="P16" i="1" s="1"/>
  <c r="L17" i="1"/>
  <c r="O17" i="1" s="1"/>
  <c r="P17" i="1" s="1"/>
  <c r="L18" i="1"/>
  <c r="O18" i="1" s="1"/>
  <c r="L19" i="1"/>
  <c r="O19" i="1" s="1"/>
  <c r="P19" i="1" s="1"/>
  <c r="L20" i="1"/>
  <c r="O20" i="1" s="1"/>
  <c r="P20" i="1" s="1"/>
  <c r="L21" i="1"/>
  <c r="O21" i="1" s="1"/>
  <c r="U21" i="1" s="1"/>
  <c r="L22" i="1"/>
  <c r="O22" i="1" s="1"/>
  <c r="P22" i="1" s="1"/>
  <c r="L23" i="1"/>
  <c r="O23" i="1" s="1"/>
  <c r="P23" i="1" s="1"/>
  <c r="L24" i="1"/>
  <c r="O24" i="1" s="1"/>
  <c r="L25" i="1"/>
  <c r="O25" i="1" s="1"/>
  <c r="P25" i="1" s="1"/>
  <c r="L26" i="1"/>
  <c r="O26" i="1" s="1"/>
  <c r="P26" i="1" s="1"/>
  <c r="L27" i="1"/>
  <c r="O27" i="1" s="1"/>
  <c r="L28" i="1"/>
  <c r="O28" i="1" s="1"/>
  <c r="P28" i="1" s="1"/>
  <c r="L29" i="1"/>
  <c r="O29" i="1" s="1"/>
  <c r="U29" i="1" s="1"/>
  <c r="L30" i="1"/>
  <c r="O30" i="1" s="1"/>
  <c r="P30" i="1" s="1"/>
  <c r="L31" i="1"/>
  <c r="O31" i="1" s="1"/>
  <c r="L32" i="1"/>
  <c r="O32" i="1" s="1"/>
  <c r="P32" i="1" s="1"/>
  <c r="L33" i="1"/>
  <c r="O33" i="1" s="1"/>
  <c r="P33" i="1" s="1"/>
  <c r="L34" i="1"/>
  <c r="O34" i="1" s="1"/>
  <c r="L35" i="1"/>
  <c r="O35" i="1" s="1"/>
  <c r="P35" i="1" s="1"/>
  <c r="L36" i="1"/>
  <c r="O36" i="1" s="1"/>
  <c r="L37" i="1"/>
  <c r="O37" i="1" s="1"/>
  <c r="P37" i="1" s="1"/>
  <c r="L38" i="1"/>
  <c r="O38" i="1" s="1"/>
  <c r="L39" i="1"/>
  <c r="O39" i="1" s="1"/>
  <c r="U39" i="1" s="1"/>
  <c r="L40" i="1"/>
  <c r="O40" i="1" s="1"/>
  <c r="P40" i="1" s="1"/>
  <c r="L41" i="1"/>
  <c r="O41" i="1" s="1"/>
  <c r="L42" i="1"/>
  <c r="O42" i="1" s="1"/>
  <c r="P42" i="1" s="1"/>
  <c r="L43" i="1"/>
  <c r="O43" i="1" s="1"/>
  <c r="P43" i="1" s="1"/>
  <c r="L44" i="1"/>
  <c r="O44" i="1" s="1"/>
  <c r="L45" i="1"/>
  <c r="O45" i="1" s="1"/>
  <c r="P45" i="1" s="1"/>
  <c r="L46" i="1"/>
  <c r="O46" i="1" s="1"/>
  <c r="L47" i="1"/>
  <c r="O47" i="1" s="1"/>
  <c r="L48" i="1"/>
  <c r="O48" i="1" s="1"/>
  <c r="L49" i="1"/>
  <c r="O49" i="1" s="1"/>
  <c r="L50" i="1"/>
  <c r="O50" i="1" s="1"/>
  <c r="U50" i="1" s="1"/>
  <c r="L51" i="1"/>
  <c r="O51" i="1" s="1"/>
  <c r="L52" i="1"/>
  <c r="O52" i="1" s="1"/>
  <c r="P52" i="1" s="1"/>
  <c r="L53" i="1"/>
  <c r="O53" i="1" s="1"/>
  <c r="L54" i="1"/>
  <c r="O54" i="1" s="1"/>
  <c r="P54" i="1" s="1"/>
  <c r="L55" i="1"/>
  <c r="O55" i="1" s="1"/>
  <c r="U55" i="1" s="1"/>
  <c r="L56" i="1"/>
  <c r="O56" i="1" s="1"/>
  <c r="P56" i="1" s="1"/>
  <c r="L57" i="1"/>
  <c r="O57" i="1" s="1"/>
  <c r="P57" i="1" s="1"/>
  <c r="L58" i="1"/>
  <c r="O58" i="1" s="1"/>
  <c r="L59" i="1"/>
  <c r="O59" i="1" s="1"/>
  <c r="L60" i="1"/>
  <c r="O60" i="1" s="1"/>
  <c r="P60" i="1" s="1"/>
  <c r="L61" i="1"/>
  <c r="O61" i="1" s="1"/>
  <c r="L62" i="1"/>
  <c r="O62" i="1" s="1"/>
  <c r="P62" i="1" s="1"/>
  <c r="L63" i="1"/>
  <c r="O63" i="1" s="1"/>
  <c r="U63" i="1" s="1"/>
  <c r="L64" i="1"/>
  <c r="O64" i="1" s="1"/>
  <c r="P64" i="1" s="1"/>
  <c r="L65" i="1"/>
  <c r="O65" i="1" s="1"/>
  <c r="U65" i="1" s="1"/>
  <c r="L66" i="1"/>
  <c r="O66" i="1" s="1"/>
  <c r="L67" i="1"/>
  <c r="O67" i="1" s="1"/>
  <c r="U67" i="1" s="1"/>
  <c r="L68" i="1"/>
  <c r="O68" i="1" s="1"/>
  <c r="L69" i="1"/>
  <c r="O69" i="1" s="1"/>
  <c r="U69" i="1" s="1"/>
  <c r="L70" i="1"/>
  <c r="O70" i="1" s="1"/>
  <c r="L71" i="1"/>
  <c r="O71" i="1" s="1"/>
  <c r="P71" i="1" s="1"/>
  <c r="L72" i="1"/>
  <c r="O72" i="1" s="1"/>
  <c r="P72" i="1" s="1"/>
  <c r="L73" i="1"/>
  <c r="O73" i="1" s="1"/>
  <c r="L74" i="1"/>
  <c r="O74" i="1" s="1"/>
  <c r="L75" i="1"/>
  <c r="O75" i="1" s="1"/>
  <c r="L76" i="1"/>
  <c r="O76" i="1" s="1"/>
  <c r="P76" i="1" s="1"/>
  <c r="L77" i="1"/>
  <c r="O77" i="1" s="1"/>
  <c r="U77" i="1" s="1"/>
  <c r="L78" i="1"/>
  <c r="O78" i="1" s="1"/>
  <c r="L79" i="1"/>
  <c r="O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U87" i="1" s="1"/>
  <c r="L88" i="1"/>
  <c r="O88" i="1" s="1"/>
  <c r="P88" i="1" s="1"/>
  <c r="L89" i="1"/>
  <c r="O89" i="1" s="1"/>
  <c r="L90" i="1"/>
  <c r="O90" i="1" s="1"/>
  <c r="P90" i="1" s="1"/>
  <c r="L91" i="1"/>
  <c r="O91" i="1" s="1"/>
  <c r="L92" i="1"/>
  <c r="O92" i="1" s="1"/>
  <c r="P92" i="1" s="1"/>
  <c r="L93" i="1"/>
  <c r="O93" i="1" s="1"/>
  <c r="L94" i="1"/>
  <c r="O94" i="1" s="1"/>
  <c r="P94" i="1" s="1"/>
  <c r="L95" i="1"/>
  <c r="O95" i="1" s="1"/>
  <c r="L96" i="1"/>
  <c r="O96" i="1" s="1"/>
  <c r="L6" i="1"/>
  <c r="O6" i="1" s="1"/>
  <c r="P6" i="1" s="1"/>
  <c r="V6" i="1" l="1"/>
  <c r="U6" i="1"/>
  <c r="P95" i="1"/>
  <c r="U95" i="1" s="1"/>
  <c r="U23" i="1"/>
  <c r="P27" i="1"/>
  <c r="U27" i="1" s="1"/>
  <c r="U37" i="1"/>
  <c r="P41" i="1"/>
  <c r="U43" i="1"/>
  <c r="U71" i="1"/>
  <c r="U75" i="1"/>
  <c r="P91" i="1"/>
  <c r="U91" i="1" s="1"/>
  <c r="U9" i="1"/>
  <c r="U17" i="1"/>
  <c r="U19" i="1"/>
  <c r="P31" i="1"/>
  <c r="U31" i="1" s="1"/>
  <c r="U33" i="1"/>
  <c r="P44" i="1"/>
  <c r="U44" i="1" s="1"/>
  <c r="U48" i="1"/>
  <c r="U51" i="1"/>
  <c r="P53" i="1"/>
  <c r="U53" i="1" s="1"/>
  <c r="P59" i="1"/>
  <c r="U59" i="1" s="1"/>
  <c r="P61" i="1"/>
  <c r="U61" i="1" s="1"/>
  <c r="P79" i="1"/>
  <c r="U79" i="1" s="1"/>
  <c r="U81" i="1"/>
  <c r="U83" i="1"/>
  <c r="U85" i="1"/>
  <c r="V79" i="1"/>
  <c r="V95" i="1"/>
  <c r="V63" i="1"/>
  <c r="V87" i="1"/>
  <c r="V71" i="1"/>
  <c r="V55" i="1"/>
  <c r="V48" i="1"/>
  <c r="V91" i="1"/>
  <c r="V83" i="1"/>
  <c r="V75" i="1"/>
  <c r="V67" i="1"/>
  <c r="V59" i="1"/>
  <c r="V51" i="1"/>
  <c r="V44" i="1"/>
  <c r="V41" i="1"/>
  <c r="V37" i="1"/>
  <c r="V33" i="1"/>
  <c r="V29" i="1"/>
  <c r="V25" i="1"/>
  <c r="V21" i="1"/>
  <c r="V17" i="1"/>
  <c r="V13" i="1"/>
  <c r="V9" i="1"/>
  <c r="V93" i="1"/>
  <c r="V89" i="1"/>
  <c r="V85" i="1"/>
  <c r="V81" i="1"/>
  <c r="V77" i="1"/>
  <c r="V73" i="1"/>
  <c r="V69" i="1"/>
  <c r="V65" i="1"/>
  <c r="V61" i="1"/>
  <c r="V57" i="1"/>
  <c r="V53" i="1"/>
  <c r="V50" i="1"/>
  <c r="V46" i="1"/>
  <c r="V43" i="1"/>
  <c r="V39" i="1"/>
  <c r="V35" i="1"/>
  <c r="V31" i="1"/>
  <c r="V27" i="1"/>
  <c r="V23" i="1"/>
  <c r="V19" i="1"/>
  <c r="V15" i="1"/>
  <c r="V11" i="1"/>
  <c r="V7" i="1"/>
  <c r="U96" i="1"/>
  <c r="V96" i="1"/>
  <c r="U92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9" i="1"/>
  <c r="V49" i="1"/>
  <c r="U45" i="1"/>
  <c r="V45" i="1"/>
  <c r="U42" i="1"/>
  <c r="V42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47" i="1"/>
  <c r="V47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P5" i="1" l="1"/>
  <c r="U46" i="1"/>
  <c r="U13" i="1"/>
  <c r="U25" i="1"/>
  <c r="U35" i="1"/>
  <c r="U41" i="1"/>
  <c r="U57" i="1"/>
  <c r="U73" i="1"/>
  <c r="U89" i="1"/>
  <c r="U93" i="1"/>
  <c r="K5" i="1"/>
  <c r="AH5" i="1" l="1"/>
</calcChain>
</file>

<file path=xl/sharedStrings.xml><?xml version="1.0" encoding="utf-8"?>
<sst xmlns="http://schemas.openxmlformats.org/spreadsheetml/2006/main" count="367" uniqueCount="146">
  <si>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</si>
  <si>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</si>
  <si>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</si>
  <si>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</si>
  <si>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</si>
  <si>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</si>
  <si>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</si>
  <si>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</si>
  <si>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</si>
  <si>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</si>
  <si>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</si>
  <si>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</si>
  <si>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</si>
  <si>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</si>
  <si>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</si>
  <si>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</si>
  <si>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</si>
  <si>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</si>
  <si>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</si>
  <si>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</si>
  <si>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</si>
  <si>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</si>
  <si>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</si>
  <si>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</si>
  <si>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</si>
  <si>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</si>
  <si>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</si>
  <si>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</si>
  <si>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</si>
  <si>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</si>
  <si>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</si>
  <si>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</si>
  <si>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</si>
  <si>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</si>
  <si>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</si>
  <si>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</si>
  <si>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</si>
  <si>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</si>
  <si>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</si>
  <si>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</si>
  <si>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>Патяка отказался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</si>
  <si>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</si>
  <si>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</si>
  <si>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</si>
  <si>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</si>
  <si>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</si>
  <si>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</si>
  <si>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</si>
  <si>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</si>
  <si>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</si>
  <si>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</si>
  <si>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</si>
  <si>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</si>
  <si>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</si>
  <si>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</si>
  <si>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</si>
  <si>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</si>
  <si>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</si>
  <si>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</si>
  <si>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</si>
  <si>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</si>
  <si>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</si>
  <si>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</si>
  <si>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</si>
  <si>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</si>
  <si>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</si>
  <si>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</si>
  <si>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</si>
  <si>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</si>
  <si>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</si>
  <si>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</si>
  <si>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</si>
  <si>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</si>
  <si>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</si>
  <si>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</si>
  <si>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</si>
  <si>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</si>
  <si>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</si>
  <si>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</si>
  <si>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</si>
  <si>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</si>
  <si>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</si>
  <si>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</si>
  <si>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</si>
  <si>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</si>
  <si>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</si>
  <si>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</si>
  <si>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</si>
  <si>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</si>
  <si>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</si>
  <si>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</si>
  <si>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</si>
  <si>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</si>
  <si>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</si>
  <si>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</si>
  <si>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</si>
  <si>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</si>
  <si>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</si>
  <si>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</si>
  <si>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</si>
  <si>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</si>
  <si>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</si>
  <si>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</si>
  <si>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</si>
  <si>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</si>
  <si>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</si>
  <si>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</si>
  <si>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</si>
  <si>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</si>
  <si>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</si>
  <si>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</si>
  <si>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</si>
  <si>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</si>
  <si>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</si>
  <si>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</si>
  <si>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</si>
  <si>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</si>
  <si>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</si>
  <si>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</si>
  <si>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</si>
  <si>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</si>
  <si>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</si>
  <si>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</si>
  <si>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</si>
  <si>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</si>
  <si>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</si>
  <si>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</si>
  <si>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</si>
  <si>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</si>
  <si>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</si>
  <si>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</si>
  <si>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</si>
  <si>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</si>
  <si>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</si>
  <si>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</si>
  <si>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</si>
  <si>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</si>
  <si>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</si>
  <si>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</si>
  <si>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</si>
  <si>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</si>
  <si>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</si>
  <si>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16,01,25 в уценку 27шт.</t>
  </si>
  <si>
    <t>заказ</t>
  </si>
  <si>
    <t>17,02,(1)</t>
  </si>
  <si>
    <t>17,02,(2)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</si>
</sst>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15.5703125" customWidth="1"/>
    <col min="21" max="22" width="5" customWidth="1"/>
    <col min="23" max="32" width="6" customWidth="1"/>
    <col min="33" max="33" width="29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 t="s">
        <v>145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144</v>
      </c>
      <c r="AI4" s="1" t="s">
        <v>145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22051.842000000001</v>
      </c>
      <c r="F5" s="4">
        <f>SUM(F6:F498)</f>
        <v>9334.1830000000009</v>
      </c>
      <c r="G5" s="7"/>
      <c r="H5" s="1"/>
      <c r="I5" s="1"/>
      <c r="J5" s="4">
        <f t="shared" ref="J5:S5" si="0">SUM(J6:J498)</f>
        <v>49966.698999999993</v>
      </c>
      <c r="K5" s="4">
        <f t="shared" si="0"/>
        <v>-27914.856999999996</v>
      </c>
      <c r="L5" s="4">
        <f t="shared" si="0"/>
        <v>13204.217000000001</v>
      </c>
      <c r="M5" s="4">
        <f t="shared" si="0"/>
        <v>8847.6249999999982</v>
      </c>
      <c r="N5" s="4">
        <f t="shared" si="0"/>
        <v>13328.853479999998</v>
      </c>
      <c r="O5" s="4">
        <f t="shared" si="0"/>
        <v>2640.8434000000007</v>
      </c>
      <c r="P5" s="4">
        <f t="shared" si="0"/>
        <v>9673.2087200000024</v>
      </c>
      <c r="Q5" s="4">
        <f t="shared" si="0"/>
        <v>3300</v>
      </c>
      <c r="R5" s="4">
        <f t="shared" ref="R5" si="1">SUM(R6:R498)</f>
        <v>6373.2087200000005</v>
      </c>
      <c r="S5" s="4">
        <f t="shared" si="0"/>
        <v>0</v>
      </c>
      <c r="T5" s="1"/>
      <c r="U5" s="1"/>
      <c r="V5" s="1"/>
      <c r="W5" s="4">
        <f t="shared" ref="W5:AF5" si="2">SUM(W6:W498)</f>
        <v>2598.4012000000012</v>
      </c>
      <c r="X5" s="4">
        <f t="shared" si="2"/>
        <v>2021.4219999999998</v>
      </c>
      <c r="Y5" s="4">
        <f t="shared" si="2"/>
        <v>1954.5942000000007</v>
      </c>
      <c r="Z5" s="4">
        <f t="shared" si="2"/>
        <v>1894.5427999999997</v>
      </c>
      <c r="AA5" s="4">
        <f t="shared" si="2"/>
        <v>1903.3329999999994</v>
      </c>
      <c r="AB5" s="4">
        <f t="shared" si="2"/>
        <v>2216.9128000000001</v>
      </c>
      <c r="AC5" s="4">
        <f t="shared" si="2"/>
        <v>2252.3559999999998</v>
      </c>
      <c r="AD5" s="4">
        <f t="shared" si="2"/>
        <v>2402.3288000000007</v>
      </c>
      <c r="AE5" s="4">
        <f t="shared" si="2"/>
        <v>2493.2724999999996</v>
      </c>
      <c r="AF5" s="4">
        <f t="shared" si="2"/>
        <v>2470.08</v>
      </c>
      <c r="AG5" s="1"/>
      <c r="AH5" s="4">
        <f>SUM(AH6:AH498)</f>
        <v>3000</v>
      </c>
      <c r="AI5" s="4">
        <f>SUM(AI6:AI498)</f>
        <v>5078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44.875</v>
      </c>
      <c r="D6" s="1">
        <v>123.273</v>
      </c>
      <c r="E6" s="1">
        <v>91.25</v>
      </c>
      <c r="F6" s="1">
        <v>61.509</v>
      </c>
      <c r="G6" s="7">
        <v>1</v>
      </c>
      <c r="H6" s="1">
        <v>50</v>
      </c>
      <c r="I6" s="1" t="s">
        <v>37</v>
      </c>
      <c r="J6" s="1">
        <v>95.85</v>
      </c>
      <c r="K6" s="1">
        <f t="shared" ref="K6:K37" si="3">E6-J6</f>
        <v>-4.5999999999999943</v>
      </c>
      <c r="L6" s="1">
        <f>E6-M6</f>
        <v>91.25</v>
      </c>
      <c r="M6" s="1"/>
      <c r="N6" s="1">
        <v>67.27379999999998</v>
      </c>
      <c r="O6" s="1">
        <f>L6/5</f>
        <v>18.25</v>
      </c>
      <c r="P6" s="5">
        <f>12*O6-N6-F6</f>
        <v>90.217200000000005</v>
      </c>
      <c r="Q6" s="5"/>
      <c r="R6" s="5">
        <f>P6-Q6</f>
        <v>90.217200000000005</v>
      </c>
      <c r="S6" s="5"/>
      <c r="T6" s="1"/>
      <c r="U6" s="1">
        <f>(F6+N6+P6)/O6</f>
        <v>12</v>
      </c>
      <c r="V6" s="1">
        <f>(F6+N6)/O6</f>
        <v>7.0565917808219165</v>
      </c>
      <c r="W6" s="1">
        <v>14.936400000000001</v>
      </c>
      <c r="X6" s="1">
        <v>11.916399999999999</v>
      </c>
      <c r="Y6" s="1">
        <v>12.7272</v>
      </c>
      <c r="Z6" s="1">
        <v>11.2788</v>
      </c>
      <c r="AA6" s="1">
        <v>12.715999999999999</v>
      </c>
      <c r="AB6" s="1">
        <v>12.481199999999999</v>
      </c>
      <c r="AC6" s="1">
        <v>10.7468</v>
      </c>
      <c r="AD6" s="1">
        <v>13.997999999999999</v>
      </c>
      <c r="AE6" s="1">
        <v>10.369</v>
      </c>
      <c r="AF6" s="1">
        <v>9.6219999999999999</v>
      </c>
      <c r="AG6" s="1"/>
      <c r="AH6" s="1">
        <f>ROUND(Q6*G6,0)</f>
        <v>0</v>
      </c>
      <c r="AI6" s="1">
        <f>ROUND(R6*G6,0)</f>
        <v>90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38</v>
      </c>
      <c r="B7" s="10" t="s">
        <v>36</v>
      </c>
      <c r="C7" s="10">
        <v>75.462000000000003</v>
      </c>
      <c r="D7" s="10"/>
      <c r="E7" s="10">
        <v>-10.166</v>
      </c>
      <c r="F7" s="10"/>
      <c r="G7" s="11">
        <v>0</v>
      </c>
      <c r="H7" s="10" t="e">
        <v>#N/A</v>
      </c>
      <c r="I7" s="10" t="s">
        <v>39</v>
      </c>
      <c r="J7" s="10">
        <v>3.2</v>
      </c>
      <c r="K7" s="10">
        <f t="shared" si="3"/>
        <v>-13.366</v>
      </c>
      <c r="L7" s="10">
        <f t="shared" ref="L7:L68" si="4">E7-M7</f>
        <v>-10.166</v>
      </c>
      <c r="M7" s="10"/>
      <c r="N7" s="10">
        <v>0</v>
      </c>
      <c r="O7" s="10">
        <f t="shared" ref="O7:O68" si="5">L7/5</f>
        <v>-2.0331999999999999</v>
      </c>
      <c r="P7" s="12"/>
      <c r="Q7" s="12"/>
      <c r="R7" s="5">
        <f t="shared" ref="R7:R70" si="6">P7-Q7</f>
        <v>0</v>
      </c>
      <c r="S7" s="12"/>
      <c r="T7" s="10"/>
      <c r="U7" s="10">
        <f t="shared" ref="U7:U68" si="7">(F7+N7+P7)/O7</f>
        <v>0</v>
      </c>
      <c r="V7" s="10">
        <f t="shared" ref="V7:V68" si="8">(F7+N7)/O7</f>
        <v>0</v>
      </c>
      <c r="W7" s="10">
        <v>-2.0327999999999999</v>
      </c>
      <c r="X7" s="10">
        <v>0.29360000000000003</v>
      </c>
      <c r="Y7" s="10">
        <v>0.74360000000000004</v>
      </c>
      <c r="Z7" s="10">
        <v>6.3472</v>
      </c>
      <c r="AA7" s="10">
        <v>7.9063999999999997</v>
      </c>
      <c r="AB7" s="10">
        <v>14.046799999999999</v>
      </c>
      <c r="AC7" s="10">
        <v>16.491199999999999</v>
      </c>
      <c r="AD7" s="10">
        <v>0.44040000000000001</v>
      </c>
      <c r="AE7" s="10">
        <v>0</v>
      </c>
      <c r="AF7" s="10">
        <v>0</v>
      </c>
      <c r="AG7" s="10" t="s">
        <v>40</v>
      </c>
      <c r="AH7" s="1">
        <f t="shared" ref="AH7:AI70" si="9">ROUND(Q7*G7,0)</f>
        <v>0</v>
      </c>
      <c r="AI7" s="1">
        <f t="shared" ref="AI7:AI70" si="10">ROUND(R7*G7,0)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36</v>
      </c>
      <c r="C8" s="1"/>
      <c r="D8" s="1">
        <v>586.52499999999998</v>
      </c>
      <c r="E8" s="1">
        <v>289.57799999999997</v>
      </c>
      <c r="F8" s="1">
        <v>294.72000000000003</v>
      </c>
      <c r="G8" s="7">
        <v>1</v>
      </c>
      <c r="H8" s="1">
        <v>45</v>
      </c>
      <c r="I8" s="1" t="s">
        <v>37</v>
      </c>
      <c r="J8" s="1">
        <v>358.642</v>
      </c>
      <c r="K8" s="1">
        <f t="shared" si="3"/>
        <v>-69.064000000000021</v>
      </c>
      <c r="L8" s="1">
        <f t="shared" si="4"/>
        <v>232.57199999999997</v>
      </c>
      <c r="M8" s="1">
        <v>57.006</v>
      </c>
      <c r="N8" s="1">
        <v>0</v>
      </c>
      <c r="O8" s="1">
        <f t="shared" si="5"/>
        <v>46.514399999999995</v>
      </c>
      <c r="P8" s="5">
        <f>12*O8-N8-F8</f>
        <v>263.45279999999991</v>
      </c>
      <c r="Q8" s="5">
        <v>100</v>
      </c>
      <c r="R8" s="5">
        <f t="shared" si="6"/>
        <v>163.45279999999991</v>
      </c>
      <c r="S8" s="5"/>
      <c r="T8" s="1"/>
      <c r="U8" s="1">
        <f t="shared" si="7"/>
        <v>12</v>
      </c>
      <c r="V8" s="1">
        <f t="shared" si="8"/>
        <v>6.3361023682988504</v>
      </c>
      <c r="W8" s="1">
        <v>29.466799999999999</v>
      </c>
      <c r="X8" s="1">
        <v>-1.0194000000000001</v>
      </c>
      <c r="Y8" s="1">
        <v>6.1696000000000009</v>
      </c>
      <c r="Z8" s="1">
        <v>51.486600000000003</v>
      </c>
      <c r="AA8" s="1">
        <v>23.728200000000001</v>
      </c>
      <c r="AB8" s="1">
        <v>10.995200000000001</v>
      </c>
      <c r="AC8" s="1">
        <v>20.207999999999998</v>
      </c>
      <c r="AD8" s="1">
        <v>32.031599999999997</v>
      </c>
      <c r="AE8" s="1">
        <v>28.47175</v>
      </c>
      <c r="AF8" s="1">
        <v>31.2916666666667</v>
      </c>
      <c r="AG8" s="1"/>
      <c r="AH8" s="1">
        <f t="shared" si="9"/>
        <v>100</v>
      </c>
      <c r="AI8" s="1">
        <f t="shared" si="10"/>
        <v>163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36</v>
      </c>
      <c r="C9" s="1">
        <v>171.17500000000001</v>
      </c>
      <c r="D9" s="1">
        <v>595.49400000000003</v>
      </c>
      <c r="E9" s="1">
        <v>90.51</v>
      </c>
      <c r="F9" s="1">
        <v>577.495</v>
      </c>
      <c r="G9" s="7">
        <v>1</v>
      </c>
      <c r="H9" s="1">
        <v>45</v>
      </c>
      <c r="I9" s="1" t="s">
        <v>37</v>
      </c>
      <c r="J9" s="1">
        <v>252.00800000000001</v>
      </c>
      <c r="K9" s="1">
        <f t="shared" si="3"/>
        <v>-161.49799999999999</v>
      </c>
      <c r="L9" s="1">
        <f t="shared" si="4"/>
        <v>90.51</v>
      </c>
      <c r="M9" s="1"/>
      <c r="N9" s="1">
        <v>0</v>
      </c>
      <c r="O9" s="1">
        <f t="shared" si="5"/>
        <v>18.102</v>
      </c>
      <c r="P9" s="5"/>
      <c r="Q9" s="5"/>
      <c r="R9" s="5">
        <f t="shared" si="6"/>
        <v>0</v>
      </c>
      <c r="S9" s="5"/>
      <c r="T9" s="1"/>
      <c r="U9" s="1">
        <f t="shared" si="7"/>
        <v>31.902275991603137</v>
      </c>
      <c r="V9" s="1">
        <f t="shared" si="8"/>
        <v>31.902275991603137</v>
      </c>
      <c r="W9" s="1">
        <v>34.094000000000001</v>
      </c>
      <c r="X9" s="1">
        <v>62.645400000000002</v>
      </c>
      <c r="Y9" s="1">
        <v>43.206200000000003</v>
      </c>
      <c r="Z9" s="1">
        <v>20.209199999999999</v>
      </c>
      <c r="AA9" s="1">
        <v>17.945599999999999</v>
      </c>
      <c r="AB9" s="1">
        <v>44.183800000000012</v>
      </c>
      <c r="AC9" s="1">
        <v>42.131399999999999</v>
      </c>
      <c r="AD9" s="1">
        <v>36.378</v>
      </c>
      <c r="AE9" s="1">
        <v>39.461500000000001</v>
      </c>
      <c r="AF9" s="1">
        <v>47.029333333333298</v>
      </c>
      <c r="AG9" s="1"/>
      <c r="AH9" s="1">
        <f t="shared" si="9"/>
        <v>0</v>
      </c>
      <c r="AI9" s="1">
        <f t="shared" si="10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43</v>
      </c>
      <c r="B10" s="13" t="s">
        <v>44</v>
      </c>
      <c r="C10" s="13"/>
      <c r="D10" s="13"/>
      <c r="E10" s="13"/>
      <c r="F10" s="13"/>
      <c r="G10" s="14">
        <v>0</v>
      </c>
      <c r="H10" s="13">
        <v>45</v>
      </c>
      <c r="I10" s="13" t="s">
        <v>37</v>
      </c>
      <c r="J10" s="13"/>
      <c r="K10" s="13">
        <f t="shared" si="3"/>
        <v>0</v>
      </c>
      <c r="L10" s="13">
        <f t="shared" si="4"/>
        <v>0</v>
      </c>
      <c r="M10" s="13"/>
      <c r="N10" s="13">
        <v>0</v>
      </c>
      <c r="O10" s="13">
        <f t="shared" si="5"/>
        <v>0</v>
      </c>
      <c r="P10" s="15"/>
      <c r="Q10" s="15"/>
      <c r="R10" s="5">
        <f t="shared" si="6"/>
        <v>0</v>
      </c>
      <c r="S10" s="15"/>
      <c r="T10" s="13"/>
      <c r="U10" s="13" t="e">
        <f t="shared" si="7"/>
        <v>#DIV/0!</v>
      </c>
      <c r="V10" s="13" t="e">
        <f t="shared" si="8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 t="s">
        <v>45</v>
      </c>
      <c r="AH10" s="1">
        <f t="shared" si="9"/>
        <v>0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46</v>
      </c>
      <c r="B11" s="13" t="s">
        <v>44</v>
      </c>
      <c r="C11" s="13"/>
      <c r="D11" s="13"/>
      <c r="E11" s="13"/>
      <c r="F11" s="13"/>
      <c r="G11" s="14">
        <v>0</v>
      </c>
      <c r="H11" s="13">
        <v>45</v>
      </c>
      <c r="I11" s="13" t="s">
        <v>37</v>
      </c>
      <c r="J11" s="13"/>
      <c r="K11" s="13">
        <f t="shared" si="3"/>
        <v>0</v>
      </c>
      <c r="L11" s="13">
        <f t="shared" si="4"/>
        <v>0</v>
      </c>
      <c r="M11" s="13"/>
      <c r="N11" s="13">
        <v>0</v>
      </c>
      <c r="O11" s="13">
        <f t="shared" si="5"/>
        <v>0</v>
      </c>
      <c r="P11" s="15"/>
      <c r="Q11" s="15"/>
      <c r="R11" s="5">
        <f t="shared" si="6"/>
        <v>0</v>
      </c>
      <c r="S11" s="15"/>
      <c r="T11" s="13"/>
      <c r="U11" s="13" t="e">
        <f t="shared" si="7"/>
        <v>#DIV/0!</v>
      </c>
      <c r="V11" s="13" t="e">
        <f t="shared" si="8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45</v>
      </c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47</v>
      </c>
      <c r="B12" s="13" t="s">
        <v>44</v>
      </c>
      <c r="C12" s="13"/>
      <c r="D12" s="13"/>
      <c r="E12" s="13"/>
      <c r="F12" s="13"/>
      <c r="G12" s="14">
        <v>0</v>
      </c>
      <c r="H12" s="13">
        <v>180</v>
      </c>
      <c r="I12" s="13" t="s">
        <v>37</v>
      </c>
      <c r="J12" s="13"/>
      <c r="K12" s="13">
        <f t="shared" si="3"/>
        <v>0</v>
      </c>
      <c r="L12" s="13">
        <f t="shared" si="4"/>
        <v>0</v>
      </c>
      <c r="M12" s="13"/>
      <c r="N12" s="13">
        <v>0</v>
      </c>
      <c r="O12" s="13">
        <f t="shared" si="5"/>
        <v>0</v>
      </c>
      <c r="P12" s="15"/>
      <c r="Q12" s="15"/>
      <c r="R12" s="5">
        <f t="shared" si="6"/>
        <v>0</v>
      </c>
      <c r="S12" s="15"/>
      <c r="T12" s="13"/>
      <c r="U12" s="13" t="e">
        <f t="shared" si="7"/>
        <v>#DIV/0!</v>
      </c>
      <c r="V12" s="13" t="e">
        <f t="shared" si="8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 t="s">
        <v>45</v>
      </c>
      <c r="AH12" s="1">
        <f t="shared" si="9"/>
        <v>0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44</v>
      </c>
      <c r="C13" s="1">
        <v>73</v>
      </c>
      <c r="D13" s="1"/>
      <c r="E13" s="1">
        <v>19</v>
      </c>
      <c r="F13" s="1">
        <v>51</v>
      </c>
      <c r="G13" s="7">
        <v>0.3</v>
      </c>
      <c r="H13" s="1">
        <v>40</v>
      </c>
      <c r="I13" s="1" t="s">
        <v>37</v>
      </c>
      <c r="J13" s="1">
        <v>19</v>
      </c>
      <c r="K13" s="1">
        <f t="shared" si="3"/>
        <v>0</v>
      </c>
      <c r="L13" s="1">
        <f t="shared" si="4"/>
        <v>19</v>
      </c>
      <c r="M13" s="1"/>
      <c r="N13" s="1">
        <v>0</v>
      </c>
      <c r="O13" s="1">
        <f t="shared" si="5"/>
        <v>3.8</v>
      </c>
      <c r="P13" s="5"/>
      <c r="Q13" s="5"/>
      <c r="R13" s="5">
        <f t="shared" si="6"/>
        <v>0</v>
      </c>
      <c r="S13" s="5"/>
      <c r="T13" s="1"/>
      <c r="U13" s="1">
        <f t="shared" si="7"/>
        <v>13.421052631578949</v>
      </c>
      <c r="V13" s="1">
        <f t="shared" si="8"/>
        <v>13.421052631578949</v>
      </c>
      <c r="W13" s="1">
        <v>3.2</v>
      </c>
      <c r="X13" s="1">
        <v>-0.2</v>
      </c>
      <c r="Y13" s="1">
        <v>-0.2</v>
      </c>
      <c r="Z13" s="1">
        <v>2.6</v>
      </c>
      <c r="AA13" s="1">
        <v>3</v>
      </c>
      <c r="AB13" s="1">
        <v>1.6</v>
      </c>
      <c r="AC13" s="1">
        <v>2.8</v>
      </c>
      <c r="AD13" s="1">
        <v>8.8000000000000007</v>
      </c>
      <c r="AE13" s="1">
        <v>7.25</v>
      </c>
      <c r="AF13" s="1">
        <v>1.6666666666666701</v>
      </c>
      <c r="AG13" s="19" t="s">
        <v>49</v>
      </c>
      <c r="AH13" s="1">
        <f t="shared" si="9"/>
        <v>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44</v>
      </c>
      <c r="C14" s="1">
        <v>11</v>
      </c>
      <c r="D14" s="1">
        <v>60</v>
      </c>
      <c r="E14" s="1">
        <v>14</v>
      </c>
      <c r="F14" s="1">
        <v>57</v>
      </c>
      <c r="G14" s="7">
        <v>0.17</v>
      </c>
      <c r="H14" s="1">
        <v>180</v>
      </c>
      <c r="I14" s="1" t="s">
        <v>37</v>
      </c>
      <c r="J14" s="1">
        <v>14</v>
      </c>
      <c r="K14" s="1">
        <f t="shared" si="3"/>
        <v>0</v>
      </c>
      <c r="L14" s="1">
        <f t="shared" si="4"/>
        <v>14</v>
      </c>
      <c r="M14" s="1"/>
      <c r="N14" s="1">
        <v>0</v>
      </c>
      <c r="O14" s="1">
        <f t="shared" si="5"/>
        <v>2.8</v>
      </c>
      <c r="P14" s="5"/>
      <c r="Q14" s="5"/>
      <c r="R14" s="5">
        <f t="shared" si="6"/>
        <v>0</v>
      </c>
      <c r="S14" s="5"/>
      <c r="T14" s="1"/>
      <c r="U14" s="1">
        <f t="shared" si="7"/>
        <v>20.357142857142858</v>
      </c>
      <c r="V14" s="1">
        <f t="shared" si="8"/>
        <v>20.357142857142858</v>
      </c>
      <c r="W14" s="1">
        <v>1.4</v>
      </c>
      <c r="X14" s="1">
        <v>5.2</v>
      </c>
      <c r="Y14" s="1">
        <v>6</v>
      </c>
      <c r="Z14" s="1">
        <v>5</v>
      </c>
      <c r="AA14" s="1">
        <v>4.8</v>
      </c>
      <c r="AB14" s="1">
        <v>4.2</v>
      </c>
      <c r="AC14" s="1">
        <v>6.6</v>
      </c>
      <c r="AD14" s="1">
        <v>3.2</v>
      </c>
      <c r="AE14" s="1">
        <v>9.75</v>
      </c>
      <c r="AF14" s="1">
        <v>10</v>
      </c>
      <c r="AG14" s="1"/>
      <c r="AH14" s="1">
        <f t="shared" si="9"/>
        <v>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52</v>
      </c>
      <c r="B15" s="13" t="s">
        <v>44</v>
      </c>
      <c r="C15" s="13"/>
      <c r="D15" s="13"/>
      <c r="E15" s="13"/>
      <c r="F15" s="13"/>
      <c r="G15" s="14">
        <v>0</v>
      </c>
      <c r="H15" s="13">
        <v>50</v>
      </c>
      <c r="I15" s="13" t="s">
        <v>37</v>
      </c>
      <c r="J15" s="13">
        <v>24</v>
      </c>
      <c r="K15" s="13">
        <f t="shared" si="3"/>
        <v>-24</v>
      </c>
      <c r="L15" s="13">
        <f t="shared" si="4"/>
        <v>0</v>
      </c>
      <c r="M15" s="13"/>
      <c r="N15" s="13">
        <v>0</v>
      </c>
      <c r="O15" s="13">
        <f t="shared" si="5"/>
        <v>0</v>
      </c>
      <c r="P15" s="15"/>
      <c r="Q15" s="15"/>
      <c r="R15" s="5">
        <f t="shared" si="6"/>
        <v>0</v>
      </c>
      <c r="S15" s="15"/>
      <c r="T15" s="13"/>
      <c r="U15" s="13" t="e">
        <f t="shared" si="7"/>
        <v>#DIV/0!</v>
      </c>
      <c r="V15" s="13" t="e">
        <f t="shared" si="8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 t="s">
        <v>45</v>
      </c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44</v>
      </c>
      <c r="C16" s="1">
        <v>164</v>
      </c>
      <c r="D16" s="1"/>
      <c r="E16" s="1">
        <v>115</v>
      </c>
      <c r="F16" s="1">
        <v>34</v>
      </c>
      <c r="G16" s="7">
        <v>0.35</v>
      </c>
      <c r="H16" s="1">
        <v>50</v>
      </c>
      <c r="I16" s="1" t="s">
        <v>37</v>
      </c>
      <c r="J16" s="1">
        <v>142</v>
      </c>
      <c r="K16" s="1">
        <f t="shared" si="3"/>
        <v>-27</v>
      </c>
      <c r="L16" s="1">
        <f t="shared" si="4"/>
        <v>115</v>
      </c>
      <c r="M16" s="1"/>
      <c r="N16" s="1">
        <v>101.2</v>
      </c>
      <c r="O16" s="1">
        <f t="shared" si="5"/>
        <v>23</v>
      </c>
      <c r="P16" s="5">
        <f>10*O16-N16-F16</f>
        <v>94.800000000000011</v>
      </c>
      <c r="Q16" s="5"/>
      <c r="R16" s="5">
        <f t="shared" si="6"/>
        <v>94.800000000000011</v>
      </c>
      <c r="S16" s="5"/>
      <c r="T16" s="1"/>
      <c r="U16" s="1">
        <f t="shared" si="7"/>
        <v>10</v>
      </c>
      <c r="V16" s="1">
        <f t="shared" si="8"/>
        <v>5.8782608695652172</v>
      </c>
      <c r="W16" s="1">
        <v>18.8</v>
      </c>
      <c r="X16" s="1">
        <v>3.8</v>
      </c>
      <c r="Y16" s="1">
        <v>2.2000000000000002</v>
      </c>
      <c r="Z16" s="1">
        <v>2</v>
      </c>
      <c r="AA16" s="1">
        <v>2.2000000000000002</v>
      </c>
      <c r="AB16" s="1">
        <v>16.2</v>
      </c>
      <c r="AC16" s="1">
        <v>15.2</v>
      </c>
      <c r="AD16" s="1">
        <v>10.8</v>
      </c>
      <c r="AE16" s="1">
        <v>12.75</v>
      </c>
      <c r="AF16" s="1">
        <v>12.3333333333333</v>
      </c>
      <c r="AG16" s="1"/>
      <c r="AH16" s="1">
        <f t="shared" si="9"/>
        <v>0</v>
      </c>
      <c r="AI16" s="1">
        <f t="shared" si="10"/>
        <v>33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36</v>
      </c>
      <c r="C17" s="1">
        <v>225.328</v>
      </c>
      <c r="D17" s="1">
        <v>486.76100000000002</v>
      </c>
      <c r="E17" s="1">
        <v>495.22800000000001</v>
      </c>
      <c r="F17" s="1">
        <v>178.74799999999999</v>
      </c>
      <c r="G17" s="7">
        <v>1</v>
      </c>
      <c r="H17" s="1">
        <v>55</v>
      </c>
      <c r="I17" s="1" t="s">
        <v>37</v>
      </c>
      <c r="J17" s="1">
        <v>1191.46</v>
      </c>
      <c r="K17" s="1">
        <f t="shared" si="3"/>
        <v>-696.23199999999997</v>
      </c>
      <c r="L17" s="1">
        <f t="shared" si="4"/>
        <v>191.00799999999998</v>
      </c>
      <c r="M17" s="1">
        <v>304.22000000000003</v>
      </c>
      <c r="N17" s="1">
        <v>184.87259999999989</v>
      </c>
      <c r="O17" s="1">
        <f t="shared" si="5"/>
        <v>38.201599999999999</v>
      </c>
      <c r="P17" s="5">
        <f t="shared" ref="P17:P20" si="11">12*O17-N17-F17</f>
        <v>94.798600000000135</v>
      </c>
      <c r="Q17" s="5"/>
      <c r="R17" s="5">
        <f t="shared" si="6"/>
        <v>94.798600000000135</v>
      </c>
      <c r="S17" s="5"/>
      <c r="T17" s="1"/>
      <c r="U17" s="1">
        <f t="shared" si="7"/>
        <v>12</v>
      </c>
      <c r="V17" s="1">
        <f t="shared" si="8"/>
        <v>9.5184651951750681</v>
      </c>
      <c r="W17" s="1">
        <v>38.951799999999992</v>
      </c>
      <c r="X17" s="1">
        <v>34.336799999999997</v>
      </c>
      <c r="Y17" s="1">
        <v>35.680999999999997</v>
      </c>
      <c r="Z17" s="1">
        <v>39.133400000000002</v>
      </c>
      <c r="AA17" s="1">
        <v>27.738800000000001</v>
      </c>
      <c r="AB17" s="1">
        <v>50.052</v>
      </c>
      <c r="AC17" s="1">
        <v>52.858800000000002</v>
      </c>
      <c r="AD17" s="1">
        <v>48.473599999999998</v>
      </c>
      <c r="AE17" s="1">
        <v>44.688000000000002</v>
      </c>
      <c r="AF17" s="1">
        <v>44.774666666666697</v>
      </c>
      <c r="AG17" s="1"/>
      <c r="AH17" s="1">
        <f t="shared" si="9"/>
        <v>0</v>
      </c>
      <c r="AI17" s="1">
        <f t="shared" si="10"/>
        <v>95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784.12099999999998</v>
      </c>
      <c r="D18" s="1">
        <v>3106.087</v>
      </c>
      <c r="E18" s="1">
        <v>3084.6039999999998</v>
      </c>
      <c r="F18" s="1">
        <v>585.15599999999995</v>
      </c>
      <c r="G18" s="7">
        <v>1</v>
      </c>
      <c r="H18" s="1">
        <v>50</v>
      </c>
      <c r="I18" s="1" t="s">
        <v>37</v>
      </c>
      <c r="J18" s="1">
        <v>8577.2099999999991</v>
      </c>
      <c r="K18" s="1">
        <f t="shared" si="3"/>
        <v>-5492.6059999999998</v>
      </c>
      <c r="L18" s="1">
        <f t="shared" si="4"/>
        <v>1090.6439999999998</v>
      </c>
      <c r="M18" s="1">
        <v>1993.96</v>
      </c>
      <c r="N18" s="1">
        <v>1000</v>
      </c>
      <c r="O18" s="1">
        <f t="shared" si="5"/>
        <v>218.12879999999996</v>
      </c>
      <c r="P18" s="5">
        <f>12.5*O18-N18-F18</f>
        <v>1141.4539999999997</v>
      </c>
      <c r="Q18" s="5">
        <v>600</v>
      </c>
      <c r="R18" s="5">
        <f t="shared" si="6"/>
        <v>541.45399999999972</v>
      </c>
      <c r="S18" s="5"/>
      <c r="T18" s="1"/>
      <c r="U18" s="1">
        <f t="shared" si="7"/>
        <v>12.500000000000002</v>
      </c>
      <c r="V18" s="1">
        <f t="shared" si="8"/>
        <v>7.2670642299412105</v>
      </c>
      <c r="W18" s="1">
        <v>196.82599999999999</v>
      </c>
      <c r="X18" s="1">
        <v>182.827</v>
      </c>
      <c r="Y18" s="1">
        <v>179.65960000000001</v>
      </c>
      <c r="Z18" s="1">
        <v>195.1148</v>
      </c>
      <c r="AA18" s="1">
        <v>186.6104</v>
      </c>
      <c r="AB18" s="1">
        <v>223.18379999999999</v>
      </c>
      <c r="AC18" s="1">
        <v>202.98859999999999</v>
      </c>
      <c r="AD18" s="1">
        <v>192.71520000000001</v>
      </c>
      <c r="AE18" s="1">
        <v>230.084</v>
      </c>
      <c r="AF18" s="1">
        <v>202.303</v>
      </c>
      <c r="AG18" s="1" t="s">
        <v>56</v>
      </c>
      <c r="AH18" s="1">
        <f t="shared" si="9"/>
        <v>600</v>
      </c>
      <c r="AI18" s="1">
        <f t="shared" si="10"/>
        <v>541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36</v>
      </c>
      <c r="C19" s="1">
        <v>50.822000000000003</v>
      </c>
      <c r="D19" s="1">
        <v>268.58</v>
      </c>
      <c r="E19" s="1">
        <v>147.69200000000001</v>
      </c>
      <c r="F19" s="1">
        <v>151.08600000000001</v>
      </c>
      <c r="G19" s="7">
        <v>1</v>
      </c>
      <c r="H19" s="1">
        <v>60</v>
      </c>
      <c r="I19" s="1" t="s">
        <v>37</v>
      </c>
      <c r="J19" s="1">
        <v>171.4</v>
      </c>
      <c r="K19" s="1">
        <f t="shared" si="3"/>
        <v>-23.707999999999998</v>
      </c>
      <c r="L19" s="1">
        <f t="shared" si="4"/>
        <v>147.69200000000001</v>
      </c>
      <c r="M19" s="1"/>
      <c r="N19" s="1">
        <v>130</v>
      </c>
      <c r="O19" s="1">
        <f t="shared" si="5"/>
        <v>29.538400000000003</v>
      </c>
      <c r="P19" s="5">
        <f t="shared" si="11"/>
        <v>73.37480000000005</v>
      </c>
      <c r="Q19" s="5"/>
      <c r="R19" s="5">
        <f t="shared" si="6"/>
        <v>73.37480000000005</v>
      </c>
      <c r="S19" s="5"/>
      <c r="T19" s="1"/>
      <c r="U19" s="1">
        <f t="shared" si="7"/>
        <v>12.000000000000002</v>
      </c>
      <c r="V19" s="1">
        <f t="shared" si="8"/>
        <v>9.5159521165669094</v>
      </c>
      <c r="W19" s="1">
        <v>30.1004</v>
      </c>
      <c r="X19" s="1">
        <v>27.754000000000001</v>
      </c>
      <c r="Y19" s="1">
        <v>27.9</v>
      </c>
      <c r="Z19" s="1">
        <v>20.976600000000001</v>
      </c>
      <c r="AA19" s="1">
        <v>17.860800000000001</v>
      </c>
      <c r="AB19" s="1">
        <v>22.9512</v>
      </c>
      <c r="AC19" s="1">
        <v>23.0976</v>
      </c>
      <c r="AD19" s="1">
        <v>25.4482</v>
      </c>
      <c r="AE19" s="1">
        <v>24.978999999999999</v>
      </c>
      <c r="AF19" s="1">
        <v>25.304666666666702</v>
      </c>
      <c r="AG19" s="1"/>
      <c r="AH19" s="1">
        <f t="shared" si="9"/>
        <v>0</v>
      </c>
      <c r="AI19" s="1">
        <f t="shared" si="10"/>
        <v>73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149.947</v>
      </c>
      <c r="D20" s="1">
        <v>557.14599999999996</v>
      </c>
      <c r="E20" s="1">
        <v>430.37299999999999</v>
      </c>
      <c r="F20" s="1">
        <v>166.52099999999999</v>
      </c>
      <c r="G20" s="7">
        <v>1</v>
      </c>
      <c r="H20" s="1">
        <v>60</v>
      </c>
      <c r="I20" s="1" t="s">
        <v>37</v>
      </c>
      <c r="J20" s="1">
        <v>431.5</v>
      </c>
      <c r="K20" s="1">
        <f t="shared" si="3"/>
        <v>-1.1270000000000095</v>
      </c>
      <c r="L20" s="1">
        <f t="shared" si="4"/>
        <v>430.37299999999999</v>
      </c>
      <c r="M20" s="1"/>
      <c r="N20" s="1">
        <v>500</v>
      </c>
      <c r="O20" s="1">
        <f t="shared" si="5"/>
        <v>86.074600000000004</v>
      </c>
      <c r="P20" s="5">
        <f t="shared" si="11"/>
        <v>366.37419999999997</v>
      </c>
      <c r="Q20" s="5">
        <v>200</v>
      </c>
      <c r="R20" s="5">
        <f t="shared" si="6"/>
        <v>166.37419999999997</v>
      </c>
      <c r="S20" s="5"/>
      <c r="T20" s="1"/>
      <c r="U20" s="1">
        <f t="shared" si="7"/>
        <v>11.999999999999998</v>
      </c>
      <c r="V20" s="1">
        <f t="shared" si="8"/>
        <v>7.7435271264693641</v>
      </c>
      <c r="W20" s="1">
        <v>81.6768</v>
      </c>
      <c r="X20" s="1">
        <v>51.743600000000001</v>
      </c>
      <c r="Y20" s="1">
        <v>47.175199999999997</v>
      </c>
      <c r="Z20" s="1">
        <v>68.147199999999998</v>
      </c>
      <c r="AA20" s="1">
        <v>84.056600000000003</v>
      </c>
      <c r="AB20" s="1">
        <v>56.563800000000001</v>
      </c>
      <c r="AC20" s="1">
        <v>30.056799999999999</v>
      </c>
      <c r="AD20" s="1">
        <v>53.092599999999997</v>
      </c>
      <c r="AE20" s="1">
        <v>46.526499999999999</v>
      </c>
      <c r="AF20" s="1">
        <v>23.154666666666699</v>
      </c>
      <c r="AG20" s="1"/>
      <c r="AH20" s="1">
        <f t="shared" si="9"/>
        <v>200</v>
      </c>
      <c r="AI20" s="1">
        <f t="shared" si="10"/>
        <v>166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3" t="s">
        <v>59</v>
      </c>
      <c r="B21" s="13" t="s">
        <v>36</v>
      </c>
      <c r="C21" s="13"/>
      <c r="D21" s="13"/>
      <c r="E21" s="13"/>
      <c r="F21" s="13"/>
      <c r="G21" s="14">
        <v>0</v>
      </c>
      <c r="H21" s="13">
        <v>60</v>
      </c>
      <c r="I21" s="13" t="s">
        <v>37</v>
      </c>
      <c r="J21" s="13"/>
      <c r="K21" s="13">
        <f t="shared" si="3"/>
        <v>0</v>
      </c>
      <c r="L21" s="13">
        <f t="shared" si="4"/>
        <v>0</v>
      </c>
      <c r="M21" s="13"/>
      <c r="N21" s="13">
        <v>0</v>
      </c>
      <c r="O21" s="13">
        <f t="shared" si="5"/>
        <v>0</v>
      </c>
      <c r="P21" s="15"/>
      <c r="Q21" s="15"/>
      <c r="R21" s="5">
        <f t="shared" si="6"/>
        <v>0</v>
      </c>
      <c r="S21" s="15"/>
      <c r="T21" s="13"/>
      <c r="U21" s="13" t="e">
        <f t="shared" si="7"/>
        <v>#DIV/0!</v>
      </c>
      <c r="V21" s="13" t="e">
        <f t="shared" si="8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45</v>
      </c>
      <c r="AH21" s="1">
        <f t="shared" si="9"/>
        <v>0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36</v>
      </c>
      <c r="C22" s="1">
        <v>126.005</v>
      </c>
      <c r="D22" s="1">
        <v>1237.28</v>
      </c>
      <c r="E22" s="1">
        <v>967.61800000000005</v>
      </c>
      <c r="F22" s="1">
        <v>311.214</v>
      </c>
      <c r="G22" s="7">
        <v>1</v>
      </c>
      <c r="H22" s="1">
        <v>60</v>
      </c>
      <c r="I22" s="1" t="s">
        <v>37</v>
      </c>
      <c r="J22" s="1">
        <v>1638.98</v>
      </c>
      <c r="K22" s="1">
        <f t="shared" si="3"/>
        <v>-671.36199999999997</v>
      </c>
      <c r="L22" s="1">
        <f t="shared" si="4"/>
        <v>426.1880000000001</v>
      </c>
      <c r="M22" s="1">
        <v>541.42999999999995</v>
      </c>
      <c r="N22" s="1">
        <v>350</v>
      </c>
      <c r="O22" s="1">
        <f t="shared" si="5"/>
        <v>85.237600000000015</v>
      </c>
      <c r="P22" s="5">
        <f t="shared" ref="P22:P23" si="12">12*O22-N22-F22</f>
        <v>361.63720000000018</v>
      </c>
      <c r="Q22" s="5">
        <v>200</v>
      </c>
      <c r="R22" s="5">
        <f t="shared" si="6"/>
        <v>161.63720000000018</v>
      </c>
      <c r="S22" s="5"/>
      <c r="T22" s="1"/>
      <c r="U22" s="1">
        <f t="shared" si="7"/>
        <v>11.999999999999998</v>
      </c>
      <c r="V22" s="1">
        <f t="shared" si="8"/>
        <v>7.7573042882483767</v>
      </c>
      <c r="W22" s="1">
        <v>78.404800000000023</v>
      </c>
      <c r="X22" s="1">
        <v>68.412600000000012</v>
      </c>
      <c r="Y22" s="1">
        <v>70.779399999999995</v>
      </c>
      <c r="Z22" s="1">
        <v>74.897000000000006</v>
      </c>
      <c r="AA22" s="1">
        <v>78.168199999999999</v>
      </c>
      <c r="AB22" s="1">
        <v>72.072000000000003</v>
      </c>
      <c r="AC22" s="1">
        <v>75.801999999999992</v>
      </c>
      <c r="AD22" s="1">
        <v>88.223199999999991</v>
      </c>
      <c r="AE22" s="1">
        <v>105.2765</v>
      </c>
      <c r="AF22" s="1">
        <v>107.979333333333</v>
      </c>
      <c r="AG22" s="1" t="s">
        <v>61</v>
      </c>
      <c r="AH22" s="1">
        <f t="shared" si="9"/>
        <v>200</v>
      </c>
      <c r="AI22" s="1">
        <f t="shared" si="10"/>
        <v>162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36</v>
      </c>
      <c r="C23" s="1">
        <v>104.608</v>
      </c>
      <c r="D23" s="1">
        <v>200.17</v>
      </c>
      <c r="E23" s="1">
        <v>182.33099999999999</v>
      </c>
      <c r="F23" s="1">
        <v>77.674000000000007</v>
      </c>
      <c r="G23" s="7">
        <v>1</v>
      </c>
      <c r="H23" s="1">
        <v>60</v>
      </c>
      <c r="I23" s="1" t="s">
        <v>37</v>
      </c>
      <c r="J23" s="1">
        <v>453.42</v>
      </c>
      <c r="K23" s="1">
        <f t="shared" si="3"/>
        <v>-271.08900000000006</v>
      </c>
      <c r="L23" s="1">
        <f t="shared" si="4"/>
        <v>169.17099999999999</v>
      </c>
      <c r="M23" s="1">
        <v>13.16</v>
      </c>
      <c r="N23" s="1">
        <v>250.34108000000001</v>
      </c>
      <c r="O23" s="1">
        <f t="shared" si="5"/>
        <v>33.834199999999996</v>
      </c>
      <c r="P23" s="5">
        <f t="shared" si="12"/>
        <v>77.995319999999936</v>
      </c>
      <c r="Q23" s="5"/>
      <c r="R23" s="5">
        <f t="shared" si="6"/>
        <v>77.995319999999936</v>
      </c>
      <c r="S23" s="5"/>
      <c r="T23" s="1"/>
      <c r="U23" s="1">
        <f t="shared" si="7"/>
        <v>12</v>
      </c>
      <c r="V23" s="1">
        <f t="shared" si="8"/>
        <v>9.6947786559162044</v>
      </c>
      <c r="W23" s="1">
        <v>34.702199999999998</v>
      </c>
      <c r="X23" s="1">
        <v>23.988399999999999</v>
      </c>
      <c r="Y23" s="1">
        <v>22.925999999999998</v>
      </c>
      <c r="Z23" s="1">
        <v>17.164400000000001</v>
      </c>
      <c r="AA23" s="1">
        <v>18.038799999999998</v>
      </c>
      <c r="AB23" s="1">
        <v>14.542199999999999</v>
      </c>
      <c r="AC23" s="1">
        <v>14.8866</v>
      </c>
      <c r="AD23" s="1">
        <v>32.088999999999999</v>
      </c>
      <c r="AE23" s="1">
        <v>29.007750000000001</v>
      </c>
      <c r="AF23" s="1">
        <v>31.087333333333302</v>
      </c>
      <c r="AG23" s="1" t="s">
        <v>61</v>
      </c>
      <c r="AH23" s="1">
        <f t="shared" si="9"/>
        <v>0</v>
      </c>
      <c r="AI23" s="1">
        <f t="shared" si="10"/>
        <v>78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36</v>
      </c>
      <c r="C24" s="1">
        <v>29.795000000000002</v>
      </c>
      <c r="D24" s="1">
        <v>333.74400000000003</v>
      </c>
      <c r="E24" s="1">
        <v>182.495</v>
      </c>
      <c r="F24" s="1">
        <v>140.35599999999999</v>
      </c>
      <c r="G24" s="7">
        <v>1</v>
      </c>
      <c r="H24" s="1">
        <v>60</v>
      </c>
      <c r="I24" s="1" t="s">
        <v>37</v>
      </c>
      <c r="J24" s="1">
        <v>393.40800000000002</v>
      </c>
      <c r="K24" s="1">
        <f t="shared" si="3"/>
        <v>-210.91300000000001</v>
      </c>
      <c r="L24" s="1">
        <f t="shared" si="4"/>
        <v>98.207999999999998</v>
      </c>
      <c r="M24" s="1">
        <v>84.287000000000006</v>
      </c>
      <c r="N24" s="1">
        <v>110</v>
      </c>
      <c r="O24" s="1">
        <f t="shared" si="5"/>
        <v>19.6416</v>
      </c>
      <c r="P24" s="5"/>
      <c r="Q24" s="5"/>
      <c r="R24" s="5">
        <f t="shared" si="6"/>
        <v>0</v>
      </c>
      <c r="S24" s="5"/>
      <c r="T24" s="1"/>
      <c r="U24" s="1">
        <f t="shared" si="7"/>
        <v>12.746212121212121</v>
      </c>
      <c r="V24" s="1">
        <f t="shared" si="8"/>
        <v>12.746212121212121</v>
      </c>
      <c r="W24" s="1">
        <v>25.126999999999999</v>
      </c>
      <c r="X24" s="1">
        <v>20.5886</v>
      </c>
      <c r="Y24" s="1">
        <v>17.241800000000001</v>
      </c>
      <c r="Z24" s="1">
        <v>12.7348</v>
      </c>
      <c r="AA24" s="1">
        <v>10.0702</v>
      </c>
      <c r="AB24" s="1">
        <v>10.204800000000001</v>
      </c>
      <c r="AC24" s="1">
        <v>13.901199999999999</v>
      </c>
      <c r="AD24" s="1">
        <v>19.851199999999999</v>
      </c>
      <c r="AE24" s="1">
        <v>10.415749999999999</v>
      </c>
      <c r="AF24" s="1">
        <v>8.9043333333333301</v>
      </c>
      <c r="AG24" s="1" t="s">
        <v>61</v>
      </c>
      <c r="AH24" s="1">
        <f t="shared" si="9"/>
        <v>0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36</v>
      </c>
      <c r="C25" s="1">
        <v>83.668000000000006</v>
      </c>
      <c r="D25" s="1">
        <v>261.54399999999998</v>
      </c>
      <c r="E25" s="1">
        <v>246.35900000000001</v>
      </c>
      <c r="F25" s="1">
        <v>53.113999999999997</v>
      </c>
      <c r="G25" s="7">
        <v>1</v>
      </c>
      <c r="H25" s="1">
        <v>60</v>
      </c>
      <c r="I25" s="1" t="s">
        <v>37</v>
      </c>
      <c r="J25" s="1">
        <v>560.596</v>
      </c>
      <c r="K25" s="1">
        <f t="shared" si="3"/>
        <v>-314.23699999999997</v>
      </c>
      <c r="L25" s="1">
        <f t="shared" si="4"/>
        <v>162.53800000000001</v>
      </c>
      <c r="M25" s="1">
        <v>83.820999999999998</v>
      </c>
      <c r="N25" s="1">
        <v>230</v>
      </c>
      <c r="O25" s="1">
        <f t="shared" si="5"/>
        <v>32.507600000000004</v>
      </c>
      <c r="P25" s="5">
        <f>12*O25-N25-F25</f>
        <v>106.97720000000007</v>
      </c>
      <c r="Q25" s="5"/>
      <c r="R25" s="5">
        <f t="shared" si="6"/>
        <v>106.97720000000007</v>
      </c>
      <c r="S25" s="5"/>
      <c r="T25" s="1"/>
      <c r="U25" s="1">
        <f t="shared" si="7"/>
        <v>12</v>
      </c>
      <c r="V25" s="1">
        <f t="shared" si="8"/>
        <v>8.7091633956367112</v>
      </c>
      <c r="W25" s="1">
        <v>34.099600000000002</v>
      </c>
      <c r="X25" s="1">
        <v>23.8874</v>
      </c>
      <c r="Y25" s="1">
        <v>24.7</v>
      </c>
      <c r="Z25" s="1">
        <v>31.216000000000001</v>
      </c>
      <c r="AA25" s="1">
        <v>30.761800000000001</v>
      </c>
      <c r="AB25" s="1">
        <v>29.874400000000001</v>
      </c>
      <c r="AC25" s="1">
        <v>27.027000000000001</v>
      </c>
      <c r="AD25" s="1">
        <v>23.195</v>
      </c>
      <c r="AE25" s="1">
        <v>25.135750000000002</v>
      </c>
      <c r="AF25" s="1">
        <v>31.759</v>
      </c>
      <c r="AG25" s="1" t="s">
        <v>65</v>
      </c>
      <c r="AH25" s="1">
        <f t="shared" si="9"/>
        <v>0</v>
      </c>
      <c r="AI25" s="1">
        <f t="shared" si="10"/>
        <v>107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36</v>
      </c>
      <c r="C26" s="1">
        <v>78.8</v>
      </c>
      <c r="D26" s="1">
        <v>350.46100000000001</v>
      </c>
      <c r="E26" s="1">
        <v>343.26600000000002</v>
      </c>
      <c r="F26" s="1">
        <v>62.863</v>
      </c>
      <c r="G26" s="7">
        <v>1</v>
      </c>
      <c r="H26" s="1">
        <v>30</v>
      </c>
      <c r="I26" s="1" t="s">
        <v>37</v>
      </c>
      <c r="J26" s="1">
        <v>744.24599999999998</v>
      </c>
      <c r="K26" s="1">
        <f t="shared" si="3"/>
        <v>-400.97999999999996</v>
      </c>
      <c r="L26" s="1">
        <f t="shared" si="4"/>
        <v>88.567000000000007</v>
      </c>
      <c r="M26" s="1">
        <v>254.69900000000001</v>
      </c>
      <c r="N26" s="1">
        <v>59.050400000000053</v>
      </c>
      <c r="O26" s="1">
        <f t="shared" si="5"/>
        <v>17.7134</v>
      </c>
      <c r="P26" s="5">
        <f t="shared" ref="P26:P28" si="13">11*O26-N26-F26</f>
        <v>72.933999999999941</v>
      </c>
      <c r="Q26" s="5"/>
      <c r="R26" s="5">
        <f t="shared" si="6"/>
        <v>72.933999999999941</v>
      </c>
      <c r="S26" s="5"/>
      <c r="T26" s="1"/>
      <c r="U26" s="1">
        <f t="shared" si="7"/>
        <v>11</v>
      </c>
      <c r="V26" s="1">
        <f t="shared" si="8"/>
        <v>6.882552192125738</v>
      </c>
      <c r="W26" s="1">
        <v>14.5662</v>
      </c>
      <c r="X26" s="1">
        <v>13.803599999999999</v>
      </c>
      <c r="Y26" s="1">
        <v>10.8622</v>
      </c>
      <c r="Z26" s="1">
        <v>10.9688</v>
      </c>
      <c r="AA26" s="1">
        <v>16.476199999999999</v>
      </c>
      <c r="AB26" s="1">
        <v>16.6968</v>
      </c>
      <c r="AC26" s="1">
        <v>16.662800000000001</v>
      </c>
      <c r="AD26" s="1">
        <v>14.045199999999999</v>
      </c>
      <c r="AE26" s="1">
        <v>19.324249999999999</v>
      </c>
      <c r="AF26" s="1">
        <v>21.825666666666699</v>
      </c>
      <c r="AG26" s="1"/>
      <c r="AH26" s="1">
        <f t="shared" si="9"/>
        <v>0</v>
      </c>
      <c r="AI26" s="1">
        <f t="shared" si="10"/>
        <v>73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36</v>
      </c>
      <c r="C27" s="1">
        <v>56.19</v>
      </c>
      <c r="D27" s="1">
        <v>569.91999999999996</v>
      </c>
      <c r="E27" s="1">
        <v>441.887</v>
      </c>
      <c r="F27" s="1">
        <v>149.417</v>
      </c>
      <c r="G27" s="7">
        <v>1</v>
      </c>
      <c r="H27" s="1">
        <v>30</v>
      </c>
      <c r="I27" s="1" t="s">
        <v>37</v>
      </c>
      <c r="J27" s="1">
        <v>910.35599999999999</v>
      </c>
      <c r="K27" s="1">
        <f t="shared" si="3"/>
        <v>-468.46899999999999</v>
      </c>
      <c r="L27" s="1">
        <f t="shared" si="4"/>
        <v>184.51100000000002</v>
      </c>
      <c r="M27" s="1">
        <v>257.37599999999998</v>
      </c>
      <c r="N27" s="1">
        <v>183.24052</v>
      </c>
      <c r="O27" s="1">
        <f t="shared" si="5"/>
        <v>36.902200000000008</v>
      </c>
      <c r="P27" s="5">
        <f t="shared" si="13"/>
        <v>73.266680000000093</v>
      </c>
      <c r="Q27" s="5"/>
      <c r="R27" s="5">
        <f t="shared" si="6"/>
        <v>73.266680000000093</v>
      </c>
      <c r="S27" s="5"/>
      <c r="T27" s="1"/>
      <c r="U27" s="1">
        <f t="shared" si="7"/>
        <v>10.999999999999998</v>
      </c>
      <c r="V27" s="1">
        <f t="shared" si="8"/>
        <v>9.0145714889627158</v>
      </c>
      <c r="W27" s="1">
        <v>35.239799999999988</v>
      </c>
      <c r="X27" s="1">
        <v>30.604399999999998</v>
      </c>
      <c r="Y27" s="1">
        <v>28.646799999999999</v>
      </c>
      <c r="Z27" s="1">
        <v>29.3246</v>
      </c>
      <c r="AA27" s="1">
        <v>27.265799999999999</v>
      </c>
      <c r="AB27" s="1">
        <v>27.501200000000001</v>
      </c>
      <c r="AC27" s="1">
        <v>34.563200000000002</v>
      </c>
      <c r="AD27" s="1">
        <v>25.436</v>
      </c>
      <c r="AE27" s="1">
        <v>25.375499999999999</v>
      </c>
      <c r="AF27" s="1">
        <v>26.736333333333299</v>
      </c>
      <c r="AG27" s="1"/>
      <c r="AH27" s="1">
        <f t="shared" si="9"/>
        <v>0</v>
      </c>
      <c r="AI27" s="1">
        <f t="shared" si="10"/>
        <v>73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36</v>
      </c>
      <c r="C28" s="1">
        <v>122.79900000000001</v>
      </c>
      <c r="D28" s="1">
        <v>150.351</v>
      </c>
      <c r="E28" s="1">
        <v>187.27099999999999</v>
      </c>
      <c r="F28" s="1">
        <v>54.676000000000002</v>
      </c>
      <c r="G28" s="7">
        <v>1</v>
      </c>
      <c r="H28" s="1">
        <v>30</v>
      </c>
      <c r="I28" s="1" t="s">
        <v>37</v>
      </c>
      <c r="J28" s="1">
        <v>291.37599999999998</v>
      </c>
      <c r="K28" s="1">
        <f t="shared" si="3"/>
        <v>-104.10499999999999</v>
      </c>
      <c r="L28" s="1">
        <f t="shared" si="4"/>
        <v>187.27099999999999</v>
      </c>
      <c r="M28" s="1"/>
      <c r="N28" s="1">
        <v>251.2529999999999</v>
      </c>
      <c r="O28" s="1">
        <f t="shared" si="5"/>
        <v>37.4542</v>
      </c>
      <c r="P28" s="5">
        <f t="shared" si="13"/>
        <v>106.06720000000008</v>
      </c>
      <c r="Q28" s="5"/>
      <c r="R28" s="5">
        <f t="shared" si="6"/>
        <v>106.06720000000008</v>
      </c>
      <c r="S28" s="5"/>
      <c r="T28" s="1"/>
      <c r="U28" s="1">
        <f t="shared" si="7"/>
        <v>11</v>
      </c>
      <c r="V28" s="1">
        <f t="shared" si="8"/>
        <v>8.1680826182377384</v>
      </c>
      <c r="W28" s="1">
        <v>34.395000000000003</v>
      </c>
      <c r="X28" s="1">
        <v>23.501999999999999</v>
      </c>
      <c r="Y28" s="1">
        <v>19.0398</v>
      </c>
      <c r="Z28" s="1">
        <v>23.2608</v>
      </c>
      <c r="AA28" s="1">
        <v>32.397399999999998</v>
      </c>
      <c r="AB28" s="1">
        <v>29.797799999999999</v>
      </c>
      <c r="AC28" s="1">
        <v>34.250399999999999</v>
      </c>
      <c r="AD28" s="1">
        <v>29.124400000000001</v>
      </c>
      <c r="AE28" s="1">
        <v>35.164000000000001</v>
      </c>
      <c r="AF28" s="1">
        <v>36.034999999999997</v>
      </c>
      <c r="AG28" s="1"/>
      <c r="AH28" s="1">
        <f t="shared" si="9"/>
        <v>0</v>
      </c>
      <c r="AI28" s="1">
        <f t="shared" si="10"/>
        <v>106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69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3"/>
        <v>0</v>
      </c>
      <c r="L29" s="13">
        <f t="shared" si="4"/>
        <v>0</v>
      </c>
      <c r="M29" s="13"/>
      <c r="N29" s="13">
        <v>0</v>
      </c>
      <c r="O29" s="13">
        <f t="shared" si="5"/>
        <v>0</v>
      </c>
      <c r="P29" s="15"/>
      <c r="Q29" s="15"/>
      <c r="R29" s="5">
        <f t="shared" si="6"/>
        <v>0</v>
      </c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45</v>
      </c>
      <c r="AH29" s="1">
        <f t="shared" si="9"/>
        <v>0</v>
      </c>
      <c r="AI29" s="1">
        <f t="shared" si="10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36</v>
      </c>
      <c r="C30" s="1">
        <v>6.2240000000000002</v>
      </c>
      <c r="D30" s="1">
        <v>257.98700000000002</v>
      </c>
      <c r="E30" s="1">
        <v>126.57599999999999</v>
      </c>
      <c r="F30" s="1">
        <v>124.5</v>
      </c>
      <c r="G30" s="7">
        <v>1</v>
      </c>
      <c r="H30" s="1">
        <v>40</v>
      </c>
      <c r="I30" s="1" t="s">
        <v>37</v>
      </c>
      <c r="J30" s="1">
        <v>243.535</v>
      </c>
      <c r="K30" s="1">
        <f t="shared" si="3"/>
        <v>-116.959</v>
      </c>
      <c r="L30" s="1">
        <f t="shared" si="4"/>
        <v>126.57599999999999</v>
      </c>
      <c r="M30" s="1"/>
      <c r="N30" s="1">
        <v>91.608000000000004</v>
      </c>
      <c r="O30" s="1">
        <f t="shared" si="5"/>
        <v>25.315199999999997</v>
      </c>
      <c r="P30" s="5">
        <f t="shared" ref="P30:P31" si="14">11*O30-N30-F30</f>
        <v>62.359199999999987</v>
      </c>
      <c r="Q30" s="5"/>
      <c r="R30" s="5">
        <f t="shared" si="6"/>
        <v>62.359199999999987</v>
      </c>
      <c r="S30" s="5"/>
      <c r="T30" s="1"/>
      <c r="U30" s="1">
        <f t="shared" si="7"/>
        <v>11</v>
      </c>
      <c r="V30" s="1">
        <f t="shared" si="8"/>
        <v>8.5366894197952234</v>
      </c>
      <c r="W30" s="1">
        <v>23.240400000000001</v>
      </c>
      <c r="X30" s="1">
        <v>22.373799999999999</v>
      </c>
      <c r="Y30" s="1">
        <v>24.413</v>
      </c>
      <c r="Z30" s="1">
        <v>23.984400000000001</v>
      </c>
      <c r="AA30" s="1">
        <v>20.767199999999999</v>
      </c>
      <c r="AB30" s="1">
        <v>20.7498</v>
      </c>
      <c r="AC30" s="1">
        <v>22.005400000000002</v>
      </c>
      <c r="AD30" s="1">
        <v>25.465800000000002</v>
      </c>
      <c r="AE30" s="1">
        <v>24.278749999999999</v>
      </c>
      <c r="AF30" s="1">
        <v>27.513666666666701</v>
      </c>
      <c r="AG30" s="1"/>
      <c r="AH30" s="1">
        <f t="shared" si="9"/>
        <v>0</v>
      </c>
      <c r="AI30" s="1">
        <f t="shared" si="10"/>
        <v>62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36</v>
      </c>
      <c r="C31" s="1">
        <v>7.4539999999999997</v>
      </c>
      <c r="D31" s="1">
        <v>118.76600000000001</v>
      </c>
      <c r="E31" s="1">
        <v>69.721999999999994</v>
      </c>
      <c r="F31" s="1">
        <v>51.502000000000002</v>
      </c>
      <c r="G31" s="7">
        <v>1</v>
      </c>
      <c r="H31" s="1">
        <v>30</v>
      </c>
      <c r="I31" s="1" t="s">
        <v>37</v>
      </c>
      <c r="J31" s="1">
        <v>94.998000000000005</v>
      </c>
      <c r="K31" s="1">
        <f t="shared" si="3"/>
        <v>-25.27600000000001</v>
      </c>
      <c r="L31" s="1">
        <f t="shared" si="4"/>
        <v>56.623999999999995</v>
      </c>
      <c r="M31" s="1">
        <v>13.098000000000001</v>
      </c>
      <c r="N31" s="1">
        <v>65.713999999999999</v>
      </c>
      <c r="O31" s="1">
        <f t="shared" si="5"/>
        <v>11.3248</v>
      </c>
      <c r="P31" s="5">
        <f t="shared" si="14"/>
        <v>7.3567999999999998</v>
      </c>
      <c r="Q31" s="5"/>
      <c r="R31" s="5">
        <f t="shared" si="6"/>
        <v>7.3567999999999998</v>
      </c>
      <c r="S31" s="5"/>
      <c r="T31" s="1"/>
      <c r="U31" s="1">
        <f t="shared" si="7"/>
        <v>11</v>
      </c>
      <c r="V31" s="1">
        <f t="shared" si="8"/>
        <v>10.35038146369031</v>
      </c>
      <c r="W31" s="1">
        <v>12.2684</v>
      </c>
      <c r="X31" s="1">
        <v>7.7122000000000002</v>
      </c>
      <c r="Y31" s="1">
        <v>9.8713999999999995</v>
      </c>
      <c r="Z31" s="1">
        <v>8.8734000000000002</v>
      </c>
      <c r="AA31" s="1">
        <v>6.9748000000000001</v>
      </c>
      <c r="AB31" s="1">
        <v>6.8941999999999997</v>
      </c>
      <c r="AC31" s="1">
        <v>9.48</v>
      </c>
      <c r="AD31" s="1">
        <v>10.1692</v>
      </c>
      <c r="AE31" s="1">
        <v>8.9589999999999996</v>
      </c>
      <c r="AF31" s="1">
        <v>10.078333333333299</v>
      </c>
      <c r="AG31" s="1"/>
      <c r="AH31" s="1">
        <f t="shared" si="9"/>
        <v>0</v>
      </c>
      <c r="AI31" s="1">
        <f t="shared" si="10"/>
        <v>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36</v>
      </c>
      <c r="C32" s="1">
        <v>18.806999999999999</v>
      </c>
      <c r="D32" s="1">
        <v>255.11199999999999</v>
      </c>
      <c r="E32" s="1">
        <v>91.772000000000006</v>
      </c>
      <c r="F32" s="1">
        <v>155.98599999999999</v>
      </c>
      <c r="G32" s="7">
        <v>1</v>
      </c>
      <c r="H32" s="1">
        <v>50</v>
      </c>
      <c r="I32" s="1" t="s">
        <v>37</v>
      </c>
      <c r="J32" s="1">
        <v>99.1</v>
      </c>
      <c r="K32" s="1">
        <f t="shared" si="3"/>
        <v>-7.3279999999999887</v>
      </c>
      <c r="L32" s="1">
        <f t="shared" si="4"/>
        <v>91.772000000000006</v>
      </c>
      <c r="M32" s="1"/>
      <c r="N32" s="1">
        <v>0</v>
      </c>
      <c r="O32" s="1">
        <f t="shared" si="5"/>
        <v>18.354400000000002</v>
      </c>
      <c r="P32" s="5">
        <f t="shared" ref="P32:P33" si="15">12*O32-N32-F32</f>
        <v>64.266800000000046</v>
      </c>
      <c r="Q32" s="5"/>
      <c r="R32" s="5">
        <f t="shared" si="6"/>
        <v>64.266800000000046</v>
      </c>
      <c r="S32" s="5"/>
      <c r="T32" s="1"/>
      <c r="U32" s="1">
        <f t="shared" si="7"/>
        <v>12</v>
      </c>
      <c r="V32" s="1">
        <f t="shared" si="8"/>
        <v>8.4985616527917003</v>
      </c>
      <c r="W32" s="1">
        <v>16.4328</v>
      </c>
      <c r="X32" s="1">
        <v>21.961600000000001</v>
      </c>
      <c r="Y32" s="1">
        <v>22.699200000000001</v>
      </c>
      <c r="Z32" s="1">
        <v>21.705400000000001</v>
      </c>
      <c r="AA32" s="1">
        <v>13.371</v>
      </c>
      <c r="AB32" s="1">
        <v>12.6706</v>
      </c>
      <c r="AC32" s="1">
        <v>18.699400000000001</v>
      </c>
      <c r="AD32" s="1">
        <v>26.117999999999999</v>
      </c>
      <c r="AE32" s="1">
        <v>19.4725</v>
      </c>
      <c r="AF32" s="1">
        <v>19.260666666666701</v>
      </c>
      <c r="AG32" s="1"/>
      <c r="AH32" s="1">
        <f t="shared" si="9"/>
        <v>0</v>
      </c>
      <c r="AI32" s="1">
        <f t="shared" si="10"/>
        <v>64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36</v>
      </c>
      <c r="C33" s="1">
        <v>60.829000000000001</v>
      </c>
      <c r="D33" s="1">
        <v>131.74</v>
      </c>
      <c r="E33" s="1">
        <v>94.268000000000001</v>
      </c>
      <c r="F33" s="1">
        <v>75.94</v>
      </c>
      <c r="G33" s="7">
        <v>1</v>
      </c>
      <c r="H33" s="1">
        <v>50</v>
      </c>
      <c r="I33" s="1" t="s">
        <v>37</v>
      </c>
      <c r="J33" s="1">
        <v>81.7</v>
      </c>
      <c r="K33" s="1">
        <f t="shared" si="3"/>
        <v>12.567999999999998</v>
      </c>
      <c r="L33" s="1">
        <f t="shared" si="4"/>
        <v>94.268000000000001</v>
      </c>
      <c r="M33" s="1"/>
      <c r="N33" s="1">
        <v>94.53520000000006</v>
      </c>
      <c r="O33" s="1">
        <f t="shared" si="5"/>
        <v>18.8536</v>
      </c>
      <c r="P33" s="5">
        <f t="shared" si="15"/>
        <v>55.767999999999944</v>
      </c>
      <c r="Q33" s="5"/>
      <c r="R33" s="5">
        <f t="shared" si="6"/>
        <v>55.767999999999944</v>
      </c>
      <c r="S33" s="5"/>
      <c r="T33" s="1"/>
      <c r="U33" s="1">
        <f t="shared" si="7"/>
        <v>12</v>
      </c>
      <c r="V33" s="1">
        <f t="shared" si="8"/>
        <v>9.0420503246064445</v>
      </c>
      <c r="W33" s="1">
        <v>18.8262</v>
      </c>
      <c r="X33" s="1">
        <v>15.648</v>
      </c>
      <c r="Y33" s="1">
        <v>17.5428</v>
      </c>
      <c r="Z33" s="1">
        <v>19.094000000000001</v>
      </c>
      <c r="AA33" s="1">
        <v>16.3566</v>
      </c>
      <c r="AB33" s="1">
        <v>19.590199999999999</v>
      </c>
      <c r="AC33" s="1">
        <v>19.538399999999999</v>
      </c>
      <c r="AD33" s="1">
        <v>25.067</v>
      </c>
      <c r="AE33" s="1">
        <v>18.75825</v>
      </c>
      <c r="AF33" s="1">
        <v>19.142666666666699</v>
      </c>
      <c r="AG33" s="1"/>
      <c r="AH33" s="1">
        <f t="shared" si="9"/>
        <v>0</v>
      </c>
      <c r="AI33" s="1">
        <f t="shared" si="10"/>
        <v>56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74</v>
      </c>
      <c r="B34" s="10" t="s">
        <v>36</v>
      </c>
      <c r="C34" s="10"/>
      <c r="D34" s="10">
        <v>103.47</v>
      </c>
      <c r="E34" s="10">
        <v>103.47</v>
      </c>
      <c r="F34" s="10"/>
      <c r="G34" s="11">
        <v>0</v>
      </c>
      <c r="H34" s="10" t="e">
        <v>#N/A</v>
      </c>
      <c r="I34" s="10" t="s">
        <v>39</v>
      </c>
      <c r="J34" s="10">
        <v>258.62099999999998</v>
      </c>
      <c r="K34" s="10">
        <f t="shared" si="3"/>
        <v>-155.15099999999998</v>
      </c>
      <c r="L34" s="10">
        <f t="shared" si="4"/>
        <v>0</v>
      </c>
      <c r="M34" s="10">
        <v>103.47</v>
      </c>
      <c r="N34" s="10">
        <v>0</v>
      </c>
      <c r="O34" s="10">
        <f t="shared" si="5"/>
        <v>0</v>
      </c>
      <c r="P34" s="12"/>
      <c r="Q34" s="12"/>
      <c r="R34" s="5">
        <f t="shared" si="6"/>
        <v>0</v>
      </c>
      <c r="S34" s="12"/>
      <c r="T34" s="10"/>
      <c r="U34" s="10" t="e">
        <f t="shared" si="7"/>
        <v>#DIV/0!</v>
      </c>
      <c r="V34" s="10" t="e">
        <f t="shared" si="8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/>
      <c r="AH34" s="1">
        <f t="shared" si="9"/>
        <v>0</v>
      </c>
      <c r="AI34" s="1">
        <f t="shared" si="10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44</v>
      </c>
      <c r="C35" s="1">
        <v>332</v>
      </c>
      <c r="D35" s="1">
        <v>253</v>
      </c>
      <c r="E35" s="1">
        <v>440</v>
      </c>
      <c r="F35" s="1">
        <v>48</v>
      </c>
      <c r="G35" s="7">
        <v>0.4</v>
      </c>
      <c r="H35" s="1">
        <v>45</v>
      </c>
      <c r="I35" s="1" t="s">
        <v>37</v>
      </c>
      <c r="J35" s="1">
        <v>986</v>
      </c>
      <c r="K35" s="1">
        <f t="shared" si="3"/>
        <v>-546</v>
      </c>
      <c r="L35" s="1">
        <f t="shared" si="4"/>
        <v>440</v>
      </c>
      <c r="M35" s="1"/>
      <c r="N35" s="1">
        <v>550</v>
      </c>
      <c r="O35" s="1">
        <f t="shared" si="5"/>
        <v>88</v>
      </c>
      <c r="P35" s="5">
        <f>12*O35-N35-F35</f>
        <v>458</v>
      </c>
      <c r="Q35" s="5">
        <v>200</v>
      </c>
      <c r="R35" s="5">
        <f t="shared" si="6"/>
        <v>258</v>
      </c>
      <c r="S35" s="5"/>
      <c r="T35" s="1"/>
      <c r="U35" s="1">
        <f t="shared" si="7"/>
        <v>12</v>
      </c>
      <c r="V35" s="1">
        <f t="shared" si="8"/>
        <v>6.7954545454545459</v>
      </c>
      <c r="W35" s="1">
        <v>82.4</v>
      </c>
      <c r="X35" s="1">
        <v>46.6</v>
      </c>
      <c r="Y35" s="1">
        <v>29</v>
      </c>
      <c r="Z35" s="1">
        <v>-0.4</v>
      </c>
      <c r="AA35" s="1">
        <v>-0.6</v>
      </c>
      <c r="AB35" s="1">
        <v>40</v>
      </c>
      <c r="AC35" s="1">
        <v>59.4</v>
      </c>
      <c r="AD35" s="1">
        <v>25.8</v>
      </c>
      <c r="AE35" s="1">
        <v>34.75</v>
      </c>
      <c r="AF35" s="1">
        <v>44.6666666666667</v>
      </c>
      <c r="AG35" s="1"/>
      <c r="AH35" s="1">
        <f t="shared" si="9"/>
        <v>80</v>
      </c>
      <c r="AI35" s="1">
        <f t="shared" si="10"/>
        <v>103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44</v>
      </c>
      <c r="C36" s="1"/>
      <c r="D36" s="1">
        <v>60</v>
      </c>
      <c r="E36" s="1">
        <v>12</v>
      </c>
      <c r="F36" s="1">
        <v>48</v>
      </c>
      <c r="G36" s="7">
        <v>0.45</v>
      </c>
      <c r="H36" s="1">
        <v>50</v>
      </c>
      <c r="I36" s="1" t="s">
        <v>37</v>
      </c>
      <c r="J36" s="1">
        <v>12</v>
      </c>
      <c r="K36" s="1">
        <f t="shared" si="3"/>
        <v>0</v>
      </c>
      <c r="L36" s="1">
        <f t="shared" si="4"/>
        <v>12</v>
      </c>
      <c r="M36" s="1"/>
      <c r="N36" s="1">
        <v>40</v>
      </c>
      <c r="O36" s="1">
        <f t="shared" si="5"/>
        <v>2.4</v>
      </c>
      <c r="P36" s="5"/>
      <c r="Q36" s="5"/>
      <c r="R36" s="5">
        <f t="shared" si="6"/>
        <v>0</v>
      </c>
      <c r="S36" s="5"/>
      <c r="T36" s="1"/>
      <c r="U36" s="1">
        <f t="shared" si="7"/>
        <v>36.666666666666671</v>
      </c>
      <c r="V36" s="1">
        <f t="shared" si="8"/>
        <v>36.666666666666671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77</v>
      </c>
      <c r="AH36" s="1">
        <f t="shared" si="9"/>
        <v>0</v>
      </c>
      <c r="AI36" s="1">
        <f t="shared" si="10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44</v>
      </c>
      <c r="C37" s="1">
        <v>255</v>
      </c>
      <c r="D37" s="1">
        <v>557</v>
      </c>
      <c r="E37" s="1">
        <v>429</v>
      </c>
      <c r="F37" s="1">
        <v>275</v>
      </c>
      <c r="G37" s="7">
        <v>0.4</v>
      </c>
      <c r="H37" s="1">
        <v>45</v>
      </c>
      <c r="I37" s="1" t="s">
        <v>37</v>
      </c>
      <c r="J37" s="1">
        <v>1022</v>
      </c>
      <c r="K37" s="1">
        <f t="shared" si="3"/>
        <v>-593</v>
      </c>
      <c r="L37" s="1">
        <f t="shared" si="4"/>
        <v>423</v>
      </c>
      <c r="M37" s="1">
        <v>6</v>
      </c>
      <c r="N37" s="1">
        <v>650</v>
      </c>
      <c r="O37" s="1">
        <f t="shared" si="5"/>
        <v>84.6</v>
      </c>
      <c r="P37" s="5">
        <f>12*O37-N37-F37</f>
        <v>90.199999999999932</v>
      </c>
      <c r="Q37" s="5"/>
      <c r="R37" s="5">
        <f t="shared" si="6"/>
        <v>90.199999999999932</v>
      </c>
      <c r="S37" s="5"/>
      <c r="T37" s="1"/>
      <c r="U37" s="1">
        <f t="shared" si="7"/>
        <v>12</v>
      </c>
      <c r="V37" s="1">
        <f t="shared" si="8"/>
        <v>10.933806146572104</v>
      </c>
      <c r="W37" s="1">
        <v>98.2</v>
      </c>
      <c r="X37" s="1">
        <v>66</v>
      </c>
      <c r="Y37" s="1">
        <v>59.2</v>
      </c>
      <c r="Z37" s="1">
        <v>66.599999999999994</v>
      </c>
      <c r="AA37" s="1">
        <v>73.924000000000007</v>
      </c>
      <c r="AB37" s="1">
        <v>74.924000000000007</v>
      </c>
      <c r="AC37" s="1">
        <v>70.2</v>
      </c>
      <c r="AD37" s="1">
        <v>68.2</v>
      </c>
      <c r="AE37" s="1">
        <v>76</v>
      </c>
      <c r="AF37" s="1">
        <v>72.6666666666667</v>
      </c>
      <c r="AG37" s="1"/>
      <c r="AH37" s="1">
        <f t="shared" si="9"/>
        <v>0</v>
      </c>
      <c r="AI37" s="1">
        <f t="shared" si="10"/>
        <v>36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79</v>
      </c>
      <c r="B38" s="13" t="s">
        <v>36</v>
      </c>
      <c r="C38" s="13"/>
      <c r="D38" s="13"/>
      <c r="E38" s="13"/>
      <c r="F38" s="13"/>
      <c r="G38" s="14">
        <v>0</v>
      </c>
      <c r="H38" s="13">
        <v>45</v>
      </c>
      <c r="I38" s="13" t="s">
        <v>37</v>
      </c>
      <c r="J38" s="13"/>
      <c r="K38" s="13">
        <f t="shared" ref="K38:K67" si="16">E38-J38</f>
        <v>0</v>
      </c>
      <c r="L38" s="13">
        <f t="shared" si="4"/>
        <v>0</v>
      </c>
      <c r="M38" s="13"/>
      <c r="N38" s="13">
        <v>0</v>
      </c>
      <c r="O38" s="13">
        <f t="shared" si="5"/>
        <v>0</v>
      </c>
      <c r="P38" s="15"/>
      <c r="Q38" s="15"/>
      <c r="R38" s="5">
        <f t="shared" si="6"/>
        <v>0</v>
      </c>
      <c r="S38" s="15"/>
      <c r="T38" s="13"/>
      <c r="U38" s="13" t="e">
        <f t="shared" si="7"/>
        <v>#DIV/0!</v>
      </c>
      <c r="V38" s="13" t="e">
        <f t="shared" si="8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45</v>
      </c>
      <c r="AH38" s="1">
        <f t="shared" si="9"/>
        <v>0</v>
      </c>
      <c r="AI38" s="1">
        <f t="shared" si="10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80</v>
      </c>
      <c r="B39" s="13" t="s">
        <v>44</v>
      </c>
      <c r="C39" s="13"/>
      <c r="D39" s="13"/>
      <c r="E39" s="13"/>
      <c r="F39" s="13"/>
      <c r="G39" s="14">
        <v>0</v>
      </c>
      <c r="H39" s="13">
        <v>45</v>
      </c>
      <c r="I39" s="13" t="s">
        <v>37</v>
      </c>
      <c r="J39" s="13"/>
      <c r="K39" s="13">
        <f t="shared" si="16"/>
        <v>0</v>
      </c>
      <c r="L39" s="13">
        <f t="shared" si="4"/>
        <v>0</v>
      </c>
      <c r="M39" s="13"/>
      <c r="N39" s="13">
        <v>0</v>
      </c>
      <c r="O39" s="13">
        <f t="shared" si="5"/>
        <v>0</v>
      </c>
      <c r="P39" s="15"/>
      <c r="Q39" s="15"/>
      <c r="R39" s="5">
        <f t="shared" si="6"/>
        <v>0</v>
      </c>
      <c r="S39" s="15"/>
      <c r="T39" s="13"/>
      <c r="U39" s="13" t="e">
        <f t="shared" si="7"/>
        <v>#DIV/0!</v>
      </c>
      <c r="V39" s="13" t="e">
        <f t="shared" si="8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 t="s">
        <v>45</v>
      </c>
      <c r="AH39" s="1">
        <f t="shared" si="9"/>
        <v>0</v>
      </c>
      <c r="AI39" s="1">
        <f t="shared" si="10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44</v>
      </c>
      <c r="C40" s="1">
        <v>83</v>
      </c>
      <c r="D40" s="1">
        <v>6</v>
      </c>
      <c r="E40" s="1">
        <v>49</v>
      </c>
      <c r="F40" s="1">
        <v>6</v>
      </c>
      <c r="G40" s="7">
        <v>0.35</v>
      </c>
      <c r="H40" s="1">
        <v>40</v>
      </c>
      <c r="I40" s="1" t="s">
        <v>37</v>
      </c>
      <c r="J40" s="1">
        <v>61</v>
      </c>
      <c r="K40" s="1">
        <f t="shared" si="16"/>
        <v>-12</v>
      </c>
      <c r="L40" s="1">
        <f t="shared" si="4"/>
        <v>49</v>
      </c>
      <c r="M40" s="1"/>
      <c r="N40" s="1">
        <v>78</v>
      </c>
      <c r="O40" s="1">
        <f t="shared" si="5"/>
        <v>9.8000000000000007</v>
      </c>
      <c r="P40" s="5">
        <f t="shared" ref="P40:P45" si="17">11*O40-N40-F40</f>
        <v>23.800000000000011</v>
      </c>
      <c r="Q40" s="5"/>
      <c r="R40" s="5">
        <f t="shared" si="6"/>
        <v>23.800000000000011</v>
      </c>
      <c r="S40" s="5"/>
      <c r="T40" s="1"/>
      <c r="U40" s="1">
        <f t="shared" si="7"/>
        <v>11</v>
      </c>
      <c r="V40" s="1">
        <f t="shared" si="8"/>
        <v>8.5714285714285712</v>
      </c>
      <c r="W40" s="1">
        <v>10.6</v>
      </c>
      <c r="X40" s="1">
        <v>7.8</v>
      </c>
      <c r="Y40" s="1">
        <v>8.4</v>
      </c>
      <c r="Z40" s="1">
        <v>2.8</v>
      </c>
      <c r="AA40" s="1">
        <v>1.4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82</v>
      </c>
      <c r="AH40" s="1">
        <f t="shared" si="9"/>
        <v>0</v>
      </c>
      <c r="AI40" s="1">
        <f t="shared" si="10"/>
        <v>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36</v>
      </c>
      <c r="C41" s="1">
        <v>81.995999999999995</v>
      </c>
      <c r="D41" s="1">
        <v>194.959</v>
      </c>
      <c r="E41" s="1">
        <v>128.083</v>
      </c>
      <c r="F41" s="1">
        <v>116.813</v>
      </c>
      <c r="G41" s="7">
        <v>1</v>
      </c>
      <c r="H41" s="1">
        <v>40</v>
      </c>
      <c r="I41" s="1" t="s">
        <v>37</v>
      </c>
      <c r="J41" s="1">
        <v>238.16200000000001</v>
      </c>
      <c r="K41" s="1">
        <f t="shared" si="16"/>
        <v>-110.07900000000001</v>
      </c>
      <c r="L41" s="1">
        <f t="shared" si="4"/>
        <v>128.083</v>
      </c>
      <c r="M41" s="1"/>
      <c r="N41" s="1">
        <v>110</v>
      </c>
      <c r="O41" s="1">
        <f t="shared" si="5"/>
        <v>25.616599999999998</v>
      </c>
      <c r="P41" s="5">
        <f t="shared" si="17"/>
        <v>54.9696</v>
      </c>
      <c r="Q41" s="5"/>
      <c r="R41" s="5">
        <f t="shared" si="6"/>
        <v>54.9696</v>
      </c>
      <c r="S41" s="5"/>
      <c r="T41" s="1"/>
      <c r="U41" s="1">
        <f t="shared" si="7"/>
        <v>11</v>
      </c>
      <c r="V41" s="1">
        <f t="shared" si="8"/>
        <v>8.8541414551501756</v>
      </c>
      <c r="W41" s="1">
        <v>25.5946</v>
      </c>
      <c r="X41" s="1">
        <v>21.832999999999998</v>
      </c>
      <c r="Y41" s="1">
        <v>21.154800000000002</v>
      </c>
      <c r="Z41" s="1">
        <v>22.1492</v>
      </c>
      <c r="AA41" s="1">
        <v>17.099399999999999</v>
      </c>
      <c r="AB41" s="1">
        <v>15.3344</v>
      </c>
      <c r="AC41" s="1">
        <v>21.0304</v>
      </c>
      <c r="AD41" s="1">
        <v>33.217599999999997</v>
      </c>
      <c r="AE41" s="1">
        <v>22.906749999999999</v>
      </c>
      <c r="AF41" s="1">
        <v>25.477</v>
      </c>
      <c r="AG41" s="1"/>
      <c r="AH41" s="1">
        <f t="shared" si="9"/>
        <v>0</v>
      </c>
      <c r="AI41" s="1">
        <f t="shared" si="10"/>
        <v>55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44</v>
      </c>
      <c r="C42" s="1">
        <v>275</v>
      </c>
      <c r="D42" s="1"/>
      <c r="E42" s="1">
        <v>223</v>
      </c>
      <c r="F42" s="1"/>
      <c r="G42" s="7">
        <v>0.4</v>
      </c>
      <c r="H42" s="1">
        <v>40</v>
      </c>
      <c r="I42" s="1" t="s">
        <v>37</v>
      </c>
      <c r="J42" s="1">
        <v>271</v>
      </c>
      <c r="K42" s="1">
        <f t="shared" si="16"/>
        <v>-48</v>
      </c>
      <c r="L42" s="1">
        <f t="shared" si="4"/>
        <v>223</v>
      </c>
      <c r="M42" s="1"/>
      <c r="N42" s="1">
        <v>350</v>
      </c>
      <c r="O42" s="1">
        <f t="shared" si="5"/>
        <v>44.6</v>
      </c>
      <c r="P42" s="5">
        <f t="shared" si="17"/>
        <v>140.60000000000002</v>
      </c>
      <c r="Q42" s="5"/>
      <c r="R42" s="5">
        <f t="shared" si="6"/>
        <v>140.60000000000002</v>
      </c>
      <c r="S42" s="5"/>
      <c r="T42" s="1"/>
      <c r="U42" s="1">
        <f t="shared" si="7"/>
        <v>11</v>
      </c>
      <c r="V42" s="1">
        <f t="shared" si="8"/>
        <v>7.8475336322869955</v>
      </c>
      <c r="W42" s="1">
        <v>53.6</v>
      </c>
      <c r="X42" s="1">
        <v>16.8</v>
      </c>
      <c r="Y42" s="1">
        <v>8.1999999999999993</v>
      </c>
      <c r="Z42" s="1">
        <v>-1.2</v>
      </c>
      <c r="AA42" s="1">
        <v>4.4000000000000004</v>
      </c>
      <c r="AB42" s="1">
        <v>28.6</v>
      </c>
      <c r="AC42" s="1">
        <v>29</v>
      </c>
      <c r="AD42" s="1">
        <v>16</v>
      </c>
      <c r="AE42" s="1">
        <v>22.5</v>
      </c>
      <c r="AF42" s="1">
        <v>21</v>
      </c>
      <c r="AG42" s="1"/>
      <c r="AH42" s="1">
        <f t="shared" si="9"/>
        <v>0</v>
      </c>
      <c r="AI42" s="1">
        <f t="shared" si="10"/>
        <v>56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44</v>
      </c>
      <c r="C43" s="1">
        <v>359</v>
      </c>
      <c r="D43" s="1"/>
      <c r="E43" s="1">
        <v>304</v>
      </c>
      <c r="F43" s="1"/>
      <c r="G43" s="7">
        <v>0.4</v>
      </c>
      <c r="H43" s="1">
        <v>45</v>
      </c>
      <c r="I43" s="1" t="s">
        <v>37</v>
      </c>
      <c r="J43" s="1">
        <v>315</v>
      </c>
      <c r="K43" s="1">
        <f t="shared" si="16"/>
        <v>-11</v>
      </c>
      <c r="L43" s="1">
        <f t="shared" si="4"/>
        <v>304</v>
      </c>
      <c r="M43" s="1"/>
      <c r="N43" s="1">
        <v>450</v>
      </c>
      <c r="O43" s="1">
        <f t="shared" si="5"/>
        <v>60.8</v>
      </c>
      <c r="P43" s="5">
        <f>12*O43-N43-F43</f>
        <v>279.59999999999991</v>
      </c>
      <c r="Q43" s="5"/>
      <c r="R43" s="5">
        <f t="shared" si="6"/>
        <v>279.59999999999991</v>
      </c>
      <c r="S43" s="5"/>
      <c r="T43" s="1"/>
      <c r="U43" s="1">
        <f t="shared" si="7"/>
        <v>11.999999999999998</v>
      </c>
      <c r="V43" s="1">
        <f t="shared" si="8"/>
        <v>7.401315789473685</v>
      </c>
      <c r="W43" s="1">
        <v>70.400000000000006</v>
      </c>
      <c r="X43" s="1">
        <v>22.8</v>
      </c>
      <c r="Y43" s="1">
        <v>18</v>
      </c>
      <c r="Z43" s="1">
        <v>20.8</v>
      </c>
      <c r="AA43" s="1">
        <v>15.2</v>
      </c>
      <c r="AB43" s="1">
        <v>47.2</v>
      </c>
      <c r="AC43" s="1">
        <v>56.2</v>
      </c>
      <c r="AD43" s="1">
        <v>41.2</v>
      </c>
      <c r="AE43" s="1">
        <v>24.75</v>
      </c>
      <c r="AF43" s="1">
        <v>21.3333333333333</v>
      </c>
      <c r="AG43" s="1"/>
      <c r="AH43" s="1">
        <f t="shared" si="9"/>
        <v>0</v>
      </c>
      <c r="AI43" s="1">
        <f t="shared" si="10"/>
        <v>112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36</v>
      </c>
      <c r="C44" s="1"/>
      <c r="D44" s="1">
        <v>78.135000000000005</v>
      </c>
      <c r="E44" s="1">
        <v>55.561999999999998</v>
      </c>
      <c r="F44" s="1">
        <v>22.573</v>
      </c>
      <c r="G44" s="7">
        <v>1</v>
      </c>
      <c r="H44" s="1">
        <v>40</v>
      </c>
      <c r="I44" s="1" t="s">
        <v>37</v>
      </c>
      <c r="J44" s="1">
        <v>102.983</v>
      </c>
      <c r="K44" s="1">
        <f t="shared" si="16"/>
        <v>-47.421000000000006</v>
      </c>
      <c r="L44" s="1">
        <f t="shared" si="4"/>
        <v>55.561999999999998</v>
      </c>
      <c r="M44" s="1"/>
      <c r="N44" s="1">
        <v>38.901000000000018</v>
      </c>
      <c r="O44" s="1">
        <f t="shared" si="5"/>
        <v>11.112399999999999</v>
      </c>
      <c r="P44" s="5">
        <f t="shared" si="17"/>
        <v>60.762399999999964</v>
      </c>
      <c r="Q44" s="5"/>
      <c r="R44" s="5">
        <f t="shared" si="6"/>
        <v>60.762399999999964</v>
      </c>
      <c r="S44" s="5"/>
      <c r="T44" s="1"/>
      <c r="U44" s="1">
        <f t="shared" si="7"/>
        <v>10.999999999999998</v>
      </c>
      <c r="V44" s="1">
        <f t="shared" si="8"/>
        <v>5.5320182858788405</v>
      </c>
      <c r="W44" s="1">
        <v>7.8024000000000013</v>
      </c>
      <c r="X44" s="1">
        <v>4.1828000000000003</v>
      </c>
      <c r="Y44" s="1">
        <v>7.2227999999999994</v>
      </c>
      <c r="Z44" s="1">
        <v>6.2191999999999998</v>
      </c>
      <c r="AA44" s="1">
        <v>2.6023999999999998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82</v>
      </c>
      <c r="AH44" s="1">
        <f t="shared" si="9"/>
        <v>0</v>
      </c>
      <c r="AI44" s="1">
        <f t="shared" si="10"/>
        <v>61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44</v>
      </c>
      <c r="C45" s="1">
        <v>80</v>
      </c>
      <c r="D45" s="1">
        <v>52</v>
      </c>
      <c r="E45" s="1">
        <v>110</v>
      </c>
      <c r="F45" s="1">
        <v>17</v>
      </c>
      <c r="G45" s="7">
        <v>0.35</v>
      </c>
      <c r="H45" s="1">
        <v>40</v>
      </c>
      <c r="I45" s="1" t="s">
        <v>37</v>
      </c>
      <c r="J45" s="1">
        <v>131</v>
      </c>
      <c r="K45" s="1">
        <f t="shared" si="16"/>
        <v>-21</v>
      </c>
      <c r="L45" s="1">
        <f t="shared" si="4"/>
        <v>110</v>
      </c>
      <c r="M45" s="1"/>
      <c r="N45" s="1">
        <v>130.4</v>
      </c>
      <c r="O45" s="1">
        <f t="shared" si="5"/>
        <v>22</v>
      </c>
      <c r="P45" s="5">
        <f t="shared" si="17"/>
        <v>94.6</v>
      </c>
      <c r="Q45" s="5"/>
      <c r="R45" s="5">
        <f t="shared" si="6"/>
        <v>94.6</v>
      </c>
      <c r="S45" s="5"/>
      <c r="T45" s="1"/>
      <c r="U45" s="1">
        <f t="shared" si="7"/>
        <v>11</v>
      </c>
      <c r="V45" s="1">
        <f t="shared" si="8"/>
        <v>6.7</v>
      </c>
      <c r="W45" s="1">
        <v>18.600000000000001</v>
      </c>
      <c r="X45" s="1">
        <v>9.8000000000000007</v>
      </c>
      <c r="Y45" s="1">
        <v>10.6</v>
      </c>
      <c r="Z45" s="1">
        <v>10.4</v>
      </c>
      <c r="AA45" s="1">
        <v>8.8000000000000007</v>
      </c>
      <c r="AB45" s="1">
        <v>10</v>
      </c>
      <c r="AC45" s="1">
        <v>13.6</v>
      </c>
      <c r="AD45" s="1">
        <v>20.2</v>
      </c>
      <c r="AE45" s="1">
        <v>14</v>
      </c>
      <c r="AF45" s="1">
        <v>12.6666666666667</v>
      </c>
      <c r="AG45" s="1" t="s">
        <v>56</v>
      </c>
      <c r="AH45" s="1">
        <f t="shared" si="9"/>
        <v>0</v>
      </c>
      <c r="AI45" s="1">
        <f t="shared" si="10"/>
        <v>33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44</v>
      </c>
      <c r="C46" s="1">
        <v>379</v>
      </c>
      <c r="D46" s="1">
        <v>378</v>
      </c>
      <c r="E46" s="1">
        <v>369</v>
      </c>
      <c r="F46" s="1">
        <v>276</v>
      </c>
      <c r="G46" s="7">
        <v>0.4</v>
      </c>
      <c r="H46" s="1">
        <v>40</v>
      </c>
      <c r="I46" s="1" t="s">
        <v>37</v>
      </c>
      <c r="J46" s="1">
        <v>964</v>
      </c>
      <c r="K46" s="1">
        <f t="shared" si="16"/>
        <v>-595</v>
      </c>
      <c r="L46" s="1">
        <f t="shared" si="4"/>
        <v>363</v>
      </c>
      <c r="M46" s="1">
        <v>6</v>
      </c>
      <c r="N46" s="1">
        <v>650</v>
      </c>
      <c r="O46" s="1">
        <f t="shared" si="5"/>
        <v>72.599999999999994</v>
      </c>
      <c r="P46" s="5"/>
      <c r="Q46" s="5"/>
      <c r="R46" s="5">
        <f t="shared" si="6"/>
        <v>0</v>
      </c>
      <c r="S46" s="5"/>
      <c r="T46" s="1"/>
      <c r="U46" s="1">
        <f t="shared" si="7"/>
        <v>12.754820936639119</v>
      </c>
      <c r="V46" s="1">
        <f t="shared" si="8"/>
        <v>12.754820936639119</v>
      </c>
      <c r="W46" s="1">
        <v>93.8</v>
      </c>
      <c r="X46" s="1">
        <v>62</v>
      </c>
      <c r="Y46" s="1">
        <v>41.6</v>
      </c>
      <c r="Z46" s="1">
        <v>27.4</v>
      </c>
      <c r="AA46" s="1">
        <v>33.4</v>
      </c>
      <c r="AB46" s="1">
        <v>62.8</v>
      </c>
      <c r="AC46" s="1">
        <v>79.2</v>
      </c>
      <c r="AD46" s="1">
        <v>67.599999999999994</v>
      </c>
      <c r="AE46" s="1">
        <v>63.75</v>
      </c>
      <c r="AF46" s="1">
        <v>58.6666666666667</v>
      </c>
      <c r="AG46" s="1"/>
      <c r="AH46" s="1">
        <f t="shared" si="9"/>
        <v>0</v>
      </c>
      <c r="AI46" s="1">
        <f t="shared" si="1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36</v>
      </c>
      <c r="C47" s="1">
        <v>59.075000000000003</v>
      </c>
      <c r="D47" s="1">
        <v>140.96899999999999</v>
      </c>
      <c r="E47" s="1">
        <v>54.356000000000002</v>
      </c>
      <c r="F47" s="1">
        <v>133.59</v>
      </c>
      <c r="G47" s="7">
        <v>1</v>
      </c>
      <c r="H47" s="1">
        <v>50</v>
      </c>
      <c r="I47" s="1" t="s">
        <v>37</v>
      </c>
      <c r="J47" s="1">
        <v>54.35</v>
      </c>
      <c r="K47" s="1">
        <f t="shared" si="16"/>
        <v>6.0000000000002274E-3</v>
      </c>
      <c r="L47" s="1">
        <f t="shared" si="4"/>
        <v>54.356000000000002</v>
      </c>
      <c r="M47" s="1"/>
      <c r="N47" s="1">
        <v>0</v>
      </c>
      <c r="O47" s="1">
        <f t="shared" si="5"/>
        <v>10.8712</v>
      </c>
      <c r="P47" s="5"/>
      <c r="Q47" s="5"/>
      <c r="R47" s="5">
        <f t="shared" si="6"/>
        <v>0</v>
      </c>
      <c r="S47" s="5"/>
      <c r="T47" s="1"/>
      <c r="U47" s="1">
        <f t="shared" si="7"/>
        <v>12.288431819854294</v>
      </c>
      <c r="V47" s="1">
        <f t="shared" si="8"/>
        <v>12.288431819854294</v>
      </c>
      <c r="W47" s="1">
        <v>10.595599999999999</v>
      </c>
      <c r="X47" s="1">
        <v>14.654400000000001</v>
      </c>
      <c r="Y47" s="1">
        <v>10.847799999999999</v>
      </c>
      <c r="Z47" s="1">
        <v>8.1052</v>
      </c>
      <c r="AA47" s="1">
        <v>11.5976</v>
      </c>
      <c r="AB47" s="1">
        <v>12.1106</v>
      </c>
      <c r="AC47" s="1">
        <v>9.9641999999999999</v>
      </c>
      <c r="AD47" s="1">
        <v>12.8398</v>
      </c>
      <c r="AE47" s="1">
        <v>13.88175</v>
      </c>
      <c r="AF47" s="1">
        <v>10.765333333333301</v>
      </c>
      <c r="AG47" s="1"/>
      <c r="AH47" s="1">
        <f t="shared" si="9"/>
        <v>0</v>
      </c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36</v>
      </c>
      <c r="C48" s="1">
        <v>35.331000000000003</v>
      </c>
      <c r="D48" s="1">
        <v>321.15199999999999</v>
      </c>
      <c r="E48" s="1">
        <v>41.542000000000002</v>
      </c>
      <c r="F48" s="1">
        <v>283.53199999999998</v>
      </c>
      <c r="G48" s="7">
        <v>1</v>
      </c>
      <c r="H48" s="1">
        <v>50</v>
      </c>
      <c r="I48" s="1" t="s">
        <v>37</v>
      </c>
      <c r="J48" s="1">
        <v>45.15</v>
      </c>
      <c r="K48" s="1">
        <f t="shared" si="16"/>
        <v>-3.607999999999997</v>
      </c>
      <c r="L48" s="1">
        <f t="shared" si="4"/>
        <v>34.783999999999999</v>
      </c>
      <c r="M48" s="1">
        <v>6.758</v>
      </c>
      <c r="N48" s="1">
        <v>0</v>
      </c>
      <c r="O48" s="1">
        <f t="shared" si="5"/>
        <v>6.9567999999999994</v>
      </c>
      <c r="P48" s="5"/>
      <c r="Q48" s="5"/>
      <c r="R48" s="5">
        <f t="shared" si="6"/>
        <v>0</v>
      </c>
      <c r="S48" s="5"/>
      <c r="T48" s="1"/>
      <c r="U48" s="1">
        <f t="shared" si="7"/>
        <v>40.756094756209755</v>
      </c>
      <c r="V48" s="1">
        <f t="shared" si="8"/>
        <v>40.756094756209755</v>
      </c>
      <c r="W48" s="1">
        <v>12.1152</v>
      </c>
      <c r="X48" s="1">
        <v>30.103000000000002</v>
      </c>
      <c r="Y48" s="1">
        <v>29.0044</v>
      </c>
      <c r="Z48" s="1">
        <v>14.960800000000001</v>
      </c>
      <c r="AA48" s="1">
        <v>20.828399999999998</v>
      </c>
      <c r="AB48" s="1">
        <v>21.411999999999999</v>
      </c>
      <c r="AC48" s="1">
        <v>17.7408</v>
      </c>
      <c r="AD48" s="1">
        <v>28.9894</v>
      </c>
      <c r="AE48" s="1">
        <v>36.969000000000001</v>
      </c>
      <c r="AF48" s="1">
        <v>35.92</v>
      </c>
      <c r="AG48" s="1"/>
      <c r="AH48" s="1">
        <f t="shared" si="9"/>
        <v>0</v>
      </c>
      <c r="AI48" s="1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36</v>
      </c>
      <c r="C49" s="1">
        <v>81.168000000000006</v>
      </c>
      <c r="D49" s="1">
        <v>538.64800000000002</v>
      </c>
      <c r="E49" s="1">
        <v>129.51400000000001</v>
      </c>
      <c r="F49" s="1">
        <v>432.19</v>
      </c>
      <c r="G49" s="7">
        <v>1</v>
      </c>
      <c r="H49" s="1">
        <v>40</v>
      </c>
      <c r="I49" s="1" t="s">
        <v>37</v>
      </c>
      <c r="J49" s="1">
        <v>651.17399999999998</v>
      </c>
      <c r="K49" s="1">
        <f t="shared" si="16"/>
        <v>-521.66</v>
      </c>
      <c r="L49" s="1">
        <f t="shared" si="4"/>
        <v>70.347000000000008</v>
      </c>
      <c r="M49" s="1">
        <v>59.167000000000002</v>
      </c>
      <c r="N49" s="1">
        <v>0</v>
      </c>
      <c r="O49" s="1">
        <f t="shared" si="5"/>
        <v>14.069400000000002</v>
      </c>
      <c r="P49" s="5"/>
      <c r="Q49" s="5"/>
      <c r="R49" s="5">
        <f t="shared" si="6"/>
        <v>0</v>
      </c>
      <c r="S49" s="5"/>
      <c r="T49" s="1"/>
      <c r="U49" s="1">
        <f t="shared" si="7"/>
        <v>30.718438597239395</v>
      </c>
      <c r="V49" s="1">
        <f t="shared" si="8"/>
        <v>30.718438597239395</v>
      </c>
      <c r="W49" s="1">
        <v>22.42420000000001</v>
      </c>
      <c r="X49" s="1">
        <v>52.039000000000001</v>
      </c>
      <c r="Y49" s="1">
        <v>40.4542</v>
      </c>
      <c r="Z49" s="1">
        <v>25.4572</v>
      </c>
      <c r="AA49" s="1">
        <v>6.1194000000000024</v>
      </c>
      <c r="AB49" s="1">
        <v>41.5672</v>
      </c>
      <c r="AC49" s="1">
        <v>46.177799999999998</v>
      </c>
      <c r="AD49" s="1">
        <v>33.914399999999993</v>
      </c>
      <c r="AE49" s="1">
        <v>20.24925</v>
      </c>
      <c r="AF49" s="1">
        <v>29.212666666666699</v>
      </c>
      <c r="AG49" s="1"/>
      <c r="AH49" s="1">
        <f t="shared" si="9"/>
        <v>0</v>
      </c>
      <c r="AI49" s="1">
        <f t="shared" si="1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92</v>
      </c>
      <c r="B50" s="10" t="s">
        <v>44</v>
      </c>
      <c r="C50" s="10"/>
      <c r="D50" s="10">
        <v>80</v>
      </c>
      <c r="E50" s="10">
        <v>80</v>
      </c>
      <c r="F50" s="10"/>
      <c r="G50" s="11">
        <v>0</v>
      </c>
      <c r="H50" s="10" t="e">
        <v>#N/A</v>
      </c>
      <c r="I50" s="10" t="s">
        <v>39</v>
      </c>
      <c r="J50" s="10">
        <v>80</v>
      </c>
      <c r="K50" s="10">
        <f t="shared" si="16"/>
        <v>0</v>
      </c>
      <c r="L50" s="10">
        <f t="shared" si="4"/>
        <v>0</v>
      </c>
      <c r="M50" s="10">
        <v>80</v>
      </c>
      <c r="N50" s="10">
        <v>0</v>
      </c>
      <c r="O50" s="10">
        <f t="shared" si="5"/>
        <v>0</v>
      </c>
      <c r="P50" s="12"/>
      <c r="Q50" s="12"/>
      <c r="R50" s="5">
        <f t="shared" si="6"/>
        <v>0</v>
      </c>
      <c r="S50" s="12"/>
      <c r="T50" s="10"/>
      <c r="U50" s="10" t="e">
        <f t="shared" si="7"/>
        <v>#DIV/0!</v>
      </c>
      <c r="V50" s="10" t="e">
        <f t="shared" si="8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/>
      <c r="AH50" s="1">
        <f t="shared" si="9"/>
        <v>0</v>
      </c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44</v>
      </c>
      <c r="C51" s="1"/>
      <c r="D51" s="1">
        <v>60</v>
      </c>
      <c r="E51" s="1">
        <v>14</v>
      </c>
      <c r="F51" s="1">
        <v>46</v>
      </c>
      <c r="G51" s="7">
        <v>0.45</v>
      </c>
      <c r="H51" s="1">
        <v>50</v>
      </c>
      <c r="I51" s="1" t="s">
        <v>37</v>
      </c>
      <c r="J51" s="1">
        <v>14</v>
      </c>
      <c r="K51" s="1">
        <f t="shared" si="16"/>
        <v>0</v>
      </c>
      <c r="L51" s="1">
        <f t="shared" si="4"/>
        <v>14</v>
      </c>
      <c r="M51" s="1"/>
      <c r="N51" s="1">
        <v>40</v>
      </c>
      <c r="O51" s="1">
        <f t="shared" si="5"/>
        <v>2.8</v>
      </c>
      <c r="P51" s="5"/>
      <c r="Q51" s="5"/>
      <c r="R51" s="5">
        <f t="shared" si="6"/>
        <v>0</v>
      </c>
      <c r="S51" s="5"/>
      <c r="T51" s="1"/>
      <c r="U51" s="1">
        <f t="shared" si="7"/>
        <v>30.714285714285715</v>
      </c>
      <c r="V51" s="1">
        <f t="shared" si="8"/>
        <v>30.714285714285715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 t="s">
        <v>77</v>
      </c>
      <c r="AH51" s="1">
        <f t="shared" si="9"/>
        <v>0</v>
      </c>
      <c r="AI51" s="1">
        <f t="shared" si="1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36</v>
      </c>
      <c r="C52" s="1">
        <v>23.35</v>
      </c>
      <c r="D52" s="1">
        <v>270.56099999999998</v>
      </c>
      <c r="E52" s="1">
        <v>101.221</v>
      </c>
      <c r="F52" s="1">
        <v>167.36199999999999</v>
      </c>
      <c r="G52" s="7">
        <v>1</v>
      </c>
      <c r="H52" s="1">
        <v>40</v>
      </c>
      <c r="I52" s="1" t="s">
        <v>37</v>
      </c>
      <c r="J52" s="1">
        <v>151.161</v>
      </c>
      <c r="K52" s="1">
        <f t="shared" si="16"/>
        <v>-49.94</v>
      </c>
      <c r="L52" s="1">
        <f t="shared" si="4"/>
        <v>101.221</v>
      </c>
      <c r="M52" s="1"/>
      <c r="N52" s="1">
        <v>6.2061999999999102</v>
      </c>
      <c r="O52" s="1">
        <f t="shared" si="5"/>
        <v>20.244199999999999</v>
      </c>
      <c r="P52" s="5">
        <f t="shared" ref="P52:P54" si="18">11*O52-N52-F52</f>
        <v>49.11800000000008</v>
      </c>
      <c r="Q52" s="5"/>
      <c r="R52" s="5">
        <f t="shared" si="6"/>
        <v>49.11800000000008</v>
      </c>
      <c r="S52" s="5"/>
      <c r="T52" s="1"/>
      <c r="U52" s="1">
        <f t="shared" si="7"/>
        <v>11</v>
      </c>
      <c r="V52" s="1">
        <f t="shared" si="8"/>
        <v>8.5737248199484259</v>
      </c>
      <c r="W52" s="1">
        <v>19.9148</v>
      </c>
      <c r="X52" s="1">
        <v>24.661200000000001</v>
      </c>
      <c r="Y52" s="1">
        <v>21.992799999999999</v>
      </c>
      <c r="Z52" s="1">
        <v>17.230799999999999</v>
      </c>
      <c r="AA52" s="1">
        <v>21.806799999999999</v>
      </c>
      <c r="AB52" s="1">
        <v>17.748799999999999</v>
      </c>
      <c r="AC52" s="1">
        <v>21.336400000000001</v>
      </c>
      <c r="AD52" s="1">
        <v>19.126799999999999</v>
      </c>
      <c r="AE52" s="1">
        <v>32.956000000000003</v>
      </c>
      <c r="AF52" s="1">
        <v>33.780666666666697</v>
      </c>
      <c r="AG52" s="1"/>
      <c r="AH52" s="1">
        <f t="shared" si="9"/>
        <v>0</v>
      </c>
      <c r="AI52" s="1">
        <f t="shared" si="10"/>
        <v>49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44</v>
      </c>
      <c r="C53" s="1">
        <v>403</v>
      </c>
      <c r="D53" s="1">
        <v>3</v>
      </c>
      <c r="E53" s="1">
        <v>341</v>
      </c>
      <c r="F53" s="1"/>
      <c r="G53" s="7">
        <v>0.4</v>
      </c>
      <c r="H53" s="1">
        <v>40</v>
      </c>
      <c r="I53" s="1" t="s">
        <v>37</v>
      </c>
      <c r="J53" s="1">
        <v>369</v>
      </c>
      <c r="K53" s="1">
        <f t="shared" si="16"/>
        <v>-28</v>
      </c>
      <c r="L53" s="1">
        <f t="shared" si="4"/>
        <v>335</v>
      </c>
      <c r="M53" s="1">
        <v>6</v>
      </c>
      <c r="N53" s="1">
        <v>420</v>
      </c>
      <c r="O53" s="1">
        <f t="shared" si="5"/>
        <v>67</v>
      </c>
      <c r="P53" s="5">
        <f t="shared" si="18"/>
        <v>317</v>
      </c>
      <c r="Q53" s="5">
        <v>100</v>
      </c>
      <c r="R53" s="5">
        <f t="shared" si="6"/>
        <v>217</v>
      </c>
      <c r="S53" s="5"/>
      <c r="T53" s="1"/>
      <c r="U53" s="1">
        <f t="shared" si="7"/>
        <v>11</v>
      </c>
      <c r="V53" s="1">
        <f t="shared" si="8"/>
        <v>6.2686567164179108</v>
      </c>
      <c r="W53" s="1">
        <v>63.6</v>
      </c>
      <c r="X53" s="1">
        <v>27.2</v>
      </c>
      <c r="Y53" s="1">
        <v>16.600000000000001</v>
      </c>
      <c r="Z53" s="1">
        <v>-0.8</v>
      </c>
      <c r="AA53" s="1">
        <v>10.4</v>
      </c>
      <c r="AB53" s="1">
        <v>41.8</v>
      </c>
      <c r="AC53" s="1">
        <v>39.4</v>
      </c>
      <c r="AD53" s="1">
        <v>19.2</v>
      </c>
      <c r="AE53" s="1">
        <v>30.75</v>
      </c>
      <c r="AF53" s="1">
        <v>32</v>
      </c>
      <c r="AG53" s="1"/>
      <c r="AH53" s="1">
        <f t="shared" si="9"/>
        <v>40</v>
      </c>
      <c r="AI53" s="1">
        <f t="shared" si="10"/>
        <v>87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44</v>
      </c>
      <c r="C54" s="1">
        <v>233</v>
      </c>
      <c r="D54" s="1">
        <v>60</v>
      </c>
      <c r="E54" s="1">
        <v>246</v>
      </c>
      <c r="F54" s="1"/>
      <c r="G54" s="7">
        <v>0.4</v>
      </c>
      <c r="H54" s="1">
        <v>40</v>
      </c>
      <c r="I54" s="1" t="s">
        <v>37</v>
      </c>
      <c r="J54" s="1">
        <v>279</v>
      </c>
      <c r="K54" s="1">
        <f t="shared" si="16"/>
        <v>-33</v>
      </c>
      <c r="L54" s="1">
        <f t="shared" si="4"/>
        <v>246</v>
      </c>
      <c r="M54" s="1"/>
      <c r="N54" s="1">
        <v>380</v>
      </c>
      <c r="O54" s="1">
        <f t="shared" si="5"/>
        <v>49.2</v>
      </c>
      <c r="P54" s="5">
        <f t="shared" si="18"/>
        <v>161.20000000000005</v>
      </c>
      <c r="Q54" s="5"/>
      <c r="R54" s="5">
        <f t="shared" si="6"/>
        <v>161.20000000000005</v>
      </c>
      <c r="S54" s="5"/>
      <c r="T54" s="1"/>
      <c r="U54" s="1">
        <f t="shared" si="7"/>
        <v>11</v>
      </c>
      <c r="V54" s="1">
        <f t="shared" si="8"/>
        <v>7.7235772357723569</v>
      </c>
      <c r="W54" s="1">
        <v>56.4</v>
      </c>
      <c r="X54" s="1">
        <v>20.2</v>
      </c>
      <c r="Y54" s="1">
        <v>19</v>
      </c>
      <c r="Z54" s="1">
        <v>17.600000000000001</v>
      </c>
      <c r="AA54" s="1">
        <v>25</v>
      </c>
      <c r="AB54" s="1">
        <v>37</v>
      </c>
      <c r="AC54" s="1">
        <v>35.200000000000003</v>
      </c>
      <c r="AD54" s="1">
        <v>25.4</v>
      </c>
      <c r="AE54" s="1">
        <v>37</v>
      </c>
      <c r="AF54" s="1">
        <v>36.6666666666667</v>
      </c>
      <c r="AG54" s="1"/>
      <c r="AH54" s="1">
        <f t="shared" si="9"/>
        <v>0</v>
      </c>
      <c r="AI54" s="1">
        <f t="shared" si="10"/>
        <v>64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97</v>
      </c>
      <c r="B55" s="13" t="s">
        <v>36</v>
      </c>
      <c r="C55" s="13"/>
      <c r="D55" s="13">
        <v>149.792</v>
      </c>
      <c r="E55" s="13">
        <v>149.792</v>
      </c>
      <c r="F55" s="13"/>
      <c r="G55" s="14">
        <v>0</v>
      </c>
      <c r="H55" s="13">
        <v>50</v>
      </c>
      <c r="I55" s="13" t="s">
        <v>37</v>
      </c>
      <c r="J55" s="13">
        <v>407.35199999999998</v>
      </c>
      <c r="K55" s="13">
        <f t="shared" si="16"/>
        <v>-257.55999999999995</v>
      </c>
      <c r="L55" s="13">
        <f t="shared" si="4"/>
        <v>0</v>
      </c>
      <c r="M55" s="13">
        <v>149.792</v>
      </c>
      <c r="N55" s="13">
        <v>0</v>
      </c>
      <c r="O55" s="13">
        <f t="shared" si="5"/>
        <v>0</v>
      </c>
      <c r="P55" s="15"/>
      <c r="Q55" s="15"/>
      <c r="R55" s="5">
        <f t="shared" si="6"/>
        <v>0</v>
      </c>
      <c r="S55" s="15"/>
      <c r="T55" s="13"/>
      <c r="U55" s="13" t="e">
        <f t="shared" si="7"/>
        <v>#DIV/0!</v>
      </c>
      <c r="V55" s="13" t="e">
        <f t="shared" si="8"/>
        <v>#DIV/0!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 t="s">
        <v>45</v>
      </c>
      <c r="AH55" s="1">
        <f t="shared" si="9"/>
        <v>0</v>
      </c>
      <c r="AI55" s="1">
        <f t="shared" si="1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36</v>
      </c>
      <c r="C56" s="1">
        <v>159.61199999999999</v>
      </c>
      <c r="D56" s="1">
        <v>194.15899999999999</v>
      </c>
      <c r="E56" s="1">
        <v>171.38900000000001</v>
      </c>
      <c r="F56" s="1">
        <v>154.196</v>
      </c>
      <c r="G56" s="7">
        <v>1</v>
      </c>
      <c r="H56" s="1">
        <v>50</v>
      </c>
      <c r="I56" s="1" t="s">
        <v>37</v>
      </c>
      <c r="J56" s="1">
        <v>213.7</v>
      </c>
      <c r="K56" s="1">
        <f t="shared" si="16"/>
        <v>-42.310999999999979</v>
      </c>
      <c r="L56" s="1">
        <f t="shared" si="4"/>
        <v>171.38900000000001</v>
      </c>
      <c r="M56" s="1"/>
      <c r="N56" s="1">
        <v>204.29300000000001</v>
      </c>
      <c r="O56" s="1">
        <f t="shared" si="5"/>
        <v>34.277799999999999</v>
      </c>
      <c r="P56" s="5">
        <f t="shared" ref="P56:P57" si="19">12*O56-N56-F56</f>
        <v>52.844599999999986</v>
      </c>
      <c r="Q56" s="5"/>
      <c r="R56" s="5">
        <f t="shared" si="6"/>
        <v>52.844599999999986</v>
      </c>
      <c r="S56" s="5"/>
      <c r="T56" s="1"/>
      <c r="U56" s="1">
        <f t="shared" si="7"/>
        <v>12.000000000000002</v>
      </c>
      <c r="V56" s="1">
        <f t="shared" si="8"/>
        <v>10.458343300911961</v>
      </c>
      <c r="W56" s="1">
        <v>36.427399999999999</v>
      </c>
      <c r="X56" s="1">
        <v>28.738399999999999</v>
      </c>
      <c r="Y56" s="1">
        <v>29.1448</v>
      </c>
      <c r="Z56" s="1">
        <v>23.228000000000002</v>
      </c>
      <c r="AA56" s="1">
        <v>29.1098</v>
      </c>
      <c r="AB56" s="1">
        <v>32.991399999999999</v>
      </c>
      <c r="AC56" s="1">
        <v>26.1328</v>
      </c>
      <c r="AD56" s="1">
        <v>34.925800000000002</v>
      </c>
      <c r="AE56" s="1">
        <v>24.044499999999999</v>
      </c>
      <c r="AF56" s="1">
        <v>21.426666666666701</v>
      </c>
      <c r="AG56" s="1"/>
      <c r="AH56" s="1">
        <f t="shared" si="9"/>
        <v>0</v>
      </c>
      <c r="AI56" s="1">
        <f t="shared" si="10"/>
        <v>53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36</v>
      </c>
      <c r="C57" s="1">
        <v>20.728000000000002</v>
      </c>
      <c r="D57" s="1">
        <v>65.638999999999996</v>
      </c>
      <c r="E57" s="1">
        <v>58.69</v>
      </c>
      <c r="F57" s="1">
        <v>17.04</v>
      </c>
      <c r="G57" s="7">
        <v>1</v>
      </c>
      <c r="H57" s="1">
        <v>50</v>
      </c>
      <c r="I57" s="1" t="s">
        <v>37</v>
      </c>
      <c r="J57" s="1">
        <v>58.7</v>
      </c>
      <c r="K57" s="1">
        <f t="shared" si="16"/>
        <v>-1.0000000000005116E-2</v>
      </c>
      <c r="L57" s="1">
        <f t="shared" si="4"/>
        <v>58.69</v>
      </c>
      <c r="M57" s="1"/>
      <c r="N57" s="1">
        <v>63.252000000000002</v>
      </c>
      <c r="O57" s="1">
        <f t="shared" si="5"/>
        <v>11.738</v>
      </c>
      <c r="P57" s="5">
        <f t="shared" si="19"/>
        <v>60.563999999999986</v>
      </c>
      <c r="Q57" s="5"/>
      <c r="R57" s="5">
        <f t="shared" si="6"/>
        <v>60.563999999999986</v>
      </c>
      <c r="S57" s="5"/>
      <c r="T57" s="1"/>
      <c r="U57" s="1">
        <f t="shared" si="7"/>
        <v>12</v>
      </c>
      <c r="V57" s="1">
        <f t="shared" si="8"/>
        <v>6.8403475890270915</v>
      </c>
      <c r="W57" s="1">
        <v>9.8048000000000002</v>
      </c>
      <c r="X57" s="1">
        <v>6.1079999999999997</v>
      </c>
      <c r="Y57" s="1">
        <v>7.2203999999999997</v>
      </c>
      <c r="Z57" s="1">
        <v>8.4847999999999999</v>
      </c>
      <c r="AA57" s="1">
        <v>8.4420000000000002</v>
      </c>
      <c r="AB57" s="1">
        <v>6.2115999999999998</v>
      </c>
      <c r="AC57" s="1">
        <v>6.4656000000000002</v>
      </c>
      <c r="AD57" s="1">
        <v>9.8936000000000011</v>
      </c>
      <c r="AE57" s="1">
        <v>8.6809999999999992</v>
      </c>
      <c r="AF57" s="1">
        <v>7.13</v>
      </c>
      <c r="AG57" s="1"/>
      <c r="AH57" s="1">
        <f t="shared" si="9"/>
        <v>0</v>
      </c>
      <c r="AI57" s="1">
        <f t="shared" si="10"/>
        <v>61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100</v>
      </c>
      <c r="B58" s="13" t="s">
        <v>44</v>
      </c>
      <c r="C58" s="13"/>
      <c r="D58" s="13"/>
      <c r="E58" s="13"/>
      <c r="F58" s="13"/>
      <c r="G58" s="14">
        <v>0</v>
      </c>
      <c r="H58" s="13">
        <v>50</v>
      </c>
      <c r="I58" s="13" t="s">
        <v>37</v>
      </c>
      <c r="J58" s="13"/>
      <c r="K58" s="13">
        <f t="shared" si="16"/>
        <v>0</v>
      </c>
      <c r="L58" s="13">
        <f t="shared" si="4"/>
        <v>0</v>
      </c>
      <c r="M58" s="13"/>
      <c r="N58" s="13">
        <v>0</v>
      </c>
      <c r="O58" s="13">
        <f t="shared" si="5"/>
        <v>0</v>
      </c>
      <c r="P58" s="15"/>
      <c r="Q58" s="15"/>
      <c r="R58" s="5">
        <f t="shared" si="6"/>
        <v>0</v>
      </c>
      <c r="S58" s="15"/>
      <c r="T58" s="13"/>
      <c r="U58" s="13" t="e">
        <f t="shared" si="7"/>
        <v>#DIV/0!</v>
      </c>
      <c r="V58" s="13" t="e">
        <f t="shared" si="8"/>
        <v>#DIV/0!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 t="s">
        <v>45</v>
      </c>
      <c r="AH58" s="1">
        <f t="shared" si="9"/>
        <v>0</v>
      </c>
      <c r="AI58" s="1">
        <f t="shared" si="1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44</v>
      </c>
      <c r="C59" s="1">
        <v>7</v>
      </c>
      <c r="D59" s="1">
        <v>795</v>
      </c>
      <c r="E59" s="1">
        <v>537</v>
      </c>
      <c r="F59" s="1">
        <v>214</v>
      </c>
      <c r="G59" s="7">
        <v>0.4</v>
      </c>
      <c r="H59" s="1">
        <v>40</v>
      </c>
      <c r="I59" s="1" t="s">
        <v>37</v>
      </c>
      <c r="J59" s="1">
        <v>1095</v>
      </c>
      <c r="K59" s="1">
        <f t="shared" si="16"/>
        <v>-558</v>
      </c>
      <c r="L59" s="1">
        <f t="shared" si="4"/>
        <v>537</v>
      </c>
      <c r="M59" s="1"/>
      <c r="N59" s="1">
        <v>500</v>
      </c>
      <c r="O59" s="1">
        <f t="shared" si="5"/>
        <v>107.4</v>
      </c>
      <c r="P59" s="5">
        <f t="shared" ref="P59:P62" si="20">11*O59-N59-F59</f>
        <v>467.40000000000009</v>
      </c>
      <c r="Q59" s="5">
        <v>200</v>
      </c>
      <c r="R59" s="5">
        <f t="shared" si="6"/>
        <v>267.40000000000009</v>
      </c>
      <c r="S59" s="5"/>
      <c r="T59" s="1"/>
      <c r="U59" s="1">
        <f t="shared" si="7"/>
        <v>11</v>
      </c>
      <c r="V59" s="1">
        <f t="shared" si="8"/>
        <v>6.6480446927374297</v>
      </c>
      <c r="W59" s="1">
        <v>88.2</v>
      </c>
      <c r="X59" s="1">
        <v>57.2</v>
      </c>
      <c r="Y59" s="1">
        <v>75.400000000000006</v>
      </c>
      <c r="Z59" s="1">
        <v>95.4</v>
      </c>
      <c r="AA59" s="1">
        <v>66.8</v>
      </c>
      <c r="AB59" s="1">
        <v>50.2</v>
      </c>
      <c r="AC59" s="1">
        <v>77.2</v>
      </c>
      <c r="AD59" s="1">
        <v>89</v>
      </c>
      <c r="AE59" s="1">
        <v>63.25</v>
      </c>
      <c r="AF59" s="1">
        <v>59.3333333333333</v>
      </c>
      <c r="AG59" s="1"/>
      <c r="AH59" s="1">
        <f t="shared" si="9"/>
        <v>80</v>
      </c>
      <c r="AI59" s="1">
        <f t="shared" si="10"/>
        <v>107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44</v>
      </c>
      <c r="C60" s="1">
        <v>218</v>
      </c>
      <c r="D60" s="1">
        <v>528</v>
      </c>
      <c r="E60" s="1">
        <v>484</v>
      </c>
      <c r="F60" s="1">
        <v>155</v>
      </c>
      <c r="G60" s="7">
        <v>0.4</v>
      </c>
      <c r="H60" s="1">
        <v>40</v>
      </c>
      <c r="I60" s="1" t="s">
        <v>37</v>
      </c>
      <c r="J60" s="1">
        <v>1051</v>
      </c>
      <c r="K60" s="1">
        <f t="shared" si="16"/>
        <v>-567</v>
      </c>
      <c r="L60" s="1">
        <f t="shared" si="4"/>
        <v>484</v>
      </c>
      <c r="M60" s="1"/>
      <c r="N60" s="1">
        <v>800</v>
      </c>
      <c r="O60" s="1">
        <f t="shared" si="5"/>
        <v>96.8</v>
      </c>
      <c r="P60" s="5">
        <f t="shared" si="20"/>
        <v>109.79999999999995</v>
      </c>
      <c r="Q60" s="5"/>
      <c r="R60" s="5">
        <f t="shared" si="6"/>
        <v>109.79999999999995</v>
      </c>
      <c r="S60" s="5"/>
      <c r="T60" s="1"/>
      <c r="U60" s="1">
        <f t="shared" si="7"/>
        <v>11</v>
      </c>
      <c r="V60" s="1">
        <f t="shared" si="8"/>
        <v>9.865702479338843</v>
      </c>
      <c r="W60" s="1">
        <v>112.4</v>
      </c>
      <c r="X60" s="1">
        <v>60.4</v>
      </c>
      <c r="Y60" s="1">
        <v>62.4</v>
      </c>
      <c r="Z60" s="1">
        <v>69.2</v>
      </c>
      <c r="AA60" s="1">
        <v>46.6</v>
      </c>
      <c r="AB60" s="1">
        <v>61.4</v>
      </c>
      <c r="AC60" s="1">
        <v>80.8</v>
      </c>
      <c r="AD60" s="1">
        <v>72</v>
      </c>
      <c r="AE60" s="1">
        <v>64.75</v>
      </c>
      <c r="AF60" s="1">
        <v>58.3333333333333</v>
      </c>
      <c r="AG60" s="1"/>
      <c r="AH60" s="1">
        <f t="shared" si="9"/>
        <v>0</v>
      </c>
      <c r="AI60" s="1">
        <f t="shared" si="10"/>
        <v>44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36</v>
      </c>
      <c r="C61" s="1">
        <v>125.42700000000001</v>
      </c>
      <c r="D61" s="1">
        <v>158.30500000000001</v>
      </c>
      <c r="E61" s="1">
        <v>205.256</v>
      </c>
      <c r="F61" s="1">
        <v>57.280999999999999</v>
      </c>
      <c r="G61" s="7">
        <v>1</v>
      </c>
      <c r="H61" s="1">
        <v>40</v>
      </c>
      <c r="I61" s="1" t="s">
        <v>37</v>
      </c>
      <c r="J61" s="1">
        <v>249.23599999999999</v>
      </c>
      <c r="K61" s="1">
        <f t="shared" si="16"/>
        <v>-43.97999999999999</v>
      </c>
      <c r="L61" s="1">
        <f t="shared" si="4"/>
        <v>205.256</v>
      </c>
      <c r="M61" s="1"/>
      <c r="N61" s="1">
        <v>240</v>
      </c>
      <c r="O61" s="1">
        <f t="shared" si="5"/>
        <v>41.051200000000001</v>
      </c>
      <c r="P61" s="5">
        <f t="shared" si="20"/>
        <v>154.28219999999999</v>
      </c>
      <c r="Q61" s="5">
        <v>50</v>
      </c>
      <c r="R61" s="5">
        <f t="shared" si="6"/>
        <v>104.28219999999999</v>
      </c>
      <c r="S61" s="5"/>
      <c r="T61" s="1"/>
      <c r="U61" s="1">
        <f t="shared" si="7"/>
        <v>11</v>
      </c>
      <c r="V61" s="1">
        <f t="shared" si="8"/>
        <v>7.2417127879331176</v>
      </c>
      <c r="W61" s="1">
        <v>37.597200000000001</v>
      </c>
      <c r="X61" s="1">
        <v>23.805</v>
      </c>
      <c r="Y61" s="1">
        <v>26.092600000000001</v>
      </c>
      <c r="Z61" s="1">
        <v>27.930800000000001</v>
      </c>
      <c r="AA61" s="1">
        <v>26.726600000000001</v>
      </c>
      <c r="AB61" s="1">
        <v>32.827800000000003</v>
      </c>
      <c r="AC61" s="1">
        <v>35.486800000000002</v>
      </c>
      <c r="AD61" s="1">
        <v>47.561999999999998</v>
      </c>
      <c r="AE61" s="1">
        <v>38.45825</v>
      </c>
      <c r="AF61" s="1">
        <v>38.438000000000002</v>
      </c>
      <c r="AG61" s="1"/>
      <c r="AH61" s="1">
        <f t="shared" si="9"/>
        <v>50</v>
      </c>
      <c r="AI61" s="1">
        <f t="shared" si="10"/>
        <v>104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36</v>
      </c>
      <c r="C62" s="1">
        <v>122.989</v>
      </c>
      <c r="D62" s="1">
        <v>145.76900000000001</v>
      </c>
      <c r="E62" s="1">
        <v>185.68100000000001</v>
      </c>
      <c r="F62" s="1">
        <v>58.298999999999999</v>
      </c>
      <c r="G62" s="7">
        <v>1</v>
      </c>
      <c r="H62" s="1">
        <v>40</v>
      </c>
      <c r="I62" s="1" t="s">
        <v>37</v>
      </c>
      <c r="J62" s="1">
        <v>180.21</v>
      </c>
      <c r="K62" s="1">
        <f t="shared" si="16"/>
        <v>5.4710000000000036</v>
      </c>
      <c r="L62" s="1">
        <f t="shared" si="4"/>
        <v>185.68100000000001</v>
      </c>
      <c r="M62" s="1"/>
      <c r="N62" s="1">
        <v>231.53399999999991</v>
      </c>
      <c r="O62" s="1">
        <f t="shared" si="5"/>
        <v>37.136200000000002</v>
      </c>
      <c r="P62" s="5">
        <f t="shared" si="20"/>
        <v>118.66520000000008</v>
      </c>
      <c r="Q62" s="5">
        <v>50</v>
      </c>
      <c r="R62" s="5">
        <f t="shared" si="6"/>
        <v>68.665200000000084</v>
      </c>
      <c r="S62" s="5"/>
      <c r="T62" s="1"/>
      <c r="U62" s="1">
        <f t="shared" si="7"/>
        <v>11</v>
      </c>
      <c r="V62" s="1">
        <f t="shared" si="8"/>
        <v>7.8045949774074863</v>
      </c>
      <c r="W62" s="1">
        <v>32.878599999999999</v>
      </c>
      <c r="X62" s="1">
        <v>22.830400000000001</v>
      </c>
      <c r="Y62" s="1">
        <v>23.785799999999998</v>
      </c>
      <c r="Z62" s="1">
        <v>27.207999999999998</v>
      </c>
      <c r="AA62" s="1">
        <v>26.422999999999998</v>
      </c>
      <c r="AB62" s="1">
        <v>31.787400000000002</v>
      </c>
      <c r="AC62" s="1">
        <v>34.7684</v>
      </c>
      <c r="AD62" s="1">
        <v>38.669600000000003</v>
      </c>
      <c r="AE62" s="1">
        <v>32.358750000000001</v>
      </c>
      <c r="AF62" s="1">
        <v>30.324000000000002</v>
      </c>
      <c r="AG62" s="1"/>
      <c r="AH62" s="1">
        <f t="shared" si="9"/>
        <v>50</v>
      </c>
      <c r="AI62" s="1">
        <f t="shared" si="10"/>
        <v>69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105</v>
      </c>
      <c r="B63" s="13" t="s">
        <v>36</v>
      </c>
      <c r="C63" s="13"/>
      <c r="D63" s="13"/>
      <c r="E63" s="13"/>
      <c r="F63" s="13"/>
      <c r="G63" s="14">
        <v>0</v>
      </c>
      <c r="H63" s="13">
        <v>40</v>
      </c>
      <c r="I63" s="13" t="s">
        <v>37</v>
      </c>
      <c r="J63" s="13"/>
      <c r="K63" s="13">
        <f t="shared" si="16"/>
        <v>0</v>
      </c>
      <c r="L63" s="13">
        <f t="shared" si="4"/>
        <v>0</v>
      </c>
      <c r="M63" s="13"/>
      <c r="N63" s="13">
        <v>0</v>
      </c>
      <c r="O63" s="13">
        <f t="shared" si="5"/>
        <v>0</v>
      </c>
      <c r="P63" s="15"/>
      <c r="Q63" s="15"/>
      <c r="R63" s="5">
        <f t="shared" si="6"/>
        <v>0</v>
      </c>
      <c r="S63" s="15"/>
      <c r="T63" s="13"/>
      <c r="U63" s="13" t="e">
        <f t="shared" si="7"/>
        <v>#DIV/0!</v>
      </c>
      <c r="V63" s="13" t="e">
        <f t="shared" si="8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45</v>
      </c>
      <c r="AH63" s="1">
        <f t="shared" si="9"/>
        <v>0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36</v>
      </c>
      <c r="C64" s="1">
        <v>48.847000000000001</v>
      </c>
      <c r="D64" s="1">
        <v>92.161000000000001</v>
      </c>
      <c r="E64" s="1">
        <v>88.447999999999993</v>
      </c>
      <c r="F64" s="1">
        <v>39.759</v>
      </c>
      <c r="G64" s="7">
        <v>1</v>
      </c>
      <c r="H64" s="1">
        <v>30</v>
      </c>
      <c r="I64" s="1" t="s">
        <v>37</v>
      </c>
      <c r="J64" s="1">
        <v>85.6</v>
      </c>
      <c r="K64" s="1">
        <f t="shared" si="16"/>
        <v>2.847999999999999</v>
      </c>
      <c r="L64" s="1">
        <f t="shared" si="4"/>
        <v>88.447999999999993</v>
      </c>
      <c r="M64" s="1"/>
      <c r="N64" s="1">
        <v>101.319</v>
      </c>
      <c r="O64" s="1">
        <f t="shared" si="5"/>
        <v>17.689599999999999</v>
      </c>
      <c r="P64" s="5">
        <f>11*O64-N64-F64</f>
        <v>53.507599999999996</v>
      </c>
      <c r="Q64" s="5"/>
      <c r="R64" s="5">
        <f t="shared" si="6"/>
        <v>53.507599999999996</v>
      </c>
      <c r="S64" s="5"/>
      <c r="T64" s="1"/>
      <c r="U64" s="1">
        <f t="shared" si="7"/>
        <v>11</v>
      </c>
      <c r="V64" s="1">
        <f t="shared" si="8"/>
        <v>7.9751944645441393</v>
      </c>
      <c r="W64" s="1">
        <v>15.923400000000001</v>
      </c>
      <c r="X64" s="1">
        <v>9.6186000000000007</v>
      </c>
      <c r="Y64" s="1">
        <v>12.784000000000001</v>
      </c>
      <c r="Z64" s="1">
        <v>15.5002</v>
      </c>
      <c r="AA64" s="1">
        <v>10.469799999999999</v>
      </c>
      <c r="AB64" s="1">
        <v>3.7795999999999998</v>
      </c>
      <c r="AC64" s="1">
        <v>3.7795999999999998</v>
      </c>
      <c r="AD64" s="1">
        <v>14.735200000000001</v>
      </c>
      <c r="AE64" s="1">
        <v>7.6044999999999998</v>
      </c>
      <c r="AF64" s="1">
        <v>6.68</v>
      </c>
      <c r="AG64" s="1"/>
      <c r="AH64" s="1">
        <f t="shared" si="9"/>
        <v>0</v>
      </c>
      <c r="AI64" s="1">
        <f t="shared" si="10"/>
        <v>54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107</v>
      </c>
      <c r="B65" s="13" t="s">
        <v>44</v>
      </c>
      <c r="C65" s="13"/>
      <c r="D65" s="13"/>
      <c r="E65" s="13"/>
      <c r="F65" s="13"/>
      <c r="G65" s="14">
        <v>0</v>
      </c>
      <c r="H65" s="13">
        <v>60</v>
      </c>
      <c r="I65" s="13" t="s">
        <v>37</v>
      </c>
      <c r="J65" s="13"/>
      <c r="K65" s="13">
        <f t="shared" si="16"/>
        <v>0</v>
      </c>
      <c r="L65" s="13">
        <f t="shared" si="4"/>
        <v>0</v>
      </c>
      <c r="M65" s="13"/>
      <c r="N65" s="13">
        <v>0</v>
      </c>
      <c r="O65" s="13">
        <f t="shared" si="5"/>
        <v>0</v>
      </c>
      <c r="P65" s="15"/>
      <c r="Q65" s="15"/>
      <c r="R65" s="5">
        <f t="shared" si="6"/>
        <v>0</v>
      </c>
      <c r="S65" s="15"/>
      <c r="T65" s="13"/>
      <c r="U65" s="13" t="e">
        <f t="shared" si="7"/>
        <v>#DIV/0!</v>
      </c>
      <c r="V65" s="13" t="e">
        <f t="shared" si="8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45</v>
      </c>
      <c r="AH65" s="1">
        <f t="shared" si="9"/>
        <v>0</v>
      </c>
      <c r="AI65" s="1">
        <f t="shared" si="1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108</v>
      </c>
      <c r="B66" s="13" t="s">
        <v>44</v>
      </c>
      <c r="C66" s="13"/>
      <c r="D66" s="13"/>
      <c r="E66" s="13"/>
      <c r="F66" s="13"/>
      <c r="G66" s="14">
        <v>0</v>
      </c>
      <c r="H66" s="13">
        <v>50</v>
      </c>
      <c r="I66" s="13" t="s">
        <v>37</v>
      </c>
      <c r="J66" s="13"/>
      <c r="K66" s="13">
        <f t="shared" si="16"/>
        <v>0</v>
      </c>
      <c r="L66" s="13">
        <f t="shared" si="4"/>
        <v>0</v>
      </c>
      <c r="M66" s="13"/>
      <c r="N66" s="13">
        <v>0</v>
      </c>
      <c r="O66" s="13">
        <f t="shared" si="5"/>
        <v>0</v>
      </c>
      <c r="P66" s="15"/>
      <c r="Q66" s="15"/>
      <c r="R66" s="5">
        <f t="shared" si="6"/>
        <v>0</v>
      </c>
      <c r="S66" s="15"/>
      <c r="T66" s="13"/>
      <c r="U66" s="13" t="e">
        <f t="shared" si="7"/>
        <v>#DIV/0!</v>
      </c>
      <c r="V66" s="13" t="e">
        <f t="shared" si="8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45</v>
      </c>
      <c r="AH66" s="1">
        <f t="shared" si="9"/>
        <v>0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109</v>
      </c>
      <c r="B67" s="13" t="s">
        <v>44</v>
      </c>
      <c r="C67" s="13"/>
      <c r="D67" s="13"/>
      <c r="E67" s="13"/>
      <c r="F67" s="13"/>
      <c r="G67" s="14">
        <v>0</v>
      </c>
      <c r="H67" s="13">
        <v>50</v>
      </c>
      <c r="I67" s="13" t="s">
        <v>37</v>
      </c>
      <c r="J67" s="13"/>
      <c r="K67" s="13">
        <f t="shared" si="16"/>
        <v>0</v>
      </c>
      <c r="L67" s="13">
        <f t="shared" si="4"/>
        <v>0</v>
      </c>
      <c r="M67" s="13"/>
      <c r="N67" s="13">
        <v>0</v>
      </c>
      <c r="O67" s="13">
        <f t="shared" si="5"/>
        <v>0</v>
      </c>
      <c r="P67" s="15"/>
      <c r="Q67" s="15"/>
      <c r="R67" s="5">
        <f t="shared" si="6"/>
        <v>0</v>
      </c>
      <c r="S67" s="15"/>
      <c r="T67" s="13"/>
      <c r="U67" s="13" t="e">
        <f t="shared" si="7"/>
        <v>#DIV/0!</v>
      </c>
      <c r="V67" s="13" t="e">
        <f t="shared" si="8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45</v>
      </c>
      <c r="AH67" s="1">
        <f t="shared" si="9"/>
        <v>0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110</v>
      </c>
      <c r="B68" s="13" t="s">
        <v>44</v>
      </c>
      <c r="C68" s="13"/>
      <c r="D68" s="13"/>
      <c r="E68" s="13"/>
      <c r="F68" s="13"/>
      <c r="G68" s="14">
        <v>0</v>
      </c>
      <c r="H68" s="13">
        <v>30</v>
      </c>
      <c r="I68" s="13" t="s">
        <v>37</v>
      </c>
      <c r="J68" s="13"/>
      <c r="K68" s="13">
        <f t="shared" ref="K68:K96" si="21">E68-J68</f>
        <v>0</v>
      </c>
      <c r="L68" s="13">
        <f t="shared" si="4"/>
        <v>0</v>
      </c>
      <c r="M68" s="13"/>
      <c r="N68" s="13">
        <v>0</v>
      </c>
      <c r="O68" s="13">
        <f t="shared" si="5"/>
        <v>0</v>
      </c>
      <c r="P68" s="15"/>
      <c r="Q68" s="15"/>
      <c r="R68" s="5">
        <f t="shared" si="6"/>
        <v>0</v>
      </c>
      <c r="S68" s="15"/>
      <c r="T68" s="13"/>
      <c r="U68" s="13" t="e">
        <f t="shared" si="7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45</v>
      </c>
      <c r="AH68" s="1">
        <f t="shared" si="9"/>
        <v>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111</v>
      </c>
      <c r="B69" s="13" t="s">
        <v>44</v>
      </c>
      <c r="C69" s="13"/>
      <c r="D69" s="13"/>
      <c r="E69" s="13"/>
      <c r="F69" s="13"/>
      <c r="G69" s="14">
        <v>0</v>
      </c>
      <c r="H69" s="13">
        <v>55</v>
      </c>
      <c r="I69" s="13" t="s">
        <v>37</v>
      </c>
      <c r="J69" s="13"/>
      <c r="K69" s="13">
        <f t="shared" si="21"/>
        <v>0</v>
      </c>
      <c r="L69" s="13">
        <f t="shared" ref="L69:L96" si="22">E69-M69</f>
        <v>0</v>
      </c>
      <c r="M69" s="13"/>
      <c r="N69" s="13">
        <v>0</v>
      </c>
      <c r="O69" s="13">
        <f t="shared" ref="O69:O96" si="23">L69/5</f>
        <v>0</v>
      </c>
      <c r="P69" s="15"/>
      <c r="Q69" s="15"/>
      <c r="R69" s="5">
        <f t="shared" si="6"/>
        <v>0</v>
      </c>
      <c r="S69" s="15"/>
      <c r="T69" s="13"/>
      <c r="U69" s="13" t="e">
        <f t="shared" ref="U69:U96" si="24">(F69+N69+P69)/O69</f>
        <v>#DIV/0!</v>
      </c>
      <c r="V69" s="13" t="e">
        <f t="shared" ref="V69:V96" si="25">(F69+N69)/O69</f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45</v>
      </c>
      <c r="AH69" s="1">
        <f t="shared" si="9"/>
        <v>0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112</v>
      </c>
      <c r="B70" s="13" t="s">
        <v>44</v>
      </c>
      <c r="C70" s="13"/>
      <c r="D70" s="13"/>
      <c r="E70" s="13"/>
      <c r="F70" s="13"/>
      <c r="G70" s="14">
        <v>0</v>
      </c>
      <c r="H70" s="13">
        <v>40</v>
      </c>
      <c r="I70" s="13" t="s">
        <v>37</v>
      </c>
      <c r="J70" s="13"/>
      <c r="K70" s="13">
        <f t="shared" si="21"/>
        <v>0</v>
      </c>
      <c r="L70" s="13">
        <f t="shared" si="22"/>
        <v>0</v>
      </c>
      <c r="M70" s="13"/>
      <c r="N70" s="13">
        <v>0</v>
      </c>
      <c r="O70" s="13">
        <f t="shared" si="23"/>
        <v>0</v>
      </c>
      <c r="P70" s="15"/>
      <c r="Q70" s="15"/>
      <c r="R70" s="5">
        <f t="shared" si="6"/>
        <v>0</v>
      </c>
      <c r="S70" s="15"/>
      <c r="T70" s="13"/>
      <c r="U70" s="13" t="e">
        <f t="shared" si="24"/>
        <v>#DIV/0!</v>
      </c>
      <c r="V70" s="13" t="e">
        <f t="shared" si="25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 t="s">
        <v>45</v>
      </c>
      <c r="AH70" s="1">
        <f t="shared" si="9"/>
        <v>0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44</v>
      </c>
      <c r="C71" s="1">
        <v>71</v>
      </c>
      <c r="D71" s="1">
        <v>1</v>
      </c>
      <c r="E71" s="1">
        <v>71</v>
      </c>
      <c r="F71" s="1"/>
      <c r="G71" s="7">
        <v>0.4</v>
      </c>
      <c r="H71" s="1">
        <v>50</v>
      </c>
      <c r="I71" s="1" t="s">
        <v>37</v>
      </c>
      <c r="J71" s="1">
        <v>103</v>
      </c>
      <c r="K71" s="1">
        <f t="shared" si="21"/>
        <v>-32</v>
      </c>
      <c r="L71" s="1">
        <f t="shared" si="22"/>
        <v>71</v>
      </c>
      <c r="M71" s="1"/>
      <c r="N71" s="1">
        <v>100.8</v>
      </c>
      <c r="O71" s="1">
        <f t="shared" si="23"/>
        <v>14.2</v>
      </c>
      <c r="P71" s="5">
        <f>12*O71-N71-F71</f>
        <v>69.59999999999998</v>
      </c>
      <c r="Q71" s="5"/>
      <c r="R71" s="5">
        <f t="shared" ref="R71:R96" si="26">P71-Q71</f>
        <v>69.59999999999998</v>
      </c>
      <c r="S71" s="5"/>
      <c r="T71" s="1"/>
      <c r="U71" s="1">
        <f t="shared" si="24"/>
        <v>11.999999999999998</v>
      </c>
      <c r="V71" s="1">
        <f t="shared" si="25"/>
        <v>7.098591549295775</v>
      </c>
      <c r="W71" s="1">
        <v>14.4</v>
      </c>
      <c r="X71" s="1">
        <v>3.2</v>
      </c>
      <c r="Y71" s="1">
        <v>6.6</v>
      </c>
      <c r="Z71" s="1">
        <v>5.6</v>
      </c>
      <c r="AA71" s="1">
        <v>2.2000000000000002</v>
      </c>
      <c r="AB71" s="1">
        <v>6.8</v>
      </c>
      <c r="AC71" s="1">
        <v>11.2</v>
      </c>
      <c r="AD71" s="1">
        <v>2.8</v>
      </c>
      <c r="AE71" s="1">
        <v>8.75</v>
      </c>
      <c r="AF71" s="1">
        <v>7</v>
      </c>
      <c r="AG71" s="1"/>
      <c r="AH71" s="1">
        <f t="shared" ref="AH71:AI96" si="27">ROUND(Q71*G71,0)</f>
        <v>0</v>
      </c>
      <c r="AI71" s="1">
        <f t="shared" ref="AI71:AI96" si="28">ROUND(R71*G71,0)</f>
        <v>28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44</v>
      </c>
      <c r="C72" s="1">
        <v>38</v>
      </c>
      <c r="D72" s="1"/>
      <c r="E72" s="1">
        <v>21</v>
      </c>
      <c r="F72" s="1">
        <v>14</v>
      </c>
      <c r="G72" s="7">
        <v>0.11</v>
      </c>
      <c r="H72" s="1">
        <v>150</v>
      </c>
      <c r="I72" s="1" t="s">
        <v>37</v>
      </c>
      <c r="J72" s="1">
        <v>22</v>
      </c>
      <c r="K72" s="1">
        <f t="shared" si="21"/>
        <v>-1</v>
      </c>
      <c r="L72" s="1">
        <f t="shared" si="22"/>
        <v>21</v>
      </c>
      <c r="M72" s="1"/>
      <c r="N72" s="1">
        <v>6</v>
      </c>
      <c r="O72" s="1">
        <f t="shared" si="23"/>
        <v>4.2</v>
      </c>
      <c r="P72" s="5">
        <f>10*O72-N72-F72</f>
        <v>22</v>
      </c>
      <c r="Q72" s="5"/>
      <c r="R72" s="5">
        <f t="shared" si="26"/>
        <v>22</v>
      </c>
      <c r="S72" s="5"/>
      <c r="T72" s="1"/>
      <c r="U72" s="1">
        <f t="shared" si="24"/>
        <v>10</v>
      </c>
      <c r="V72" s="1">
        <f t="shared" si="25"/>
        <v>4.7619047619047619</v>
      </c>
      <c r="W72" s="1">
        <v>2.6</v>
      </c>
      <c r="X72" s="1">
        <v>1.4</v>
      </c>
      <c r="Y72" s="1">
        <v>2.2000000000000002</v>
      </c>
      <c r="Z72" s="1">
        <v>1.8</v>
      </c>
      <c r="AA72" s="1">
        <v>1.4</v>
      </c>
      <c r="AB72" s="1">
        <v>2</v>
      </c>
      <c r="AC72" s="1">
        <v>4</v>
      </c>
      <c r="AD72" s="1">
        <v>5.6</v>
      </c>
      <c r="AE72" s="1">
        <v>7.25</v>
      </c>
      <c r="AF72" s="1">
        <v>4</v>
      </c>
      <c r="AG72" s="18" t="s">
        <v>51</v>
      </c>
      <c r="AH72" s="1">
        <f t="shared" si="27"/>
        <v>0</v>
      </c>
      <c r="AI72" s="1">
        <f t="shared" si="28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115</v>
      </c>
      <c r="B73" s="1" t="s">
        <v>44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21"/>
        <v>0</v>
      </c>
      <c r="L73" s="1">
        <f t="shared" si="22"/>
        <v>0</v>
      </c>
      <c r="M73" s="1"/>
      <c r="N73" s="16"/>
      <c r="O73" s="1">
        <f t="shared" si="23"/>
        <v>0</v>
      </c>
      <c r="P73" s="17">
        <v>10</v>
      </c>
      <c r="Q73" s="17"/>
      <c r="R73" s="5">
        <f t="shared" si="26"/>
        <v>10</v>
      </c>
      <c r="S73" s="5"/>
      <c r="T73" s="1"/>
      <c r="U73" s="1" t="e">
        <f t="shared" si="24"/>
        <v>#DIV/0!</v>
      </c>
      <c r="V73" s="1" t="e">
        <f t="shared" si="25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-0.8</v>
      </c>
      <c r="AE73" s="1">
        <v>-0.5</v>
      </c>
      <c r="AF73" s="1">
        <v>-0.33333333333333298</v>
      </c>
      <c r="AG73" s="16" t="s">
        <v>116</v>
      </c>
      <c r="AH73" s="1">
        <f t="shared" si="27"/>
        <v>0</v>
      </c>
      <c r="AI73" s="1">
        <f t="shared" si="28"/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117</v>
      </c>
      <c r="B74" s="1" t="s">
        <v>44</v>
      </c>
      <c r="C74" s="1"/>
      <c r="D74" s="1"/>
      <c r="E74" s="1"/>
      <c r="F74" s="1"/>
      <c r="G74" s="7">
        <v>0.15</v>
      </c>
      <c r="H74" s="1">
        <v>60</v>
      </c>
      <c r="I74" s="1" t="s">
        <v>37</v>
      </c>
      <c r="J74" s="1"/>
      <c r="K74" s="1">
        <f t="shared" si="21"/>
        <v>0</v>
      </c>
      <c r="L74" s="1">
        <f t="shared" si="22"/>
        <v>0</v>
      </c>
      <c r="M74" s="1"/>
      <c r="N74" s="16"/>
      <c r="O74" s="1">
        <f t="shared" si="23"/>
        <v>0</v>
      </c>
      <c r="P74" s="17">
        <v>10</v>
      </c>
      <c r="Q74" s="17"/>
      <c r="R74" s="5">
        <f t="shared" si="26"/>
        <v>10</v>
      </c>
      <c r="S74" s="5"/>
      <c r="T74" s="1"/>
      <c r="U74" s="1" t="e">
        <f t="shared" si="24"/>
        <v>#DIV/0!</v>
      </c>
      <c r="V74" s="1" t="e">
        <f t="shared" si="25"/>
        <v>#DIV/0!</v>
      </c>
      <c r="W74" s="1">
        <v>0</v>
      </c>
      <c r="X74" s="1">
        <v>0</v>
      </c>
      <c r="Y74" s="1">
        <v>0</v>
      </c>
      <c r="Z74" s="1">
        <v>-0.2</v>
      </c>
      <c r="AA74" s="1">
        <v>-0.2</v>
      </c>
      <c r="AB74" s="1">
        <v>0</v>
      </c>
      <c r="AC74" s="1">
        <v>0</v>
      </c>
      <c r="AD74" s="1">
        <v>-0.8</v>
      </c>
      <c r="AE74" s="1">
        <v>-0.5</v>
      </c>
      <c r="AF74" s="1">
        <v>0</v>
      </c>
      <c r="AG74" s="16" t="s">
        <v>118</v>
      </c>
      <c r="AH74" s="1">
        <f t="shared" si="27"/>
        <v>0</v>
      </c>
      <c r="AI74" s="1">
        <f t="shared" si="28"/>
        <v>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44</v>
      </c>
      <c r="C75" s="1">
        <v>101</v>
      </c>
      <c r="D75" s="1">
        <v>20</v>
      </c>
      <c r="E75" s="1">
        <v>70</v>
      </c>
      <c r="F75" s="1">
        <v>20</v>
      </c>
      <c r="G75" s="7">
        <v>0.4</v>
      </c>
      <c r="H75" s="1">
        <v>55</v>
      </c>
      <c r="I75" s="1" t="s">
        <v>37</v>
      </c>
      <c r="J75" s="1">
        <v>116</v>
      </c>
      <c r="K75" s="1">
        <f t="shared" si="21"/>
        <v>-46</v>
      </c>
      <c r="L75" s="1">
        <f t="shared" si="22"/>
        <v>70</v>
      </c>
      <c r="M75" s="1"/>
      <c r="N75" s="1">
        <v>143.6</v>
      </c>
      <c r="O75" s="1">
        <f t="shared" si="23"/>
        <v>14</v>
      </c>
      <c r="P75" s="5"/>
      <c r="Q75" s="5"/>
      <c r="R75" s="5">
        <f t="shared" si="26"/>
        <v>0</v>
      </c>
      <c r="S75" s="5"/>
      <c r="T75" s="1"/>
      <c r="U75" s="1">
        <f t="shared" si="24"/>
        <v>11.685714285714285</v>
      </c>
      <c r="V75" s="1">
        <f t="shared" si="25"/>
        <v>11.685714285714285</v>
      </c>
      <c r="W75" s="1">
        <v>20.2</v>
      </c>
      <c r="X75" s="1">
        <v>8</v>
      </c>
      <c r="Y75" s="1">
        <v>1.8</v>
      </c>
      <c r="Z75" s="1">
        <v>0.2</v>
      </c>
      <c r="AA75" s="1">
        <v>0.2</v>
      </c>
      <c r="AB75" s="1">
        <v>9.4</v>
      </c>
      <c r="AC75" s="1">
        <v>11.2</v>
      </c>
      <c r="AD75" s="1">
        <v>0.6</v>
      </c>
      <c r="AE75" s="1">
        <v>3.25</v>
      </c>
      <c r="AF75" s="1">
        <v>4.3333333333333304</v>
      </c>
      <c r="AG75" s="1"/>
      <c r="AH75" s="1">
        <f t="shared" si="27"/>
        <v>0</v>
      </c>
      <c r="AI75" s="1">
        <f t="shared" si="28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36</v>
      </c>
      <c r="C76" s="1">
        <v>59.223999999999997</v>
      </c>
      <c r="D76" s="1">
        <v>0.67800000000000005</v>
      </c>
      <c r="E76" s="1">
        <v>33.564</v>
      </c>
      <c r="F76" s="1">
        <v>24.13</v>
      </c>
      <c r="G76" s="7">
        <v>1</v>
      </c>
      <c r="H76" s="1">
        <v>55</v>
      </c>
      <c r="I76" s="1" t="s">
        <v>37</v>
      </c>
      <c r="J76" s="1">
        <v>33.5</v>
      </c>
      <c r="K76" s="1">
        <f t="shared" si="21"/>
        <v>6.4000000000000057E-2</v>
      </c>
      <c r="L76" s="1">
        <f t="shared" si="22"/>
        <v>33.564</v>
      </c>
      <c r="M76" s="1"/>
      <c r="N76" s="1">
        <v>6.4239999999999986</v>
      </c>
      <c r="O76" s="1">
        <f t="shared" si="23"/>
        <v>6.7127999999999997</v>
      </c>
      <c r="P76" s="5">
        <f>12*O76-N76-F76</f>
        <v>49.999600000000001</v>
      </c>
      <c r="Q76" s="5"/>
      <c r="R76" s="5">
        <f t="shared" si="26"/>
        <v>49.999600000000001</v>
      </c>
      <c r="S76" s="5"/>
      <c r="T76" s="1"/>
      <c r="U76" s="1">
        <f t="shared" si="24"/>
        <v>12.000000000000002</v>
      </c>
      <c r="V76" s="1">
        <f t="shared" si="25"/>
        <v>4.5516029078774878</v>
      </c>
      <c r="W76" s="1">
        <v>4.3632</v>
      </c>
      <c r="X76" s="1">
        <v>2.5428000000000002</v>
      </c>
      <c r="Y76" s="1">
        <v>2.5428000000000002</v>
      </c>
      <c r="Z76" s="1">
        <v>2.1288</v>
      </c>
      <c r="AA76" s="1">
        <v>2.1280000000000001</v>
      </c>
      <c r="AB76" s="1">
        <v>5.5648</v>
      </c>
      <c r="AC76" s="1">
        <v>7.0715999999999992</v>
      </c>
      <c r="AD76" s="1">
        <v>4.2564000000000002</v>
      </c>
      <c r="AE76" s="1">
        <v>1.99675</v>
      </c>
      <c r="AF76" s="1">
        <v>1.43333333333333E-2</v>
      </c>
      <c r="AG76" s="1"/>
      <c r="AH76" s="1">
        <f t="shared" si="27"/>
        <v>0</v>
      </c>
      <c r="AI76" s="1">
        <f t="shared" si="28"/>
        <v>50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121</v>
      </c>
      <c r="B77" s="13" t="s">
        <v>36</v>
      </c>
      <c r="C77" s="13"/>
      <c r="D77" s="13"/>
      <c r="E77" s="13"/>
      <c r="F77" s="13"/>
      <c r="G77" s="14">
        <v>0</v>
      </c>
      <c r="H77" s="13">
        <v>50</v>
      </c>
      <c r="I77" s="13" t="s">
        <v>37</v>
      </c>
      <c r="J77" s="13"/>
      <c r="K77" s="13">
        <f t="shared" si="21"/>
        <v>0</v>
      </c>
      <c r="L77" s="13">
        <f t="shared" si="22"/>
        <v>0</v>
      </c>
      <c r="M77" s="13"/>
      <c r="N77" s="13">
        <v>0</v>
      </c>
      <c r="O77" s="13">
        <f t="shared" si="23"/>
        <v>0</v>
      </c>
      <c r="P77" s="15"/>
      <c r="Q77" s="15"/>
      <c r="R77" s="5">
        <f t="shared" si="26"/>
        <v>0</v>
      </c>
      <c r="S77" s="15"/>
      <c r="T77" s="13"/>
      <c r="U77" s="13" t="e">
        <f t="shared" si="24"/>
        <v>#DIV/0!</v>
      </c>
      <c r="V77" s="13" t="e">
        <f t="shared" si="25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45</v>
      </c>
      <c r="AH77" s="1">
        <f t="shared" si="27"/>
        <v>0</v>
      </c>
      <c r="AI77" s="1">
        <f t="shared" si="2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122</v>
      </c>
      <c r="B78" s="1" t="s">
        <v>44</v>
      </c>
      <c r="C78" s="1">
        <v>18</v>
      </c>
      <c r="D78" s="1">
        <v>1</v>
      </c>
      <c r="E78" s="1">
        <v>1</v>
      </c>
      <c r="F78" s="1">
        <v>15</v>
      </c>
      <c r="G78" s="7">
        <v>0.2</v>
      </c>
      <c r="H78" s="1">
        <v>40</v>
      </c>
      <c r="I78" s="1" t="s">
        <v>37</v>
      </c>
      <c r="J78" s="1">
        <v>2</v>
      </c>
      <c r="K78" s="1">
        <f t="shared" si="21"/>
        <v>-1</v>
      </c>
      <c r="L78" s="1">
        <f t="shared" si="22"/>
        <v>1</v>
      </c>
      <c r="M78" s="1"/>
      <c r="N78" s="1">
        <v>0</v>
      </c>
      <c r="O78" s="1">
        <f t="shared" si="23"/>
        <v>0.2</v>
      </c>
      <c r="P78" s="5"/>
      <c r="Q78" s="5"/>
      <c r="R78" s="5">
        <f t="shared" si="26"/>
        <v>0</v>
      </c>
      <c r="S78" s="5"/>
      <c r="T78" s="1"/>
      <c r="U78" s="1">
        <f t="shared" si="24"/>
        <v>75</v>
      </c>
      <c r="V78" s="1">
        <f t="shared" si="25"/>
        <v>75</v>
      </c>
      <c r="W78" s="1">
        <v>0.2</v>
      </c>
      <c r="X78" s="1">
        <v>0.4</v>
      </c>
      <c r="Y78" s="1">
        <v>0.4</v>
      </c>
      <c r="Z78" s="1">
        <v>-0.2</v>
      </c>
      <c r="AA78" s="1">
        <v>-0.2</v>
      </c>
      <c r="AB78" s="1">
        <v>0.8</v>
      </c>
      <c r="AC78" s="1">
        <v>2</v>
      </c>
      <c r="AD78" s="1">
        <v>-0.2</v>
      </c>
      <c r="AE78" s="1">
        <v>1.25</v>
      </c>
      <c r="AF78" s="1">
        <v>0.33333333333333298</v>
      </c>
      <c r="AG78" s="19" t="s">
        <v>49</v>
      </c>
      <c r="AH78" s="1">
        <f t="shared" si="27"/>
        <v>0</v>
      </c>
      <c r="AI78" s="1">
        <f t="shared" si="2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44</v>
      </c>
      <c r="C79" s="1">
        <v>58</v>
      </c>
      <c r="D79" s="1"/>
      <c r="E79" s="1">
        <v>40</v>
      </c>
      <c r="F79" s="1"/>
      <c r="G79" s="7">
        <v>0.2</v>
      </c>
      <c r="H79" s="1">
        <v>35</v>
      </c>
      <c r="I79" s="1" t="s">
        <v>37</v>
      </c>
      <c r="J79" s="1">
        <v>82</v>
      </c>
      <c r="K79" s="1">
        <f t="shared" si="21"/>
        <v>-42</v>
      </c>
      <c r="L79" s="1">
        <f t="shared" si="22"/>
        <v>40</v>
      </c>
      <c r="M79" s="1"/>
      <c r="N79" s="1">
        <v>70.8</v>
      </c>
      <c r="O79" s="1">
        <f t="shared" si="23"/>
        <v>8</v>
      </c>
      <c r="P79" s="5">
        <f t="shared" ref="P79" si="29">11*O79-N79-F79</f>
        <v>17.200000000000003</v>
      </c>
      <c r="Q79" s="5"/>
      <c r="R79" s="5">
        <f t="shared" si="26"/>
        <v>17.200000000000003</v>
      </c>
      <c r="S79" s="5"/>
      <c r="T79" s="1"/>
      <c r="U79" s="1">
        <f t="shared" si="24"/>
        <v>11</v>
      </c>
      <c r="V79" s="1">
        <f t="shared" si="25"/>
        <v>8.85</v>
      </c>
      <c r="W79" s="1">
        <v>10.4</v>
      </c>
      <c r="X79" s="1">
        <v>3.2</v>
      </c>
      <c r="Y79" s="1">
        <v>0.8</v>
      </c>
      <c r="Z79" s="1">
        <v>-0.2</v>
      </c>
      <c r="AA79" s="1">
        <v>-0.2</v>
      </c>
      <c r="AB79" s="1">
        <v>5.2</v>
      </c>
      <c r="AC79" s="1">
        <v>5.8</v>
      </c>
      <c r="AD79" s="1">
        <v>-2.6</v>
      </c>
      <c r="AE79" s="1">
        <v>0</v>
      </c>
      <c r="AF79" s="1">
        <v>0</v>
      </c>
      <c r="AG79" s="1"/>
      <c r="AH79" s="1">
        <f t="shared" si="27"/>
        <v>0</v>
      </c>
      <c r="AI79" s="1">
        <f t="shared" si="28"/>
        <v>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36</v>
      </c>
      <c r="C80" s="1">
        <v>132.13999999999999</v>
      </c>
      <c r="D80" s="1">
        <v>159.22800000000001</v>
      </c>
      <c r="E80" s="1">
        <v>173.624</v>
      </c>
      <c r="F80" s="1">
        <v>87.188000000000002</v>
      </c>
      <c r="G80" s="7">
        <v>1</v>
      </c>
      <c r="H80" s="1">
        <v>60</v>
      </c>
      <c r="I80" s="1" t="s">
        <v>37</v>
      </c>
      <c r="J80" s="1">
        <v>473.1</v>
      </c>
      <c r="K80" s="1">
        <f t="shared" si="21"/>
        <v>-299.476</v>
      </c>
      <c r="L80" s="1">
        <f t="shared" si="22"/>
        <v>166.00399999999999</v>
      </c>
      <c r="M80" s="1">
        <v>7.62</v>
      </c>
      <c r="N80" s="1">
        <v>213.64567999999991</v>
      </c>
      <c r="O80" s="1">
        <f t="shared" si="23"/>
        <v>33.200800000000001</v>
      </c>
      <c r="P80" s="5">
        <f t="shared" ref="P80" si="30">12*O80-N80-F80</f>
        <v>97.575920000000096</v>
      </c>
      <c r="Q80" s="5"/>
      <c r="R80" s="5">
        <f t="shared" si="26"/>
        <v>97.575920000000096</v>
      </c>
      <c r="S80" s="5"/>
      <c r="T80" s="1"/>
      <c r="U80" s="1">
        <f t="shared" si="24"/>
        <v>12</v>
      </c>
      <c r="V80" s="1">
        <f t="shared" si="25"/>
        <v>9.0610370834437699</v>
      </c>
      <c r="W80" s="1">
        <v>32.875599999999999</v>
      </c>
      <c r="X80" s="1">
        <v>22.490400000000001</v>
      </c>
      <c r="Y80" s="1">
        <v>19.434000000000001</v>
      </c>
      <c r="Z80" s="1">
        <v>23.170400000000001</v>
      </c>
      <c r="AA80" s="1">
        <v>26.256399999999999</v>
      </c>
      <c r="AB80" s="1">
        <v>27.844799999999999</v>
      </c>
      <c r="AC80" s="1">
        <v>26.7636</v>
      </c>
      <c r="AD80" s="1">
        <v>38.622999999999998</v>
      </c>
      <c r="AE80" s="1">
        <v>46.579749999999997</v>
      </c>
      <c r="AF80" s="1">
        <v>44.3183333333333</v>
      </c>
      <c r="AG80" s="1" t="s">
        <v>61</v>
      </c>
      <c r="AH80" s="1">
        <f t="shared" si="27"/>
        <v>0</v>
      </c>
      <c r="AI80" s="1">
        <f t="shared" si="28"/>
        <v>98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36</v>
      </c>
      <c r="C81" s="1">
        <v>495.351</v>
      </c>
      <c r="D81" s="1">
        <v>2427.1350000000002</v>
      </c>
      <c r="E81" s="1">
        <v>1788.5830000000001</v>
      </c>
      <c r="F81" s="1">
        <v>899.71199999999999</v>
      </c>
      <c r="G81" s="7">
        <v>1</v>
      </c>
      <c r="H81" s="1">
        <v>60</v>
      </c>
      <c r="I81" s="1" t="s">
        <v>37</v>
      </c>
      <c r="J81" s="1">
        <v>4305.32</v>
      </c>
      <c r="K81" s="1">
        <f t="shared" si="21"/>
        <v>-2516.7369999999996</v>
      </c>
      <c r="L81" s="1">
        <f t="shared" si="22"/>
        <v>703.12800000000016</v>
      </c>
      <c r="M81" s="1">
        <v>1085.4549999999999</v>
      </c>
      <c r="N81" s="1">
        <v>500</v>
      </c>
      <c r="O81" s="1">
        <f t="shared" si="23"/>
        <v>140.62560000000002</v>
      </c>
      <c r="P81" s="5">
        <f t="shared" ref="P81:P83" si="31">12.5*O81-N81-F81</f>
        <v>358.10800000000017</v>
      </c>
      <c r="Q81" s="5"/>
      <c r="R81" s="5">
        <f t="shared" si="26"/>
        <v>358.10800000000017</v>
      </c>
      <c r="S81" s="5"/>
      <c r="T81" s="1"/>
      <c r="U81" s="1">
        <f t="shared" si="24"/>
        <v>12.5</v>
      </c>
      <c r="V81" s="1">
        <f t="shared" si="25"/>
        <v>9.9534650874378485</v>
      </c>
      <c r="W81" s="1">
        <v>158.4755999999999</v>
      </c>
      <c r="X81" s="1">
        <v>149.29679999999999</v>
      </c>
      <c r="Y81" s="1">
        <v>138.32939999999999</v>
      </c>
      <c r="Z81" s="1">
        <v>113.85080000000001</v>
      </c>
      <c r="AA81" s="1">
        <v>163.8124</v>
      </c>
      <c r="AB81" s="1">
        <v>150.85140000000001</v>
      </c>
      <c r="AC81" s="1">
        <v>112.35899999999999</v>
      </c>
      <c r="AD81" s="1">
        <v>132.4888</v>
      </c>
      <c r="AE81" s="1">
        <v>155.78025</v>
      </c>
      <c r="AF81" s="1">
        <v>173.28200000000001</v>
      </c>
      <c r="AG81" s="1" t="s">
        <v>61</v>
      </c>
      <c r="AH81" s="1">
        <f t="shared" si="27"/>
        <v>0</v>
      </c>
      <c r="AI81" s="1">
        <f t="shared" si="28"/>
        <v>358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126</v>
      </c>
      <c r="B82" s="1" t="s">
        <v>36</v>
      </c>
      <c r="C82" s="1">
        <v>241.095</v>
      </c>
      <c r="D82" s="1">
        <v>3848.2170000000001</v>
      </c>
      <c r="E82" s="1">
        <v>2835.596</v>
      </c>
      <c r="F82" s="1">
        <v>1024.306</v>
      </c>
      <c r="G82" s="7">
        <v>1</v>
      </c>
      <c r="H82" s="1">
        <v>60</v>
      </c>
      <c r="I82" s="1" t="s">
        <v>37</v>
      </c>
      <c r="J82" s="1">
        <v>7427.3639999999996</v>
      </c>
      <c r="K82" s="1">
        <f t="shared" si="21"/>
        <v>-4591.768</v>
      </c>
      <c r="L82" s="1">
        <f t="shared" si="22"/>
        <v>1336.6590000000001</v>
      </c>
      <c r="M82" s="1">
        <v>1498.9369999999999</v>
      </c>
      <c r="N82" s="1">
        <v>1150</v>
      </c>
      <c r="O82" s="1">
        <f t="shared" si="23"/>
        <v>267.33180000000004</v>
      </c>
      <c r="P82" s="5">
        <f t="shared" si="31"/>
        <v>1167.3415000000005</v>
      </c>
      <c r="Q82" s="5">
        <v>600</v>
      </c>
      <c r="R82" s="5">
        <f t="shared" si="26"/>
        <v>567.34150000000045</v>
      </c>
      <c r="S82" s="5"/>
      <c r="T82" s="1"/>
      <c r="U82" s="1">
        <f t="shared" si="24"/>
        <v>12.5</v>
      </c>
      <c r="V82" s="1">
        <f t="shared" si="25"/>
        <v>8.1333608646633131</v>
      </c>
      <c r="W82" s="1">
        <v>255.36099999999999</v>
      </c>
      <c r="X82" s="1">
        <v>209.58</v>
      </c>
      <c r="Y82" s="1">
        <v>186.12299999999999</v>
      </c>
      <c r="Z82" s="1">
        <v>133.81299999999999</v>
      </c>
      <c r="AA82" s="1">
        <v>155.6456</v>
      </c>
      <c r="AB82" s="1">
        <v>151.3836</v>
      </c>
      <c r="AC82" s="1">
        <v>142.26580000000001</v>
      </c>
      <c r="AD82" s="1">
        <v>199.57140000000001</v>
      </c>
      <c r="AE82" s="1">
        <v>218.767</v>
      </c>
      <c r="AF82" s="1">
        <v>233.37700000000001</v>
      </c>
      <c r="AG82" s="1" t="s">
        <v>61</v>
      </c>
      <c r="AH82" s="1">
        <f t="shared" si="27"/>
        <v>600</v>
      </c>
      <c r="AI82" s="1">
        <f t="shared" si="28"/>
        <v>567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36</v>
      </c>
      <c r="C83" s="1">
        <v>1223.604</v>
      </c>
      <c r="D83" s="1">
        <v>2907.2640000000001</v>
      </c>
      <c r="E83" s="1">
        <v>3238.645</v>
      </c>
      <c r="F83" s="1">
        <v>646.62099999999998</v>
      </c>
      <c r="G83" s="7">
        <v>1</v>
      </c>
      <c r="H83" s="1">
        <v>60</v>
      </c>
      <c r="I83" s="1" t="s">
        <v>37</v>
      </c>
      <c r="J83" s="1">
        <v>10220.630999999999</v>
      </c>
      <c r="K83" s="1">
        <f t="shared" si="21"/>
        <v>-6981.985999999999</v>
      </c>
      <c r="L83" s="1">
        <f t="shared" si="22"/>
        <v>1018.2809999999999</v>
      </c>
      <c r="M83" s="1">
        <v>2220.364</v>
      </c>
      <c r="N83" s="1">
        <v>500</v>
      </c>
      <c r="O83" s="1">
        <f t="shared" si="23"/>
        <v>203.65619999999998</v>
      </c>
      <c r="P83" s="5">
        <f t="shared" si="31"/>
        <v>1399.0814999999998</v>
      </c>
      <c r="Q83" s="5">
        <v>800</v>
      </c>
      <c r="R83" s="5">
        <f t="shared" si="26"/>
        <v>599.08149999999978</v>
      </c>
      <c r="S83" s="5"/>
      <c r="T83" s="1"/>
      <c r="U83" s="1">
        <f t="shared" si="24"/>
        <v>12.5</v>
      </c>
      <c r="V83" s="1">
        <f t="shared" si="25"/>
        <v>5.6301796851753112</v>
      </c>
      <c r="W83" s="1">
        <v>163.46979999999991</v>
      </c>
      <c r="X83" s="1">
        <v>201.29920000000001</v>
      </c>
      <c r="Y83" s="1">
        <v>248.6574</v>
      </c>
      <c r="Z83" s="1">
        <v>279.25639999999999</v>
      </c>
      <c r="AA83" s="1">
        <v>298.99119999999999</v>
      </c>
      <c r="AB83" s="1">
        <v>322.81799999999998</v>
      </c>
      <c r="AC83" s="1">
        <v>296.52600000000001</v>
      </c>
      <c r="AD83" s="1">
        <v>366.7362</v>
      </c>
      <c r="AE83" s="1">
        <v>435.73725000000002</v>
      </c>
      <c r="AF83" s="1">
        <v>458.36099999999999</v>
      </c>
      <c r="AG83" s="1" t="s">
        <v>65</v>
      </c>
      <c r="AH83" s="1">
        <f t="shared" si="27"/>
        <v>800</v>
      </c>
      <c r="AI83" s="1">
        <f t="shared" si="28"/>
        <v>599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36</v>
      </c>
      <c r="C84" s="1">
        <v>21.096</v>
      </c>
      <c r="D84" s="1">
        <v>32.747999999999998</v>
      </c>
      <c r="E84" s="1">
        <v>8.718</v>
      </c>
      <c r="F84" s="1">
        <v>32.619999999999997</v>
      </c>
      <c r="G84" s="7">
        <v>1</v>
      </c>
      <c r="H84" s="1">
        <v>55</v>
      </c>
      <c r="I84" s="1" t="s">
        <v>37</v>
      </c>
      <c r="J84" s="1">
        <v>15.3</v>
      </c>
      <c r="K84" s="1">
        <f t="shared" si="21"/>
        <v>-6.5820000000000007</v>
      </c>
      <c r="L84" s="1">
        <f t="shared" si="22"/>
        <v>8.718</v>
      </c>
      <c r="M84" s="1"/>
      <c r="N84" s="1">
        <v>0</v>
      </c>
      <c r="O84" s="1">
        <f t="shared" si="23"/>
        <v>1.7436</v>
      </c>
      <c r="P84" s="5"/>
      <c r="Q84" s="5"/>
      <c r="R84" s="5">
        <f t="shared" si="26"/>
        <v>0</v>
      </c>
      <c r="S84" s="5"/>
      <c r="T84" s="1"/>
      <c r="U84" s="1">
        <f t="shared" si="24"/>
        <v>18.708419362239045</v>
      </c>
      <c r="V84" s="1">
        <f t="shared" si="25"/>
        <v>18.708419362239045</v>
      </c>
      <c r="W84" s="1">
        <v>3.0289999999999999</v>
      </c>
      <c r="X84" s="1">
        <v>3.4157999999999999</v>
      </c>
      <c r="Y84" s="1">
        <v>1.8544</v>
      </c>
      <c r="Z84" s="1">
        <v>1.3211999999999999</v>
      </c>
      <c r="AA84" s="1">
        <v>1.5744</v>
      </c>
      <c r="AB84" s="1">
        <v>1.31</v>
      </c>
      <c r="AC84" s="1">
        <v>1.0528</v>
      </c>
      <c r="AD84" s="1">
        <v>2.6335999999999999</v>
      </c>
      <c r="AE84" s="1">
        <v>2.6255000000000002</v>
      </c>
      <c r="AF84" s="1">
        <v>2.63133333333333</v>
      </c>
      <c r="AG84" s="1"/>
      <c r="AH84" s="1">
        <f t="shared" si="27"/>
        <v>0</v>
      </c>
      <c r="AI84" s="1">
        <f t="shared" si="2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36</v>
      </c>
      <c r="C85" s="1">
        <v>15.722</v>
      </c>
      <c r="D85" s="1">
        <v>21.535</v>
      </c>
      <c r="E85" s="1">
        <v>8.0559999999999992</v>
      </c>
      <c r="F85" s="1">
        <v>20.079000000000001</v>
      </c>
      <c r="G85" s="7">
        <v>1</v>
      </c>
      <c r="H85" s="1">
        <v>55</v>
      </c>
      <c r="I85" s="1" t="s">
        <v>37</v>
      </c>
      <c r="J85" s="1">
        <v>14.6</v>
      </c>
      <c r="K85" s="1">
        <f t="shared" si="21"/>
        <v>-6.5440000000000005</v>
      </c>
      <c r="L85" s="1">
        <f t="shared" si="22"/>
        <v>8.0559999999999992</v>
      </c>
      <c r="M85" s="1"/>
      <c r="N85" s="1">
        <v>0</v>
      </c>
      <c r="O85" s="1">
        <f t="shared" si="23"/>
        <v>1.6111999999999997</v>
      </c>
      <c r="P85" s="5"/>
      <c r="Q85" s="5"/>
      <c r="R85" s="5">
        <f t="shared" si="26"/>
        <v>0</v>
      </c>
      <c r="S85" s="5"/>
      <c r="T85" s="1"/>
      <c r="U85" s="1">
        <f t="shared" si="24"/>
        <v>12.462140019860975</v>
      </c>
      <c r="V85" s="1">
        <f t="shared" si="25"/>
        <v>12.462140019860975</v>
      </c>
      <c r="W85" s="1">
        <v>1.88</v>
      </c>
      <c r="X85" s="1">
        <v>2.4188000000000001</v>
      </c>
      <c r="Y85" s="1">
        <v>2.15</v>
      </c>
      <c r="Z85" s="1">
        <v>1.6104000000000001</v>
      </c>
      <c r="AA85" s="1">
        <v>1.6064000000000001</v>
      </c>
      <c r="AB85" s="1">
        <v>0.53400000000000003</v>
      </c>
      <c r="AC85" s="1">
        <v>0.53600000000000003</v>
      </c>
      <c r="AD85" s="1">
        <v>1.6088</v>
      </c>
      <c r="AE85" s="1">
        <v>3.0202499999999999</v>
      </c>
      <c r="AF85" s="1">
        <v>2.6843333333333299</v>
      </c>
      <c r="AG85" s="1"/>
      <c r="AH85" s="1">
        <f t="shared" si="27"/>
        <v>0</v>
      </c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36</v>
      </c>
      <c r="C86" s="1">
        <v>5.3840000000000003</v>
      </c>
      <c r="D86" s="1">
        <v>10.773</v>
      </c>
      <c r="E86" s="1">
        <v>1.3480000000000001</v>
      </c>
      <c r="F86" s="1">
        <v>12.101000000000001</v>
      </c>
      <c r="G86" s="7">
        <v>1</v>
      </c>
      <c r="H86" s="1">
        <v>55</v>
      </c>
      <c r="I86" s="1" t="s">
        <v>37</v>
      </c>
      <c r="J86" s="1">
        <v>2.5</v>
      </c>
      <c r="K86" s="1">
        <f t="shared" si="21"/>
        <v>-1.1519999999999999</v>
      </c>
      <c r="L86" s="1">
        <f t="shared" si="22"/>
        <v>1.3480000000000001</v>
      </c>
      <c r="M86" s="1"/>
      <c r="N86" s="1">
        <v>0</v>
      </c>
      <c r="O86" s="1">
        <f t="shared" si="23"/>
        <v>0.26960000000000001</v>
      </c>
      <c r="P86" s="5"/>
      <c r="Q86" s="5"/>
      <c r="R86" s="5">
        <f t="shared" si="26"/>
        <v>0</v>
      </c>
      <c r="S86" s="5"/>
      <c r="T86" s="1"/>
      <c r="U86" s="1">
        <f t="shared" si="24"/>
        <v>44.885014836795257</v>
      </c>
      <c r="V86" s="1">
        <f t="shared" si="25"/>
        <v>44.885014836795257</v>
      </c>
      <c r="W86" s="1">
        <v>0.5444</v>
      </c>
      <c r="X86" s="1">
        <v>0.54800000000000004</v>
      </c>
      <c r="Y86" s="1">
        <v>0.80399999999999994</v>
      </c>
      <c r="Z86" s="1">
        <v>0.79920000000000002</v>
      </c>
      <c r="AA86" s="1">
        <v>0.80519999999999992</v>
      </c>
      <c r="AB86" s="1">
        <v>0.53400000000000003</v>
      </c>
      <c r="AC86" s="1">
        <v>0</v>
      </c>
      <c r="AD86" s="1">
        <v>0.80479999999999996</v>
      </c>
      <c r="AE86" s="1">
        <v>1.0149999999999999</v>
      </c>
      <c r="AF86" s="1">
        <v>1.3533333333333299</v>
      </c>
      <c r="AG86" s="20" t="s">
        <v>51</v>
      </c>
      <c r="AH86" s="1">
        <f t="shared" si="27"/>
        <v>0</v>
      </c>
      <c r="AI86" s="1">
        <f t="shared" si="2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3" t="s">
        <v>131</v>
      </c>
      <c r="B87" s="13" t="s">
        <v>36</v>
      </c>
      <c r="C87" s="13"/>
      <c r="D87" s="13"/>
      <c r="E87" s="13"/>
      <c r="F87" s="13"/>
      <c r="G87" s="14">
        <v>0</v>
      </c>
      <c r="H87" s="13">
        <v>60</v>
      </c>
      <c r="I87" s="13" t="s">
        <v>37</v>
      </c>
      <c r="J87" s="13"/>
      <c r="K87" s="13">
        <f t="shared" si="21"/>
        <v>0</v>
      </c>
      <c r="L87" s="13">
        <f t="shared" si="22"/>
        <v>0</v>
      </c>
      <c r="M87" s="13"/>
      <c r="N87" s="13">
        <v>0</v>
      </c>
      <c r="O87" s="13">
        <f t="shared" si="23"/>
        <v>0</v>
      </c>
      <c r="P87" s="15"/>
      <c r="Q87" s="15"/>
      <c r="R87" s="5">
        <f t="shared" si="26"/>
        <v>0</v>
      </c>
      <c r="S87" s="15"/>
      <c r="T87" s="13"/>
      <c r="U87" s="13" t="e">
        <f t="shared" si="24"/>
        <v>#DIV/0!</v>
      </c>
      <c r="V87" s="13" t="e">
        <f t="shared" si="25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 t="s">
        <v>45</v>
      </c>
      <c r="AH87" s="1">
        <f t="shared" si="27"/>
        <v>0</v>
      </c>
      <c r="AI87" s="1">
        <f t="shared" si="2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132</v>
      </c>
      <c r="B88" s="1" t="s">
        <v>44</v>
      </c>
      <c r="C88" s="1">
        <v>67</v>
      </c>
      <c r="D88" s="1">
        <v>12</v>
      </c>
      <c r="E88" s="1">
        <v>52</v>
      </c>
      <c r="F88" s="1">
        <v>12</v>
      </c>
      <c r="G88" s="7">
        <v>0.3</v>
      </c>
      <c r="H88" s="1">
        <v>40</v>
      </c>
      <c r="I88" s="1" t="s">
        <v>37</v>
      </c>
      <c r="J88" s="1">
        <v>90</v>
      </c>
      <c r="K88" s="1">
        <f t="shared" si="21"/>
        <v>-38</v>
      </c>
      <c r="L88" s="1">
        <f t="shared" si="22"/>
        <v>52</v>
      </c>
      <c r="M88" s="1"/>
      <c r="N88" s="1">
        <v>94.800000000000011</v>
      </c>
      <c r="O88" s="1">
        <f t="shared" si="23"/>
        <v>10.4</v>
      </c>
      <c r="P88" s="5">
        <f t="shared" ref="P88:P95" si="32">11*O88-N88-F88</f>
        <v>7.5999999999999943</v>
      </c>
      <c r="Q88" s="5"/>
      <c r="R88" s="5">
        <f t="shared" si="26"/>
        <v>7.5999999999999943</v>
      </c>
      <c r="S88" s="5"/>
      <c r="T88" s="1"/>
      <c r="U88" s="1">
        <f t="shared" si="24"/>
        <v>11</v>
      </c>
      <c r="V88" s="1">
        <f t="shared" si="25"/>
        <v>10.26923076923077</v>
      </c>
      <c r="W88" s="1">
        <v>12.8</v>
      </c>
      <c r="X88" s="1">
        <v>5.6</v>
      </c>
      <c r="Y88" s="1">
        <v>6.6</v>
      </c>
      <c r="Z88" s="1">
        <v>5.2</v>
      </c>
      <c r="AA88" s="1">
        <v>2.6</v>
      </c>
      <c r="AB88" s="1">
        <v>10.199999999999999</v>
      </c>
      <c r="AC88" s="1">
        <v>12</v>
      </c>
      <c r="AD88" s="1">
        <v>8</v>
      </c>
      <c r="AE88" s="1">
        <v>10.75</v>
      </c>
      <c r="AF88" s="1">
        <v>3.3333333333333299</v>
      </c>
      <c r="AG88" s="1"/>
      <c r="AH88" s="1">
        <f t="shared" si="27"/>
        <v>0</v>
      </c>
      <c r="AI88" s="1">
        <f t="shared" si="28"/>
        <v>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133</v>
      </c>
      <c r="B89" s="1" t="s">
        <v>44</v>
      </c>
      <c r="C89" s="1">
        <v>31</v>
      </c>
      <c r="D89" s="1">
        <v>36</v>
      </c>
      <c r="E89" s="1">
        <v>29</v>
      </c>
      <c r="F89" s="1">
        <v>24</v>
      </c>
      <c r="G89" s="7">
        <v>0.3</v>
      </c>
      <c r="H89" s="1">
        <v>40</v>
      </c>
      <c r="I89" s="1" t="s">
        <v>37</v>
      </c>
      <c r="J89" s="1">
        <v>68</v>
      </c>
      <c r="K89" s="1">
        <f t="shared" si="21"/>
        <v>-39</v>
      </c>
      <c r="L89" s="1">
        <f t="shared" si="22"/>
        <v>29</v>
      </c>
      <c r="M89" s="1"/>
      <c r="N89" s="1">
        <v>63</v>
      </c>
      <c r="O89" s="1">
        <f t="shared" si="23"/>
        <v>5.8</v>
      </c>
      <c r="P89" s="5"/>
      <c r="Q89" s="5"/>
      <c r="R89" s="5">
        <f t="shared" si="26"/>
        <v>0</v>
      </c>
      <c r="S89" s="5"/>
      <c r="T89" s="1"/>
      <c r="U89" s="1">
        <f t="shared" si="24"/>
        <v>15</v>
      </c>
      <c r="V89" s="1">
        <f t="shared" si="25"/>
        <v>15</v>
      </c>
      <c r="W89" s="1">
        <v>8.6</v>
      </c>
      <c r="X89" s="1">
        <v>4.5999999999999996</v>
      </c>
      <c r="Y89" s="1">
        <v>4.2</v>
      </c>
      <c r="Z89" s="1">
        <v>4.5999999999999996</v>
      </c>
      <c r="AA89" s="1">
        <v>3.4</v>
      </c>
      <c r="AB89" s="1">
        <v>5</v>
      </c>
      <c r="AC89" s="1">
        <v>6.4</v>
      </c>
      <c r="AD89" s="1">
        <v>5.4</v>
      </c>
      <c r="AE89" s="1">
        <v>6.75</v>
      </c>
      <c r="AF89" s="1">
        <v>4.3333333333333304</v>
      </c>
      <c r="AG89" s="1"/>
      <c r="AH89" s="1">
        <f t="shared" si="27"/>
        <v>0</v>
      </c>
      <c r="AI89" s="1">
        <f t="shared" si="2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134</v>
      </c>
      <c r="B90" s="1" t="s">
        <v>44</v>
      </c>
      <c r="C90" s="1">
        <v>61</v>
      </c>
      <c r="D90" s="1">
        <v>18</v>
      </c>
      <c r="E90" s="1">
        <v>54</v>
      </c>
      <c r="F90" s="1">
        <v>19</v>
      </c>
      <c r="G90" s="7">
        <v>0.3</v>
      </c>
      <c r="H90" s="1">
        <v>40</v>
      </c>
      <c r="I90" s="1" t="s">
        <v>37</v>
      </c>
      <c r="J90" s="1">
        <v>61</v>
      </c>
      <c r="K90" s="1">
        <f t="shared" si="21"/>
        <v>-7</v>
      </c>
      <c r="L90" s="1">
        <f t="shared" si="22"/>
        <v>54</v>
      </c>
      <c r="M90" s="1"/>
      <c r="N90" s="1">
        <v>27</v>
      </c>
      <c r="O90" s="1">
        <f t="shared" si="23"/>
        <v>10.8</v>
      </c>
      <c r="P90" s="5">
        <f t="shared" si="32"/>
        <v>72.800000000000011</v>
      </c>
      <c r="Q90" s="5"/>
      <c r="R90" s="5">
        <f t="shared" si="26"/>
        <v>72.800000000000011</v>
      </c>
      <c r="S90" s="5"/>
      <c r="T90" s="1"/>
      <c r="U90" s="1">
        <f t="shared" si="24"/>
        <v>11</v>
      </c>
      <c r="V90" s="1">
        <f t="shared" si="25"/>
        <v>4.2592592592592586</v>
      </c>
      <c r="W90" s="1">
        <v>6.8</v>
      </c>
      <c r="X90" s="1">
        <v>6.4</v>
      </c>
      <c r="Y90" s="1">
        <v>7.4</v>
      </c>
      <c r="Z90" s="1">
        <v>6.2</v>
      </c>
      <c r="AA90" s="1">
        <v>6.4</v>
      </c>
      <c r="AB90" s="1">
        <v>10.199999999999999</v>
      </c>
      <c r="AC90" s="1">
        <v>11.2</v>
      </c>
      <c r="AD90" s="1">
        <v>17</v>
      </c>
      <c r="AE90" s="1">
        <v>12.25</v>
      </c>
      <c r="AF90" s="1">
        <v>8.3333333333333304</v>
      </c>
      <c r="AG90" s="1"/>
      <c r="AH90" s="1">
        <f t="shared" si="27"/>
        <v>0</v>
      </c>
      <c r="AI90" s="1">
        <f t="shared" si="28"/>
        <v>22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135</v>
      </c>
      <c r="B91" s="1" t="s">
        <v>36</v>
      </c>
      <c r="C91" s="1">
        <v>97.367999999999995</v>
      </c>
      <c r="D91" s="1">
        <v>1013.655</v>
      </c>
      <c r="E91" s="1">
        <v>612.822</v>
      </c>
      <c r="F91" s="1">
        <v>414.96600000000001</v>
      </c>
      <c r="G91" s="7">
        <v>1</v>
      </c>
      <c r="H91" s="1">
        <v>40</v>
      </c>
      <c r="I91" s="1" t="s">
        <v>37</v>
      </c>
      <c r="J91" s="1">
        <v>553.9</v>
      </c>
      <c r="K91" s="1">
        <f t="shared" si="21"/>
        <v>58.922000000000025</v>
      </c>
      <c r="L91" s="1">
        <f t="shared" si="22"/>
        <v>597.81700000000001</v>
      </c>
      <c r="M91" s="1">
        <v>15.005000000000001</v>
      </c>
      <c r="N91" s="1">
        <v>550</v>
      </c>
      <c r="O91" s="1">
        <f t="shared" si="23"/>
        <v>119.5634</v>
      </c>
      <c r="P91" s="5">
        <f t="shared" si="32"/>
        <v>350.23140000000001</v>
      </c>
      <c r="Q91" s="5">
        <v>200</v>
      </c>
      <c r="R91" s="5">
        <f t="shared" si="26"/>
        <v>150.23140000000001</v>
      </c>
      <c r="S91" s="5"/>
      <c r="T91" s="1"/>
      <c r="U91" s="1">
        <f t="shared" si="24"/>
        <v>11</v>
      </c>
      <c r="V91" s="1">
        <f t="shared" si="25"/>
        <v>8.0707474026332466</v>
      </c>
      <c r="W91" s="1">
        <v>110.9466</v>
      </c>
      <c r="X91" s="1">
        <v>89.002800000000008</v>
      </c>
      <c r="Y91" s="1">
        <v>94.596000000000004</v>
      </c>
      <c r="Z91" s="1">
        <v>97.632599999999996</v>
      </c>
      <c r="AA91" s="1">
        <v>92.481799999999993</v>
      </c>
      <c r="AB91" s="1">
        <v>81.568799999999996</v>
      </c>
      <c r="AC91" s="1">
        <v>87.100400000000008</v>
      </c>
      <c r="AD91" s="1">
        <v>114.154</v>
      </c>
      <c r="AE91" s="1">
        <v>88.59075</v>
      </c>
      <c r="AF91" s="1">
        <v>87.090999999999994</v>
      </c>
      <c r="AG91" s="1" t="s">
        <v>61</v>
      </c>
      <c r="AH91" s="1">
        <f t="shared" si="27"/>
        <v>200</v>
      </c>
      <c r="AI91" s="1">
        <f t="shared" si="28"/>
        <v>150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136</v>
      </c>
      <c r="B92" s="1" t="s">
        <v>44</v>
      </c>
      <c r="C92" s="1">
        <v>128</v>
      </c>
      <c r="D92" s="1">
        <v>5</v>
      </c>
      <c r="E92" s="1">
        <v>120</v>
      </c>
      <c r="F92" s="1"/>
      <c r="G92" s="7">
        <v>0.3</v>
      </c>
      <c r="H92" s="1">
        <v>40</v>
      </c>
      <c r="I92" s="1" t="s">
        <v>37</v>
      </c>
      <c r="J92" s="1">
        <v>145</v>
      </c>
      <c r="K92" s="1">
        <f t="shared" si="21"/>
        <v>-25</v>
      </c>
      <c r="L92" s="1">
        <f t="shared" si="22"/>
        <v>120</v>
      </c>
      <c r="M92" s="1"/>
      <c r="N92" s="1">
        <v>170</v>
      </c>
      <c r="O92" s="1">
        <f t="shared" si="23"/>
        <v>24</v>
      </c>
      <c r="P92" s="5">
        <f t="shared" si="32"/>
        <v>94</v>
      </c>
      <c r="Q92" s="5"/>
      <c r="R92" s="5">
        <f t="shared" si="26"/>
        <v>94</v>
      </c>
      <c r="S92" s="5"/>
      <c r="T92" s="1"/>
      <c r="U92" s="1">
        <f t="shared" si="24"/>
        <v>11</v>
      </c>
      <c r="V92" s="1">
        <f t="shared" si="25"/>
        <v>7.083333333333333</v>
      </c>
      <c r="W92" s="1">
        <v>25.4</v>
      </c>
      <c r="X92" s="1">
        <v>8.6</v>
      </c>
      <c r="Y92" s="1">
        <v>8</v>
      </c>
      <c r="Z92" s="1">
        <v>7.2</v>
      </c>
      <c r="AA92" s="1">
        <v>7.8</v>
      </c>
      <c r="AB92" s="1">
        <v>18.8</v>
      </c>
      <c r="AC92" s="1">
        <v>19</v>
      </c>
      <c r="AD92" s="1">
        <v>16</v>
      </c>
      <c r="AE92" s="1">
        <v>23</v>
      </c>
      <c r="AF92" s="1">
        <v>16.6666666666667</v>
      </c>
      <c r="AG92" s="1"/>
      <c r="AH92" s="1">
        <f t="shared" si="27"/>
        <v>0</v>
      </c>
      <c r="AI92" s="1">
        <f t="shared" si="28"/>
        <v>28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44</v>
      </c>
      <c r="C93" s="1">
        <v>4</v>
      </c>
      <c r="D93" s="1">
        <v>48</v>
      </c>
      <c r="E93" s="1">
        <v>8</v>
      </c>
      <c r="F93" s="1">
        <v>27</v>
      </c>
      <c r="G93" s="7">
        <v>0.3</v>
      </c>
      <c r="H93" s="1">
        <v>40</v>
      </c>
      <c r="I93" s="1" t="s">
        <v>37</v>
      </c>
      <c r="J93" s="1">
        <v>22</v>
      </c>
      <c r="K93" s="1">
        <f t="shared" si="21"/>
        <v>-14</v>
      </c>
      <c r="L93" s="1">
        <f t="shared" si="22"/>
        <v>8</v>
      </c>
      <c r="M93" s="1"/>
      <c r="N93" s="1">
        <v>0</v>
      </c>
      <c r="O93" s="1">
        <f t="shared" si="23"/>
        <v>1.6</v>
      </c>
      <c r="P93" s="5"/>
      <c r="Q93" s="5"/>
      <c r="R93" s="5">
        <f t="shared" si="26"/>
        <v>0</v>
      </c>
      <c r="S93" s="5"/>
      <c r="T93" s="1"/>
      <c r="U93" s="1">
        <f t="shared" si="24"/>
        <v>16.875</v>
      </c>
      <c r="V93" s="1">
        <f t="shared" si="25"/>
        <v>16.875</v>
      </c>
      <c r="W93" s="1">
        <v>1.4</v>
      </c>
      <c r="X93" s="1">
        <v>3.4</v>
      </c>
      <c r="Y93" s="1">
        <v>4.4000000000000004</v>
      </c>
      <c r="Z93" s="1">
        <v>3.8</v>
      </c>
      <c r="AA93" s="1">
        <v>3.2</v>
      </c>
      <c r="AB93" s="1">
        <v>6.6</v>
      </c>
      <c r="AC93" s="1">
        <v>8.1999999999999993</v>
      </c>
      <c r="AD93" s="1">
        <v>15.8</v>
      </c>
      <c r="AE93" s="1">
        <v>16.75</v>
      </c>
      <c r="AF93" s="1">
        <v>13.6666666666667</v>
      </c>
      <c r="AG93" s="1" t="s">
        <v>138</v>
      </c>
      <c r="AH93" s="1">
        <f t="shared" si="27"/>
        <v>0</v>
      </c>
      <c r="AI93" s="1">
        <f t="shared" si="2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139</v>
      </c>
      <c r="B94" s="1" t="s">
        <v>36</v>
      </c>
      <c r="C94" s="1">
        <v>74.254999999999995</v>
      </c>
      <c r="D94" s="1">
        <v>0.14499999999999999</v>
      </c>
      <c r="E94" s="1">
        <v>42.247999999999998</v>
      </c>
      <c r="F94" s="1">
        <v>20.347999999999999</v>
      </c>
      <c r="G94" s="7">
        <v>1</v>
      </c>
      <c r="H94" s="1">
        <v>45</v>
      </c>
      <c r="I94" s="1" t="s">
        <v>37</v>
      </c>
      <c r="J94" s="1">
        <v>38.1</v>
      </c>
      <c r="K94" s="1">
        <f t="shared" si="21"/>
        <v>4.1479999999999961</v>
      </c>
      <c r="L94" s="1">
        <f t="shared" si="22"/>
        <v>42.247999999999998</v>
      </c>
      <c r="M94" s="1"/>
      <c r="N94" s="1">
        <v>29.79</v>
      </c>
      <c r="O94" s="1">
        <f t="shared" si="23"/>
        <v>8.4496000000000002</v>
      </c>
      <c r="P94" s="5">
        <f>12*O94-N94-F94</f>
        <v>51.257199999999997</v>
      </c>
      <c r="Q94" s="5"/>
      <c r="R94" s="5">
        <f t="shared" si="26"/>
        <v>51.257199999999997</v>
      </c>
      <c r="S94" s="5"/>
      <c r="T94" s="1"/>
      <c r="U94" s="1">
        <f t="shared" si="24"/>
        <v>11.999999999999998</v>
      </c>
      <c r="V94" s="1">
        <f t="shared" si="25"/>
        <v>5.9337720128763491</v>
      </c>
      <c r="W94" s="1">
        <v>6.8559999999999999</v>
      </c>
      <c r="X94" s="1">
        <v>4.4735999999999994</v>
      </c>
      <c r="Y94" s="1">
        <v>4.0140000000000002</v>
      </c>
      <c r="Z94" s="1">
        <v>3.1684000000000001</v>
      </c>
      <c r="AA94" s="1">
        <v>5.0716000000000001</v>
      </c>
      <c r="AB94" s="1">
        <v>8.1568000000000005</v>
      </c>
      <c r="AC94" s="1">
        <v>6.6024000000000003</v>
      </c>
      <c r="AD94" s="1">
        <v>3.415999999999999</v>
      </c>
      <c r="AE94" s="1">
        <v>1.3025</v>
      </c>
      <c r="AF94" s="1">
        <v>-0.98933333333333295</v>
      </c>
      <c r="AG94" s="1"/>
      <c r="AH94" s="1">
        <f t="shared" si="27"/>
        <v>0</v>
      </c>
      <c r="AI94" s="1">
        <f t="shared" si="28"/>
        <v>51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140</v>
      </c>
      <c r="B95" s="1" t="s">
        <v>44</v>
      </c>
      <c r="C95" s="1">
        <v>28</v>
      </c>
      <c r="D95" s="1">
        <v>24</v>
      </c>
      <c r="E95" s="1">
        <v>27</v>
      </c>
      <c r="F95" s="1">
        <v>23</v>
      </c>
      <c r="G95" s="7">
        <v>0.33</v>
      </c>
      <c r="H95" s="1">
        <v>40</v>
      </c>
      <c r="I95" s="1" t="s">
        <v>37</v>
      </c>
      <c r="J95" s="1">
        <v>29</v>
      </c>
      <c r="K95" s="1">
        <f t="shared" si="21"/>
        <v>-2</v>
      </c>
      <c r="L95" s="1">
        <f t="shared" si="22"/>
        <v>27</v>
      </c>
      <c r="M95" s="1"/>
      <c r="N95" s="1">
        <v>0</v>
      </c>
      <c r="O95" s="1">
        <f t="shared" si="23"/>
        <v>5.4</v>
      </c>
      <c r="P95" s="5">
        <f t="shared" si="32"/>
        <v>36.400000000000006</v>
      </c>
      <c r="Q95" s="5"/>
      <c r="R95" s="5">
        <f t="shared" si="26"/>
        <v>36.400000000000006</v>
      </c>
      <c r="S95" s="5"/>
      <c r="T95" s="1"/>
      <c r="U95" s="1">
        <f t="shared" si="24"/>
        <v>11</v>
      </c>
      <c r="V95" s="1">
        <f t="shared" si="25"/>
        <v>4.2592592592592586</v>
      </c>
      <c r="W95" s="1">
        <v>3</v>
      </c>
      <c r="X95" s="1">
        <v>3.8</v>
      </c>
      <c r="Y95" s="1">
        <v>5</v>
      </c>
      <c r="Z95" s="1">
        <v>4.4000000000000004</v>
      </c>
      <c r="AA95" s="1">
        <v>3</v>
      </c>
      <c r="AB95" s="1">
        <v>4.5999999999999996</v>
      </c>
      <c r="AC95" s="1">
        <v>7</v>
      </c>
      <c r="AD95" s="1">
        <v>7.6</v>
      </c>
      <c r="AE95" s="1">
        <v>2.75</v>
      </c>
      <c r="AF95" s="1">
        <v>1.6666666666666701</v>
      </c>
      <c r="AG95" s="1"/>
      <c r="AH95" s="1">
        <f t="shared" si="27"/>
        <v>0</v>
      </c>
      <c r="AI95" s="1">
        <f t="shared" si="28"/>
        <v>12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141</v>
      </c>
      <c r="B96" s="1" t="s">
        <v>44</v>
      </c>
      <c r="C96" s="1">
        <v>20</v>
      </c>
      <c r="D96" s="1"/>
      <c r="E96" s="1">
        <v>4</v>
      </c>
      <c r="F96" s="1">
        <v>16</v>
      </c>
      <c r="G96" s="7">
        <v>0.33</v>
      </c>
      <c r="H96" s="1">
        <v>50</v>
      </c>
      <c r="I96" s="1" t="s">
        <v>37</v>
      </c>
      <c r="J96" s="1">
        <v>4</v>
      </c>
      <c r="K96" s="1">
        <f t="shared" si="21"/>
        <v>0</v>
      </c>
      <c r="L96" s="1">
        <f t="shared" si="22"/>
        <v>4</v>
      </c>
      <c r="M96" s="1"/>
      <c r="N96" s="1">
        <v>0</v>
      </c>
      <c r="O96" s="1">
        <f t="shared" si="23"/>
        <v>0.8</v>
      </c>
      <c r="P96" s="5"/>
      <c r="Q96" s="5"/>
      <c r="R96" s="5">
        <f t="shared" si="26"/>
        <v>0</v>
      </c>
      <c r="S96" s="5"/>
      <c r="T96" s="1"/>
      <c r="U96" s="1">
        <f t="shared" si="24"/>
        <v>20</v>
      </c>
      <c r="V96" s="1">
        <f t="shared" si="25"/>
        <v>20</v>
      </c>
      <c r="W96" s="1">
        <v>0.8</v>
      </c>
      <c r="X96" s="1">
        <v>0.6</v>
      </c>
      <c r="Y96" s="1">
        <v>0.6</v>
      </c>
      <c r="Z96" s="1">
        <v>-0.4</v>
      </c>
      <c r="AA96" s="1">
        <v>-0.4</v>
      </c>
      <c r="AB96" s="1">
        <v>0</v>
      </c>
      <c r="AC96" s="1">
        <v>1</v>
      </c>
      <c r="AD96" s="1">
        <v>1</v>
      </c>
      <c r="AE96" s="1">
        <v>1</v>
      </c>
      <c r="AF96" s="1">
        <v>0.33333333333333298</v>
      </c>
      <c r="AG96" s="18" t="s">
        <v>142</v>
      </c>
      <c r="AH96" s="1">
        <f t="shared" si="27"/>
        <v>0</v>
      </c>
      <c r="AI96" s="1">
        <f t="shared" si="28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96" xr:uid="{6FAE7EEA-498E-4674-8C12-01613199CA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2025-02-13T11:44:13Z</dcterms:created>
  <dcterms:modified xsi:type="dcterms:W3CDTF">2025-02-14T07:45:42Z</dcterms:modified>
</cp:coreProperties>
</file>