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06FD06A-7617-496F-80AC-B773E71D6E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Y583" i="1" s="1"/>
  <c r="P581" i="1"/>
  <c r="BP580" i="1"/>
  <c r="BO580" i="1"/>
  <c r="BN580" i="1"/>
  <c r="BM580" i="1"/>
  <c r="Z580" i="1"/>
  <c r="Y580" i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Y554" i="1" s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Y525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P512" i="1"/>
  <c r="BO512" i="1"/>
  <c r="BN512" i="1"/>
  <c r="BM512" i="1"/>
  <c r="Z512" i="1"/>
  <c r="Y512" i="1"/>
  <c r="X510" i="1"/>
  <c r="X509" i="1"/>
  <c r="BO508" i="1"/>
  <c r="BM508" i="1"/>
  <c r="Y508" i="1"/>
  <c r="AA675" i="1" s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Y501" i="1" s="1"/>
  <c r="P499" i="1"/>
  <c r="BP498" i="1"/>
  <c r="BO498" i="1"/>
  <c r="BN498" i="1"/>
  <c r="BM498" i="1"/>
  <c r="Z498" i="1"/>
  <c r="Y498" i="1"/>
  <c r="Y500" i="1" s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BP493" i="1" s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P480" i="1"/>
  <c r="BO480" i="1"/>
  <c r="BN480" i="1"/>
  <c r="BM480" i="1"/>
  <c r="Z480" i="1"/>
  <c r="Y480" i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Y495" i="1" s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Y465" i="1" s="1"/>
  <c r="P461" i="1"/>
  <c r="BP460" i="1"/>
  <c r="BO460" i="1"/>
  <c r="BN460" i="1"/>
  <c r="BM460" i="1"/>
  <c r="Z460" i="1"/>
  <c r="Y460" i="1"/>
  <c r="BP459" i="1"/>
  <c r="BO459" i="1"/>
  <c r="BN459" i="1"/>
  <c r="BM459" i="1"/>
  <c r="Z459" i="1"/>
  <c r="Y459" i="1"/>
  <c r="Y464" i="1" s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Y456" i="1" s="1"/>
  <c r="P454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Y435" i="1"/>
  <c r="X435" i="1"/>
  <c r="BP434" i="1"/>
  <c r="BO434" i="1"/>
  <c r="BN434" i="1"/>
  <c r="BM434" i="1"/>
  <c r="Z434" i="1"/>
  <c r="Y434" i="1"/>
  <c r="BP433" i="1"/>
  <c r="BO433" i="1"/>
  <c r="BN433" i="1"/>
  <c r="BM433" i="1"/>
  <c r="Z433" i="1"/>
  <c r="Z435" i="1" s="1"/>
  <c r="Y433" i="1"/>
  <c r="Y436" i="1" s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BO383" i="1"/>
  <c r="BM383" i="1"/>
  <c r="Y383" i="1"/>
  <c r="P383" i="1"/>
  <c r="BP382" i="1"/>
  <c r="BO382" i="1"/>
  <c r="BN382" i="1"/>
  <c r="BM382" i="1"/>
  <c r="Z382" i="1"/>
  <c r="Y382" i="1"/>
  <c r="Y387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Y364" i="1" s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8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BO234" i="1"/>
  <c r="BM234" i="1"/>
  <c r="Y234" i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7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Z211" i="1"/>
  <c r="BN211" i="1"/>
  <c r="Z213" i="1"/>
  <c r="BN213" i="1"/>
  <c r="Z215" i="1"/>
  <c r="BN215" i="1"/>
  <c r="Y216" i="1"/>
  <c r="Z219" i="1"/>
  <c r="BN219" i="1"/>
  <c r="BP219" i="1"/>
  <c r="BP220" i="1"/>
  <c r="BN220" i="1"/>
  <c r="BP222" i="1"/>
  <c r="BN222" i="1"/>
  <c r="Z222" i="1"/>
  <c r="BP226" i="1"/>
  <c r="BN226" i="1"/>
  <c r="Z226" i="1"/>
  <c r="Y230" i="1"/>
  <c r="BP234" i="1"/>
  <c r="BN234" i="1"/>
  <c r="Z234" i="1"/>
  <c r="BP237" i="1"/>
  <c r="BN237" i="1"/>
  <c r="Z237" i="1"/>
  <c r="Z239" i="1" s="1"/>
  <c r="H9" i="1"/>
  <c r="Y24" i="1"/>
  <c r="Y103" i="1"/>
  <c r="Y121" i="1"/>
  <c r="Y184" i="1"/>
  <c r="BP224" i="1"/>
  <c r="BN224" i="1"/>
  <c r="Z224" i="1"/>
  <c r="BP228" i="1"/>
  <c r="BN228" i="1"/>
  <c r="Z228" i="1"/>
  <c r="BP235" i="1"/>
  <c r="BN235" i="1"/>
  <c r="Z235" i="1"/>
  <c r="Y239" i="1"/>
  <c r="BP244" i="1"/>
  <c r="BN244" i="1"/>
  <c r="Z244" i="1"/>
  <c r="Z251" i="1" s="1"/>
  <c r="Y252" i="1"/>
  <c r="Y265" i="1"/>
  <c r="Y269" i="1"/>
  <c r="Y282" i="1"/>
  <c r="Y287" i="1"/>
  <c r="Y294" i="1"/>
  <c r="Y303" i="1"/>
  <c r="Y318" i="1"/>
  <c r="Y323" i="1"/>
  <c r="Y327" i="1"/>
  <c r="Y331" i="1"/>
  <c r="Y338" i="1"/>
  <c r="Y342" i="1"/>
  <c r="Y370" i="1"/>
  <c r="BP377" i="1"/>
  <c r="BN377" i="1"/>
  <c r="Z377" i="1"/>
  <c r="BP384" i="1"/>
  <c r="BN384" i="1"/>
  <c r="Z384" i="1"/>
  <c r="BP390" i="1"/>
  <c r="BN390" i="1"/>
  <c r="Z390" i="1"/>
  <c r="BP398" i="1"/>
  <c r="BN398" i="1"/>
  <c r="Z398" i="1"/>
  <c r="Y400" i="1"/>
  <c r="W675" i="1"/>
  <c r="Y404" i="1"/>
  <c r="BP403" i="1"/>
  <c r="BN403" i="1"/>
  <c r="Z403" i="1"/>
  <c r="Z404" i="1" s="1"/>
  <c r="Y405" i="1"/>
  <c r="Y410" i="1"/>
  <c r="BP407" i="1"/>
  <c r="BN407" i="1"/>
  <c r="Z407" i="1"/>
  <c r="BP417" i="1"/>
  <c r="BN417" i="1"/>
  <c r="Z417" i="1"/>
  <c r="BP421" i="1"/>
  <c r="BN421" i="1"/>
  <c r="Z421" i="1"/>
  <c r="Y425" i="1"/>
  <c r="BP429" i="1"/>
  <c r="BN429" i="1"/>
  <c r="Z429" i="1"/>
  <c r="Z430" i="1" s="1"/>
  <c r="Y431" i="1"/>
  <c r="Y439" i="1"/>
  <c r="BP438" i="1"/>
  <c r="BN438" i="1"/>
  <c r="Z438" i="1"/>
  <c r="Z439" i="1" s="1"/>
  <c r="Y440" i="1"/>
  <c r="Y675" i="1"/>
  <c r="Y451" i="1"/>
  <c r="Y452" i="1"/>
  <c r="BP443" i="1"/>
  <c r="BN443" i="1"/>
  <c r="Z443" i="1"/>
  <c r="K675" i="1"/>
  <c r="Z246" i="1"/>
  <c r="BN246" i="1"/>
  <c r="Z248" i="1"/>
  <c r="BN248" i="1"/>
  <c r="Z250" i="1"/>
  <c r="BN250" i="1"/>
  <c r="Y251" i="1"/>
  <c r="Z255" i="1"/>
  <c r="Z264" i="1" s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T675" i="1"/>
  <c r="Z336" i="1"/>
  <c r="Z337" i="1" s="1"/>
  <c r="BN336" i="1"/>
  <c r="Y337" i="1"/>
  <c r="Z340" i="1"/>
  <c r="Z342" i="1" s="1"/>
  <c r="BN340" i="1"/>
  <c r="BP340" i="1"/>
  <c r="Y352" i="1"/>
  <c r="V675" i="1"/>
  <c r="Z356" i="1"/>
  <c r="Z363" i="1" s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Y380" i="1"/>
  <c r="BP373" i="1"/>
  <c r="BN373" i="1"/>
  <c r="BP375" i="1"/>
  <c r="BN375" i="1"/>
  <c r="Z375" i="1"/>
  <c r="Z379" i="1" s="1"/>
  <c r="Y379" i="1"/>
  <c r="BP383" i="1"/>
  <c r="BN383" i="1"/>
  <c r="Z383" i="1"/>
  <c r="Z386" i="1" s="1"/>
  <c r="Y386" i="1"/>
  <c r="Y393" i="1"/>
  <c r="BP389" i="1"/>
  <c r="BN389" i="1"/>
  <c r="Z389" i="1"/>
  <c r="BP392" i="1"/>
  <c r="BN392" i="1"/>
  <c r="Z392" i="1"/>
  <c r="Y394" i="1"/>
  <c r="Y399" i="1"/>
  <c r="BP396" i="1"/>
  <c r="BN396" i="1"/>
  <c r="Z396" i="1"/>
  <c r="Z399" i="1" s="1"/>
  <c r="BP409" i="1"/>
  <c r="BN409" i="1"/>
  <c r="Z409" i="1"/>
  <c r="Y411" i="1"/>
  <c r="X675" i="1"/>
  <c r="Y426" i="1"/>
  <c r="BP415" i="1"/>
  <c r="BN415" i="1"/>
  <c r="Z415" i="1"/>
  <c r="BP419" i="1"/>
  <c r="BN419" i="1"/>
  <c r="Z419" i="1"/>
  <c r="BP423" i="1"/>
  <c r="BN423" i="1"/>
  <c r="Z423" i="1"/>
  <c r="Y430" i="1"/>
  <c r="Z445" i="1"/>
  <c r="BN445" i="1"/>
  <c r="Z447" i="1"/>
  <c r="BN447" i="1"/>
  <c r="Z449" i="1"/>
  <c r="BN449" i="1"/>
  <c r="Z455" i="1"/>
  <c r="Z456" i="1" s="1"/>
  <c r="BN455" i="1"/>
  <c r="BP455" i="1"/>
  <c r="Z461" i="1"/>
  <c r="Z464" i="1" s="1"/>
  <c r="BN461" i="1"/>
  <c r="BP461" i="1"/>
  <c r="Z463" i="1"/>
  <c r="BN463" i="1"/>
  <c r="Z675" i="1"/>
  <c r="Y475" i="1"/>
  <c r="Z477" i="1"/>
  <c r="Z495" i="1" s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Z517" i="1" s="1"/>
  <c r="BN513" i="1"/>
  <c r="Z514" i="1"/>
  <c r="BN514" i="1"/>
  <c r="BP516" i="1"/>
  <c r="BN516" i="1"/>
  <c r="Z516" i="1"/>
  <c r="Y518" i="1"/>
  <c r="Y526" i="1"/>
  <c r="BP521" i="1"/>
  <c r="BN521" i="1"/>
  <c r="Z521" i="1"/>
  <c r="Z525" i="1" s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510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617" i="1"/>
  <c r="Z393" i="1"/>
  <c r="Z370" i="1"/>
  <c r="Z303" i="1"/>
  <c r="Z293" i="1"/>
  <c r="Z281" i="1"/>
  <c r="Z451" i="1"/>
  <c r="Z410" i="1"/>
  <c r="Y665" i="1"/>
  <c r="Z136" i="1"/>
  <c r="Z126" i="1"/>
  <c r="Z120" i="1"/>
  <c r="Z111" i="1"/>
  <c r="Z102" i="1"/>
  <c r="Z95" i="1"/>
  <c r="Z33" i="1"/>
  <c r="Y669" i="1"/>
  <c r="Y666" i="1"/>
  <c r="Z425" i="1"/>
  <c r="Z230" i="1"/>
  <c r="Y667" i="1"/>
  <c r="Z670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<sst xmlns="http://schemas.openxmlformats.org/spreadsheetml/2006/main" count="3132" uniqueCount="1102">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</sst>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9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0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1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4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41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7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2" customWidth="1"/>
    <col min="19" max="19" width="6.140625" style="76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2" customWidth="1"/>
    <col min="25" max="25" width="11" style="762" customWidth="1"/>
    <col min="26" max="26" width="10" style="762" customWidth="1"/>
    <col min="27" max="27" width="11.5703125" style="762" customWidth="1"/>
    <col min="28" max="28" width="10.42578125" style="762" customWidth="1"/>
    <col min="29" max="29" width="30" style="76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2" customWidth="1"/>
    <col min="34" max="34" width="9.140625" style="762" customWidth="1"/>
    <col min="35" max="16384" width="9.140625" style="762"/>
  </cols>
  <sheetData>
    <row r="1" spans="1:32" s="766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6" customFormat="1" ht="23.45" customHeight="1" x14ac:dyDescent="0.2">
      <c r="A5" s="920" t="s">
        <v>8</v>
      </c>
      <c r="B5" s="921"/>
      <c r="C5" s="922"/>
      <c r="D5" s="865"/>
      <c r="E5" s="866"/>
      <c r="F5" s="1153" t="s">
        <v>9</v>
      </c>
      <c r="G5" s="922"/>
      <c r="H5" s="865"/>
      <c r="I5" s="1075"/>
      <c r="J5" s="1075"/>
      <c r="K5" s="1075"/>
      <c r="L5" s="1075"/>
      <c r="M5" s="866"/>
      <c r="N5" s="58"/>
      <c r="P5" s="24" t="s">
        <v>10</v>
      </c>
      <c r="Q5" s="1172">
        <v>45703</v>
      </c>
      <c r="R5" s="918"/>
      <c r="T5" s="975" t="s">
        <v>11</v>
      </c>
      <c r="U5" s="793"/>
      <c r="V5" s="977" t="s">
        <v>12</v>
      </c>
      <c r="W5" s="918"/>
      <c r="AB5" s="51"/>
      <c r="AC5" s="51"/>
      <c r="AD5" s="51"/>
      <c r="AE5" s="51"/>
    </row>
    <row r="6" spans="1:32" s="766" customFormat="1" ht="24" customHeight="1" x14ac:dyDescent="0.2">
      <c r="A6" s="920" t="s">
        <v>13</v>
      </c>
      <c r="B6" s="921"/>
      <c r="C6" s="922"/>
      <c r="D6" s="1078" t="s">
        <v>14</v>
      </c>
      <c r="E6" s="1079"/>
      <c r="F6" s="1079"/>
      <c r="G6" s="1079"/>
      <c r="H6" s="1079"/>
      <c r="I6" s="1079"/>
      <c r="J6" s="1079"/>
      <c r="K6" s="1079"/>
      <c r="L6" s="1079"/>
      <c r="M6" s="918"/>
      <c r="N6" s="59"/>
      <c r="P6" s="24" t="s">
        <v>15</v>
      </c>
      <c r="Q6" s="1185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6" t="s">
        <v>16</v>
      </c>
      <c r="U6" s="793"/>
      <c r="V6" s="1055" t="s">
        <v>17</v>
      </c>
      <c r="W6" s="822"/>
      <c r="AB6" s="51"/>
      <c r="AC6" s="51"/>
      <c r="AD6" s="51"/>
      <c r="AE6" s="51"/>
    </row>
    <row r="7" spans="1:32" s="766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6"/>
      <c r="W7" s="1057"/>
      <c r="AB7" s="51"/>
      <c r="AC7" s="51"/>
      <c r="AD7" s="51"/>
      <c r="AE7" s="51"/>
    </row>
    <row r="8" spans="1:32" s="766" customFormat="1" ht="25.5" customHeight="1" x14ac:dyDescent="0.2">
      <c r="A8" s="1200" t="s">
        <v>18</v>
      </c>
      <c r="B8" s="783"/>
      <c r="C8" s="784"/>
      <c r="D8" s="847"/>
      <c r="E8" s="848"/>
      <c r="F8" s="848"/>
      <c r="G8" s="848"/>
      <c r="H8" s="848"/>
      <c r="I8" s="848"/>
      <c r="J8" s="848"/>
      <c r="K8" s="848"/>
      <c r="L8" s="848"/>
      <c r="M8" s="849"/>
      <c r="N8" s="61"/>
      <c r="P8" s="24" t="s">
        <v>19</v>
      </c>
      <c r="Q8" s="933">
        <v>0.41666666666666669</v>
      </c>
      <c r="R8" s="839"/>
      <c r="T8" s="786"/>
      <c r="U8" s="793"/>
      <c r="V8" s="1056"/>
      <c r="W8" s="1057"/>
      <c r="AB8" s="51"/>
      <c r="AC8" s="51"/>
      <c r="AD8" s="51"/>
      <c r="AE8" s="51"/>
    </row>
    <row r="9" spans="1:32" s="766" customFormat="1" ht="39.950000000000003" customHeight="1" x14ac:dyDescent="0.2">
      <c r="A9" s="9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6"/>
      <c r="E9" s="788"/>
      <c r="F9" s="9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7"/>
      <c r="P9" s="26" t="s">
        <v>20</v>
      </c>
      <c r="Q9" s="914"/>
      <c r="R9" s="915"/>
      <c r="T9" s="786"/>
      <c r="U9" s="793"/>
      <c r="V9" s="1058"/>
      <c r="W9" s="1059"/>
      <c r="X9" s="43"/>
      <c r="Y9" s="43"/>
      <c r="Z9" s="43"/>
      <c r="AA9" s="43"/>
      <c r="AB9" s="51"/>
      <c r="AC9" s="51"/>
      <c r="AD9" s="51"/>
      <c r="AE9" s="51"/>
    </row>
    <row r="10" spans="1:32" s="766" customFormat="1" ht="26.45" customHeight="1" x14ac:dyDescent="0.2">
      <c r="A10" s="9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6"/>
      <c r="E10" s="788"/>
      <c r="F10" s="9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5" t="str">
        <f>IFERROR(VLOOKUP($D$10,Proxy,2,FALSE),"")</f>
        <v/>
      </c>
      <c r="I10" s="786"/>
      <c r="J10" s="786"/>
      <c r="K10" s="786"/>
      <c r="L10" s="786"/>
      <c r="M10" s="786"/>
      <c r="N10" s="765"/>
      <c r="P10" s="26" t="s">
        <v>21</v>
      </c>
      <c r="Q10" s="987"/>
      <c r="R10" s="988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7"/>
      <c r="R11" s="918"/>
      <c r="U11" s="24" t="s">
        <v>26</v>
      </c>
      <c r="V11" s="1112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6" customFormat="1" ht="18.600000000000001" customHeight="1" x14ac:dyDescent="0.2">
      <c r="A12" s="970" t="s">
        <v>28</v>
      </c>
      <c r="B12" s="921"/>
      <c r="C12" s="921"/>
      <c r="D12" s="921"/>
      <c r="E12" s="921"/>
      <c r="F12" s="921"/>
      <c r="G12" s="921"/>
      <c r="H12" s="921"/>
      <c r="I12" s="921"/>
      <c r="J12" s="921"/>
      <c r="K12" s="921"/>
      <c r="L12" s="921"/>
      <c r="M12" s="922"/>
      <c r="N12" s="62"/>
      <c r="P12" s="24" t="s">
        <v>29</v>
      </c>
      <c r="Q12" s="933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6" customFormat="1" ht="23.25" customHeight="1" x14ac:dyDescent="0.2">
      <c r="A13" s="970" t="s">
        <v>30</v>
      </c>
      <c r="B13" s="921"/>
      <c r="C13" s="921"/>
      <c r="D13" s="921"/>
      <c r="E13" s="921"/>
      <c r="F13" s="921"/>
      <c r="G13" s="921"/>
      <c r="H13" s="921"/>
      <c r="I13" s="921"/>
      <c r="J13" s="921"/>
      <c r="K13" s="921"/>
      <c r="L13" s="921"/>
      <c r="M13" s="922"/>
      <c r="N13" s="62"/>
      <c r="O13" s="26"/>
      <c r="P13" s="26" t="s">
        <v>31</v>
      </c>
      <c r="Q13" s="1112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6" customFormat="1" ht="18.600000000000001" customHeight="1" x14ac:dyDescent="0.2">
      <c r="A14" s="970" t="s">
        <v>32</v>
      </c>
      <c r="B14" s="921"/>
      <c r="C14" s="921"/>
      <c r="D14" s="921"/>
      <c r="E14" s="921"/>
      <c r="F14" s="921"/>
      <c r="G14" s="921"/>
      <c r="H14" s="921"/>
      <c r="I14" s="921"/>
      <c r="J14" s="921"/>
      <c r="K14" s="921"/>
      <c r="L14" s="921"/>
      <c r="M14" s="9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6" customFormat="1" ht="22.5" customHeight="1" x14ac:dyDescent="0.2">
      <c r="A15" s="1013" t="s">
        <v>33</v>
      </c>
      <c r="B15" s="921"/>
      <c r="C15" s="921"/>
      <c r="D15" s="921"/>
      <c r="E15" s="921"/>
      <c r="F15" s="921"/>
      <c r="G15" s="921"/>
      <c r="H15" s="921"/>
      <c r="I15" s="921"/>
      <c r="J15" s="921"/>
      <c r="K15" s="921"/>
      <c r="L15" s="921"/>
      <c r="M15" s="922"/>
      <c r="N15" s="63"/>
      <c r="P15" s="957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2" t="s">
        <v>37</v>
      </c>
      <c r="D17" s="819" t="s">
        <v>38</v>
      </c>
      <c r="E17" s="890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89"/>
      <c r="R17" s="889"/>
      <c r="S17" s="889"/>
      <c r="T17" s="890"/>
      <c r="U17" s="1196" t="s">
        <v>50</v>
      </c>
      <c r="V17" s="922"/>
      <c r="W17" s="819" t="s">
        <v>51</v>
      </c>
      <c r="X17" s="819" t="s">
        <v>52</v>
      </c>
      <c r="Y17" s="1197" t="s">
        <v>53</v>
      </c>
      <c r="Z17" s="1071" t="s">
        <v>54</v>
      </c>
      <c r="AA17" s="1046" t="s">
        <v>55</v>
      </c>
      <c r="AB17" s="1046" t="s">
        <v>56</v>
      </c>
      <c r="AC17" s="1046" t="s">
        <v>57</v>
      </c>
      <c r="AD17" s="1046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1"/>
      <c r="E18" s="893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1"/>
      <c r="Q18" s="892"/>
      <c r="R18" s="892"/>
      <c r="S18" s="892"/>
      <c r="T18" s="893"/>
      <c r="U18" s="67" t="s">
        <v>60</v>
      </c>
      <c r="V18" s="67" t="s">
        <v>61</v>
      </c>
      <c r="W18" s="820"/>
      <c r="X18" s="820"/>
      <c r="Y18" s="1198"/>
      <c r="Z18" s="1072"/>
      <c r="AA18" s="1047"/>
      <c r="AB18" s="1047"/>
      <c r="AC18" s="1047"/>
      <c r="AD18" s="1150"/>
      <c r="AE18" s="1151"/>
      <c r="AF18" s="1152"/>
      <c r="AG18" s="66"/>
      <c r="BD18" s="65"/>
    </row>
    <row r="19" spans="1:68" ht="27.75" customHeight="1" x14ac:dyDescent="0.2">
      <c r="A19" s="885" t="s">
        <v>62</v>
      </c>
      <c r="B19" s="886"/>
      <c r="C19" s="886"/>
      <c r="D19" s="886"/>
      <c r="E19" s="886"/>
      <c r="F19" s="886"/>
      <c r="G19" s="886"/>
      <c r="H19" s="886"/>
      <c r="I19" s="886"/>
      <c r="J19" s="886"/>
      <c r="K19" s="886"/>
      <c r="L19" s="886"/>
      <c r="M19" s="886"/>
      <c r="N19" s="886"/>
      <c r="O19" s="886"/>
      <c r="P19" s="886"/>
      <c r="Q19" s="886"/>
      <c r="R19" s="886"/>
      <c r="S19" s="886"/>
      <c r="T19" s="886"/>
      <c r="U19" s="886"/>
      <c r="V19" s="886"/>
      <c r="W19" s="886"/>
      <c r="X19" s="886"/>
      <c r="Y19" s="886"/>
      <c r="Z19" s="886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3"/>
      <c r="AB21" s="763"/>
      <c r="AC21" s="76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3"/>
      <c r="AB25" s="763"/>
      <c r="AC25" s="763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4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3"/>
      <c r="AB35" s="763"/>
      <c r="AC35" s="763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5" t="s">
        <v>104</v>
      </c>
      <c r="B39" s="886"/>
      <c r="C39" s="886"/>
      <c r="D39" s="886"/>
      <c r="E39" s="886"/>
      <c r="F39" s="886"/>
      <c r="G39" s="886"/>
      <c r="H39" s="886"/>
      <c r="I39" s="886"/>
      <c r="J39" s="886"/>
      <c r="K39" s="886"/>
      <c r="L39" s="886"/>
      <c r="M39" s="886"/>
      <c r="N39" s="886"/>
      <c r="O39" s="886"/>
      <c r="P39" s="886"/>
      <c r="Q39" s="886"/>
      <c r="R39" s="886"/>
      <c r="S39" s="886"/>
      <c r="T39" s="886"/>
      <c r="U39" s="886"/>
      <c r="V39" s="886"/>
      <c r="W39" s="886"/>
      <c r="X39" s="886"/>
      <c r="Y39" s="886"/>
      <c r="Z39" s="886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3"/>
      <c r="AB41" s="763"/>
      <c r="AC41" s="763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3"/>
      <c r="AB50" s="763"/>
      <c r="AC50" s="763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3"/>
      <c r="AB56" s="763"/>
      <c r="AC56" s="763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300</v>
      </c>
      <c r="Y58" s="770">
        <f t="shared" si="11"/>
        <v>302.40000000000003</v>
      </c>
      <c r="Z58" s="36">
        <f>IFERROR(IF(Y58=0,"",ROUNDUP(Y58/H58,0)*0.01898),"")</f>
        <v>0.53144000000000002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312.08333333333331</v>
      </c>
      <c r="BN58" s="64">
        <f t="shared" si="13"/>
        <v>314.58000000000004</v>
      </c>
      <c r="BO58" s="64">
        <f t="shared" si="14"/>
        <v>0.43402777777777773</v>
      </c>
      <c r="BP58" s="64">
        <f t="shared" si="15"/>
        <v>0.4375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72</v>
      </c>
      <c r="Y63" s="770">
        <f t="shared" si="11"/>
        <v>72</v>
      </c>
      <c r="Z63" s="36">
        <f>IFERROR(IF(Y63=0,"",ROUNDUP(Y63/H63,0)*0.00902),"")</f>
        <v>0.14432</v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75.36</v>
      </c>
      <c r="BN63" s="64">
        <f t="shared" si="13"/>
        <v>75.36</v>
      </c>
      <c r="BO63" s="64">
        <f t="shared" si="14"/>
        <v>0.12121212121212122</v>
      </c>
      <c r="BP63" s="64">
        <f t="shared" si="15"/>
        <v>0.12121212121212122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43.777777777777771</v>
      </c>
      <c r="Y64" s="771">
        <f>IFERROR(Y57/H57,"0")+IFERROR(Y58/H58,"0")+IFERROR(Y59/H59,"0")+IFERROR(Y60/H60,"0")+IFERROR(Y61/H61,"0")+IFERROR(Y62/H62,"0")+IFERROR(Y63/H63,"0")</f>
        <v>44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0.67576000000000003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372</v>
      </c>
      <c r="Y65" s="771">
        <f>IFERROR(SUM(Y57:Y63),"0")</f>
        <v>374.40000000000003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3"/>
      <c r="AB66" s="763"/>
      <c r="AC66" s="763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70</v>
      </c>
      <c r="Y67" s="770">
        <f>IFERROR(IF(X67="",0,CEILING((X67/$H67),1)*$H67),"")</f>
        <v>75.600000000000009</v>
      </c>
      <c r="Z67" s="36">
        <f>IFERROR(IF(Y67=0,"",ROUNDUP(Y67/H67,0)*0.01898),"")</f>
        <v>0.13286000000000001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72.819444444444429</v>
      </c>
      <c r="BN67" s="64">
        <f>IFERROR(Y67*I67/H67,"0")</f>
        <v>78.64500000000001</v>
      </c>
      <c r="BO67" s="64">
        <f>IFERROR(1/J67*(X67/H67),"0")</f>
        <v>0.10127314814814814</v>
      </c>
      <c r="BP67" s="64">
        <f>IFERROR(1/J67*(Y67/H67),"0")</f>
        <v>0.109375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6.481481481481481</v>
      </c>
      <c r="Y71" s="771">
        <f>IFERROR(Y67/H67,"0")+IFERROR(Y68/H68,"0")+IFERROR(Y69/H69,"0")+IFERROR(Y70/H70,"0")</f>
        <v>7</v>
      </c>
      <c r="Z71" s="771">
        <f>IFERROR(IF(Z67="",0,Z67),"0")+IFERROR(IF(Z68="",0,Z68),"0")+IFERROR(IF(Z69="",0,Z69),"0")+IFERROR(IF(Z70="",0,Z70),"0")</f>
        <v>0.13286000000000001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70</v>
      </c>
      <c r="Y72" s="771">
        <f>IFERROR(SUM(Y67:Y70),"0")</f>
        <v>75.600000000000009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3"/>
      <c r="AB73" s="763"/>
      <c r="AC73" s="763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3"/>
      <c r="AB82" s="763"/>
      <c r="AC82" s="763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100</v>
      </c>
      <c r="Y85" s="770">
        <f t="shared" si="21"/>
        <v>100.80000000000001</v>
      </c>
      <c r="Z85" s="36">
        <f>IFERROR(IF(Y85=0,"",ROUNDUP(Y85/H85,0)*0.01898),"")</f>
        <v>0.22776000000000002</v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106.03571428571429</v>
      </c>
      <c r="BN85" s="64">
        <f t="shared" si="23"/>
        <v>106.88400000000001</v>
      </c>
      <c r="BO85" s="64">
        <f t="shared" si="24"/>
        <v>0.18601190476190477</v>
      </c>
      <c r="BP85" s="64">
        <f t="shared" si="25"/>
        <v>0.1875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11.904761904761905</v>
      </c>
      <c r="Y89" s="771">
        <f>IFERROR(Y83/H83,"0")+IFERROR(Y84/H84,"0")+IFERROR(Y85/H85,"0")+IFERROR(Y86/H86,"0")+IFERROR(Y87/H87,"0")+IFERROR(Y88/H88,"0")</f>
        <v>12</v>
      </c>
      <c r="Z89" s="771">
        <f>IFERROR(IF(Z83="",0,Z83),"0")+IFERROR(IF(Z84="",0,Z84),"0")+IFERROR(IF(Z85="",0,Z85),"0")+IFERROR(IF(Z86="",0,Z86),"0")+IFERROR(IF(Z87="",0,Z87),"0")+IFERROR(IF(Z88="",0,Z88),"0")</f>
        <v>0.22776000000000002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100</v>
      </c>
      <c r="Y90" s="771">
        <f>IFERROR(SUM(Y83:Y88),"0")</f>
        <v>100.80000000000001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3"/>
      <c r="AB91" s="763"/>
      <c r="AC91" s="763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08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3"/>
      <c r="AB98" s="763"/>
      <c r="AC98" s="763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3"/>
      <c r="AB104" s="763"/>
      <c r="AC104" s="763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3"/>
      <c r="AB114" s="763"/>
      <c r="AC114" s="763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7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3"/>
      <c r="AB122" s="763"/>
      <c r="AC122" s="763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3"/>
      <c r="AB128" s="763"/>
      <c r="AC128" s="763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89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3"/>
      <c r="AB138" s="763"/>
      <c r="AC138" s="763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3"/>
      <c r="AB144" s="763"/>
      <c r="AC144" s="763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3"/>
      <c r="AB150" s="763"/>
      <c r="AC150" s="763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3"/>
      <c r="AB155" s="763"/>
      <c r="AC155" s="763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4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3"/>
      <c r="AB162" s="763"/>
      <c r="AC162" s="763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3"/>
      <c r="AB166" s="763"/>
      <c r="AC166" s="763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3"/>
      <c r="AB174" s="763"/>
      <c r="AC174" s="763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5" t="s">
        <v>305</v>
      </c>
      <c r="B179" s="886"/>
      <c r="C179" s="886"/>
      <c r="D179" s="886"/>
      <c r="E179" s="886"/>
      <c r="F179" s="886"/>
      <c r="G179" s="886"/>
      <c r="H179" s="886"/>
      <c r="I179" s="886"/>
      <c r="J179" s="886"/>
      <c r="K179" s="886"/>
      <c r="L179" s="886"/>
      <c r="M179" s="886"/>
      <c r="N179" s="886"/>
      <c r="O179" s="886"/>
      <c r="P179" s="886"/>
      <c r="Q179" s="886"/>
      <c r="R179" s="886"/>
      <c r="S179" s="886"/>
      <c r="T179" s="886"/>
      <c r="U179" s="886"/>
      <c r="V179" s="886"/>
      <c r="W179" s="886"/>
      <c r="X179" s="886"/>
      <c r="Y179" s="886"/>
      <c r="Z179" s="886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3"/>
      <c r="AB181" s="763"/>
      <c r="AC181" s="763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3"/>
      <c r="AB185" s="763"/>
      <c r="AC185" s="763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3"/>
      <c r="AB197" s="763"/>
      <c r="AC197" s="763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3"/>
      <c r="AB202" s="763"/>
      <c r="AC202" s="763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3"/>
      <c r="AB207" s="763"/>
      <c r="AC207" s="763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3"/>
      <c r="AB218" s="763"/>
      <c r="AC218" s="763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3"/>
      <c r="AB232" s="763"/>
      <c r="AC232" s="763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7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3"/>
      <c r="AB242" s="763"/>
      <c r="AC242" s="763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3"/>
      <c r="AB254" s="763"/>
      <c r="AC254" s="763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3"/>
      <c r="AB266" s="763"/>
      <c r="AC266" s="763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3"/>
      <c r="AB271" s="763"/>
      <c r="AC271" s="763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3"/>
      <c r="AB284" s="763"/>
      <c r="AC284" s="763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3"/>
      <c r="AB289" s="763"/>
      <c r="AC289" s="763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3"/>
      <c r="AB296" s="763"/>
      <c r="AC296" s="763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3"/>
      <c r="AB306" s="763"/>
      <c r="AC306" s="763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3"/>
      <c r="AB310" s="763"/>
      <c r="AC310" s="763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3"/>
      <c r="AB314" s="763"/>
      <c r="AC314" s="763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3"/>
      <c r="AB320" s="763"/>
      <c r="AC320" s="763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3"/>
      <c r="AB324" s="763"/>
      <c r="AC324" s="763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3"/>
      <c r="AB328" s="763"/>
      <c r="AC328" s="763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3"/>
      <c r="AB334" s="763"/>
      <c r="AC334" s="763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3"/>
      <c r="AB339" s="763"/>
      <c r="AC339" s="763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3"/>
      <c r="AB344" s="763"/>
      <c r="AC344" s="763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3"/>
      <c r="AB349" s="763"/>
      <c r="AC349" s="763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3"/>
      <c r="AB354" s="763"/>
      <c r="AC354" s="763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3"/>
      <c r="AB365" s="763"/>
      <c r="AC365" s="763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3"/>
      <c r="AB372" s="763"/>
      <c r="AC372" s="763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3"/>
      <c r="AB381" s="763"/>
      <c r="AC381" s="763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250</v>
      </c>
      <c r="Y382" s="770">
        <f>IFERROR(IF(X382="",0,CEILING((X382/$H382),1)*$H382),"")</f>
        <v>252</v>
      </c>
      <c r="Z382" s="36">
        <f>IFERROR(IF(Y382=0,"",ROUNDUP(Y382/H382,0)*0.01898),"")</f>
        <v>0.56940000000000002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265.44642857142856</v>
      </c>
      <c r="BN382" s="64">
        <f>IFERROR(Y382*I382/H382,"0")</f>
        <v>267.57</v>
      </c>
      <c r="BO382" s="64">
        <f>IFERROR(1/J382*(X382/H382),"0")</f>
        <v>0.46502976190476186</v>
      </c>
      <c r="BP382" s="64">
        <f>IFERROR(1/J382*(Y382/H382),"0")</f>
        <v>0.46875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5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29.761904761904759</v>
      </c>
      <c r="Y386" s="771">
        <f>IFERROR(Y382/H382,"0")+IFERROR(Y383/H383,"0")+IFERROR(Y384/H384,"0")+IFERROR(Y385/H385,"0")</f>
        <v>30</v>
      </c>
      <c r="Z386" s="771">
        <f>IFERROR(IF(Z382="",0,Z382),"0")+IFERROR(IF(Z383="",0,Z383),"0")+IFERROR(IF(Z384="",0,Z384),"0")+IFERROR(IF(Z385="",0,Z385),"0")</f>
        <v>0.56940000000000002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250</v>
      </c>
      <c r="Y387" s="771">
        <f>IFERROR(SUM(Y382:Y385),"0")</f>
        <v>252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3"/>
      <c r="AB388" s="763"/>
      <c r="AC388" s="763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2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3"/>
      <c r="AB395" s="763"/>
      <c r="AC395" s="763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3"/>
      <c r="AB402" s="763"/>
      <c r="AC402" s="763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3"/>
      <c r="AB406" s="763"/>
      <c r="AC406" s="763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5" t="s">
        <v>648</v>
      </c>
      <c r="B412" s="886"/>
      <c r="C412" s="886"/>
      <c r="D412" s="886"/>
      <c r="E412" s="886"/>
      <c r="F412" s="886"/>
      <c r="G412" s="886"/>
      <c r="H412" s="886"/>
      <c r="I412" s="886"/>
      <c r="J412" s="886"/>
      <c r="K412" s="886"/>
      <c r="L412" s="886"/>
      <c r="M412" s="886"/>
      <c r="N412" s="886"/>
      <c r="O412" s="886"/>
      <c r="P412" s="886"/>
      <c r="Q412" s="886"/>
      <c r="R412" s="886"/>
      <c r="S412" s="886"/>
      <c r="T412" s="886"/>
      <c r="U412" s="886"/>
      <c r="V412" s="886"/>
      <c r="W412" s="886"/>
      <c r="X412" s="886"/>
      <c r="Y412" s="886"/>
      <c r="Z412" s="886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3"/>
      <c r="AB414" s="763"/>
      <c r="AC414" s="763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3000</v>
      </c>
      <c r="Y416" s="770">
        <f t="shared" si="87"/>
        <v>3000</v>
      </c>
      <c r="Z416" s="36">
        <f>IFERROR(IF(Y416=0,"",ROUNDUP(Y416/H416,0)*0.02175),"")</f>
        <v>4.3499999999999996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3096</v>
      </c>
      <c r="BN416" s="64">
        <f t="shared" si="89"/>
        <v>3096</v>
      </c>
      <c r="BO416" s="64">
        <f t="shared" si="90"/>
        <v>4.1666666666666661</v>
      </c>
      <c r="BP416" s="64">
        <f t="shared" si="91"/>
        <v>4.1666666666666661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3000</v>
      </c>
      <c r="Y420" s="770">
        <f t="shared" si="87"/>
        <v>3000</v>
      </c>
      <c r="Z420" s="36">
        <f>IFERROR(IF(Y420=0,"",ROUNDUP(Y420/H420,0)*0.02175),"")</f>
        <v>4.3499999999999996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3096</v>
      </c>
      <c r="BN420" s="64">
        <f t="shared" si="89"/>
        <v>3096</v>
      </c>
      <c r="BO420" s="64">
        <f t="shared" si="90"/>
        <v>4.1666666666666661</v>
      </c>
      <c r="BP420" s="64">
        <f t="shared" si="91"/>
        <v>4.1666666666666661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4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400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400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8.6999999999999993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6000</v>
      </c>
      <c r="Y426" s="771">
        <f>IFERROR(SUM(Y415:Y424),"0")</f>
        <v>6000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3"/>
      <c r="AB427" s="763"/>
      <c r="AC427" s="763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2000</v>
      </c>
      <c r="Y428" s="770">
        <f>IFERROR(IF(X428="",0,CEILING((X428/$H428),1)*$H428),"")</f>
        <v>2010</v>
      </c>
      <c r="Z428" s="36">
        <f>IFERROR(IF(Y428=0,"",ROUNDUP(Y428/H428,0)*0.02175),"")</f>
        <v>2.9144999999999999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2064</v>
      </c>
      <c r="BN428" s="64">
        <f>IFERROR(Y428*I428/H428,"0")</f>
        <v>2074.3200000000002</v>
      </c>
      <c r="BO428" s="64">
        <f>IFERROR(1/J428*(X428/H428),"0")</f>
        <v>2.7777777777777777</v>
      </c>
      <c r="BP428" s="64">
        <f>IFERROR(1/J428*(Y428/H428),"0")</f>
        <v>2.7916666666666665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133.33333333333334</v>
      </c>
      <c r="Y430" s="771">
        <f>IFERROR(Y428/H428,"0")+IFERROR(Y429/H429,"0")</f>
        <v>134</v>
      </c>
      <c r="Z430" s="771">
        <f>IFERROR(IF(Z428="",0,Z428),"0")+IFERROR(IF(Z429="",0,Z429),"0")</f>
        <v>2.9144999999999999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2000</v>
      </c>
      <c r="Y431" s="771">
        <f>IFERROR(SUM(Y428:Y429),"0")</f>
        <v>2010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3"/>
      <c r="AB432" s="763"/>
      <c r="AC432" s="763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1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3"/>
      <c r="AB437" s="763"/>
      <c r="AC437" s="763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5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280</v>
      </c>
      <c r="Y438" s="770">
        <f>IFERROR(IF(X438="",0,CEILING((X438/$H438),1)*$H438),"")</f>
        <v>288</v>
      </c>
      <c r="Z438" s="36">
        <f>IFERROR(IF(Y438=0,"",ROUNDUP(Y438/H438,0)*0.01898),"")</f>
        <v>0.60736000000000001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296.1466666666667</v>
      </c>
      <c r="BN438" s="64">
        <f>IFERROR(Y438*I438/H438,"0")</f>
        <v>304.608</v>
      </c>
      <c r="BO438" s="64">
        <f>IFERROR(1/J438*(X438/H438),"0")</f>
        <v>0.4861111111111111</v>
      </c>
      <c r="BP438" s="64">
        <f>IFERROR(1/J438*(Y438/H438),"0")</f>
        <v>0.5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31.111111111111111</v>
      </c>
      <c r="Y439" s="771">
        <f>IFERROR(Y438/H438,"0")</f>
        <v>32</v>
      </c>
      <c r="Z439" s="771">
        <f>IFERROR(IF(Z438="",0,Z438),"0")</f>
        <v>0.60736000000000001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280</v>
      </c>
      <c r="Y440" s="771">
        <f>IFERROR(SUM(Y438:Y438),"0")</f>
        <v>288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3"/>
      <c r="AB442" s="763"/>
      <c r="AC442" s="763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20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3"/>
      <c r="AB453" s="763"/>
      <c r="AC453" s="763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3"/>
      <c r="AB458" s="763"/>
      <c r="AC458" s="763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7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3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3"/>
      <c r="AB466" s="763"/>
      <c r="AC466" s="763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6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5" t="s">
        <v>734</v>
      </c>
      <c r="B470" s="886"/>
      <c r="C470" s="886"/>
      <c r="D470" s="886"/>
      <c r="E470" s="886"/>
      <c r="F470" s="886"/>
      <c r="G470" s="886"/>
      <c r="H470" s="886"/>
      <c r="I470" s="886"/>
      <c r="J470" s="886"/>
      <c r="K470" s="886"/>
      <c r="L470" s="886"/>
      <c r="M470" s="886"/>
      <c r="N470" s="886"/>
      <c r="O470" s="886"/>
      <c r="P470" s="886"/>
      <c r="Q470" s="886"/>
      <c r="R470" s="886"/>
      <c r="S470" s="886"/>
      <c r="T470" s="886"/>
      <c r="U470" s="886"/>
      <c r="V470" s="886"/>
      <c r="W470" s="886"/>
      <c r="X470" s="886"/>
      <c r="Y470" s="886"/>
      <c r="Z470" s="886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3"/>
      <c r="AB472" s="763"/>
      <c r="AC472" s="763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3"/>
      <c r="AB476" s="763"/>
      <c r="AC476" s="763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8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6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8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0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2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9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3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3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3"/>
      <c r="AB497" s="763"/>
      <c r="AC497" s="763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3"/>
      <c r="AB502" s="763"/>
      <c r="AC502" s="763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3"/>
      <c r="AB507" s="763"/>
      <c r="AC507" s="763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3"/>
      <c r="AB511" s="763"/>
      <c r="AC511" s="763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4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1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3"/>
      <c r="AB520" s="763"/>
      <c r="AC520" s="763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2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3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3"/>
      <c r="AB528" s="763"/>
      <c r="AC528" s="763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3"/>
      <c r="AB532" s="763"/>
      <c r="AC532" s="763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5" t="s">
        <v>831</v>
      </c>
      <c r="B536" s="886"/>
      <c r="C536" s="886"/>
      <c r="D536" s="886"/>
      <c r="E536" s="886"/>
      <c r="F536" s="886"/>
      <c r="G536" s="886"/>
      <c r="H536" s="886"/>
      <c r="I536" s="886"/>
      <c r="J536" s="886"/>
      <c r="K536" s="886"/>
      <c r="L536" s="886"/>
      <c r="M536" s="886"/>
      <c r="N536" s="886"/>
      <c r="O536" s="886"/>
      <c r="P536" s="886"/>
      <c r="Q536" s="886"/>
      <c r="R536" s="886"/>
      <c r="S536" s="886"/>
      <c r="T536" s="886"/>
      <c r="U536" s="886"/>
      <c r="V536" s="886"/>
      <c r="W536" s="886"/>
      <c r="X536" s="886"/>
      <c r="Y536" s="886"/>
      <c r="Z536" s="886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3"/>
      <c r="AB538" s="763"/>
      <c r="AC538" s="763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600</v>
      </c>
      <c r="Y542" s="770">
        <f t="shared" si="103"/>
        <v>601.92000000000007</v>
      </c>
      <c r="Z542" s="36">
        <f t="shared" si="104"/>
        <v>1.36344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640.90909090909088</v>
      </c>
      <c r="BN542" s="64">
        <f t="shared" si="106"/>
        <v>642.96</v>
      </c>
      <c r="BO542" s="64">
        <f t="shared" si="107"/>
        <v>1.0926573426573427</v>
      </c>
      <c r="BP542" s="64">
        <f t="shared" si="108"/>
        <v>1.0961538461538463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1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8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113.63636363636363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114.00000000000001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1.36344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600</v>
      </c>
      <c r="Y555" s="771">
        <f>IFERROR(SUM(Y539:Y553),"0")</f>
        <v>601.92000000000007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3"/>
      <c r="AB556" s="763"/>
      <c r="AC556" s="763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200</v>
      </c>
      <c r="Y558" s="770">
        <f>IFERROR(IF(X558="",0,CEILING((X558/$H558),1)*$H558),"")</f>
        <v>200.64000000000001</v>
      </c>
      <c r="Z558" s="36">
        <f>IFERROR(IF(Y558=0,"",ROUNDUP(Y558/H558,0)*0.01196),"")</f>
        <v>0.45448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213.63636363636363</v>
      </c>
      <c r="BN558" s="64">
        <f>IFERROR(Y558*I558/H558,"0")</f>
        <v>214.32</v>
      </c>
      <c r="BO558" s="64">
        <f>IFERROR(1/J558*(X558/H558),"0")</f>
        <v>0.36421911421911418</v>
      </c>
      <c r="BP558" s="64">
        <f>IFERROR(1/J558*(Y558/H558),"0")</f>
        <v>0.36538461538461542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37.878787878787875</v>
      </c>
      <c r="Y560" s="771">
        <f>IFERROR(Y557/H557,"0")+IFERROR(Y558/H558,"0")+IFERROR(Y559/H559,"0")</f>
        <v>38</v>
      </c>
      <c r="Z560" s="771">
        <f>IFERROR(IF(Z557="",0,Z557),"0")+IFERROR(IF(Z558="",0,Z558),"0")+IFERROR(IF(Z559="",0,Z559),"0")</f>
        <v>0.45448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200</v>
      </c>
      <c r="Y561" s="771">
        <f>IFERROR(SUM(Y557:Y559),"0")</f>
        <v>200.64000000000001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3"/>
      <c r="AB562" s="763"/>
      <c r="AC562" s="763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50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150</v>
      </c>
      <c r="Y563" s="770">
        <f t="shared" ref="Y563:Y576" si="109">IFERROR(IF(X563="",0,CEILING((X563/$H563),1)*$H563),"")</f>
        <v>153.12</v>
      </c>
      <c r="Z563" s="36">
        <f>IFERROR(IF(Y563=0,"",ROUNDUP(Y563/H563,0)*0.01196),"")</f>
        <v>0.34683999999999998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160.22727272727272</v>
      </c>
      <c r="BN563" s="64">
        <f t="shared" ref="BN563:BN576" si="111">IFERROR(Y563*I563/H563,"0")</f>
        <v>163.56</v>
      </c>
      <c r="BO563" s="64">
        <f t="shared" ref="BO563:BO576" si="112">IFERROR(1/J563*(X563/H563),"0")</f>
        <v>0.27316433566433568</v>
      </c>
      <c r="BP563" s="64">
        <f t="shared" ref="BP563:BP576" si="113">IFERROR(1/J563*(Y563/H563),"0")</f>
        <v>0.27884615384615385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2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160</v>
      </c>
      <c r="Y565" s="770">
        <f t="shared" si="109"/>
        <v>163.68</v>
      </c>
      <c r="Z565" s="36">
        <f>IFERROR(IF(Y565=0,"",ROUNDUP(Y565/H565,0)*0.01196),"")</f>
        <v>0.37075999999999998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170.90909090909091</v>
      </c>
      <c r="BN565" s="64">
        <f t="shared" si="111"/>
        <v>174.84</v>
      </c>
      <c r="BO565" s="64">
        <f t="shared" si="112"/>
        <v>0.29137529137529139</v>
      </c>
      <c r="BP565" s="64">
        <f t="shared" si="113"/>
        <v>0.29807692307692307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4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100</v>
      </c>
      <c r="Y567" s="770">
        <f t="shared" si="109"/>
        <v>100.32000000000001</v>
      </c>
      <c r="Z567" s="36">
        <f>IFERROR(IF(Y567=0,"",ROUNDUP(Y567/H567,0)*0.01196),"")</f>
        <v>0.22724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106.81818181818181</v>
      </c>
      <c r="BN567" s="64">
        <f t="shared" si="111"/>
        <v>107.16</v>
      </c>
      <c r="BO567" s="64">
        <f t="shared" si="112"/>
        <v>0.18210955710955709</v>
      </c>
      <c r="BP567" s="64">
        <f t="shared" si="113"/>
        <v>0.18269230769230771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7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3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8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30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77.651515151515142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79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0.94484000000000001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410</v>
      </c>
      <c r="Y578" s="771">
        <f>IFERROR(SUM(Y563:Y576),"0")</f>
        <v>417.12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3"/>
      <c r="AB579" s="763"/>
      <c r="AC579" s="763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3"/>
      <c r="AB585" s="763"/>
      <c r="AC585" s="763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0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5" t="s">
        <v>927</v>
      </c>
      <c r="B590" s="886"/>
      <c r="C590" s="886"/>
      <c r="D590" s="886"/>
      <c r="E590" s="886"/>
      <c r="F590" s="886"/>
      <c r="G590" s="886"/>
      <c r="H590" s="886"/>
      <c r="I590" s="886"/>
      <c r="J590" s="886"/>
      <c r="K590" s="886"/>
      <c r="L590" s="886"/>
      <c r="M590" s="886"/>
      <c r="N590" s="886"/>
      <c r="O590" s="886"/>
      <c r="P590" s="886"/>
      <c r="Q590" s="886"/>
      <c r="R590" s="886"/>
      <c r="S590" s="886"/>
      <c r="T590" s="886"/>
      <c r="U590" s="886"/>
      <c r="V590" s="886"/>
      <c r="W590" s="886"/>
      <c r="X590" s="886"/>
      <c r="Y590" s="886"/>
      <c r="Z590" s="886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3"/>
      <c r="AB592" s="763"/>
      <c r="AC592" s="763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49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3"/>
      <c r="AB596" s="763"/>
      <c r="AC596" s="763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4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5" t="s">
        <v>934</v>
      </c>
      <c r="B600" s="886"/>
      <c r="C600" s="886"/>
      <c r="D600" s="886"/>
      <c r="E600" s="886"/>
      <c r="F600" s="886"/>
      <c r="G600" s="886"/>
      <c r="H600" s="886"/>
      <c r="I600" s="886"/>
      <c r="J600" s="886"/>
      <c r="K600" s="886"/>
      <c r="L600" s="886"/>
      <c r="M600" s="886"/>
      <c r="N600" s="886"/>
      <c r="O600" s="886"/>
      <c r="P600" s="886"/>
      <c r="Q600" s="886"/>
      <c r="R600" s="886"/>
      <c r="S600" s="886"/>
      <c r="T600" s="886"/>
      <c r="U600" s="886"/>
      <c r="V600" s="886"/>
      <c r="W600" s="886"/>
      <c r="X600" s="886"/>
      <c r="Y600" s="886"/>
      <c r="Z600" s="886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3"/>
      <c r="AB602" s="763"/>
      <c r="AC602" s="763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0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69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4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4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1203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09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3"/>
      <c r="AB612" s="763"/>
      <c r="AC612" s="763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98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6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5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3"/>
      <c r="AB619" s="763"/>
      <c r="AC619" s="763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3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7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08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2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9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4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989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3"/>
      <c r="AB629" s="763"/>
      <c r="AC629" s="763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3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5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1016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2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3"/>
      <c r="AB640" s="763"/>
      <c r="AC640" s="763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23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3"/>
      <c r="AB648" s="763"/>
      <c r="AC648" s="763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0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3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3"/>
      <c r="AB653" s="763"/>
      <c r="AC653" s="763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3"/>
      <c r="AB657" s="763"/>
      <c r="AC657" s="763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1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3"/>
      <c r="AB661" s="763"/>
      <c r="AC661" s="763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39" t="s">
        <v>1055</v>
      </c>
      <c r="Q665" s="921"/>
      <c r="R665" s="921"/>
      <c r="S665" s="921"/>
      <c r="T665" s="921"/>
      <c r="U665" s="921"/>
      <c r="V665" s="922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10282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10320.48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39" t="s">
        <v>1056</v>
      </c>
      <c r="Q666" s="921"/>
      <c r="R666" s="921"/>
      <c r="S666" s="921"/>
      <c r="T666" s="921"/>
      <c r="U666" s="921"/>
      <c r="V666" s="922"/>
      <c r="W666" s="37" t="s">
        <v>68</v>
      </c>
      <c r="X666" s="771">
        <f>IFERROR(SUM(BM22:BM662),"0")</f>
        <v>10676.391587301587</v>
      </c>
      <c r="Y666" s="771">
        <f>IFERROR(SUM(BN22:BN662),"0")</f>
        <v>10716.806999999999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39" t="s">
        <v>1057</v>
      </c>
      <c r="Q667" s="921"/>
      <c r="R667" s="921"/>
      <c r="S667" s="921"/>
      <c r="T667" s="921"/>
      <c r="U667" s="921"/>
      <c r="V667" s="922"/>
      <c r="W667" s="37" t="s">
        <v>1058</v>
      </c>
      <c r="X667" s="38">
        <f>ROUNDUP(SUM(BO22:BO662),0)</f>
        <v>16</v>
      </c>
      <c r="Y667" s="38">
        <f>ROUNDUP(SUM(BP22:BP662),0)</f>
        <v>16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39" t="s">
        <v>1059</v>
      </c>
      <c r="Q668" s="921"/>
      <c r="R668" s="921"/>
      <c r="S668" s="921"/>
      <c r="T668" s="921"/>
      <c r="U668" s="921"/>
      <c r="V668" s="922"/>
      <c r="W668" s="37" t="s">
        <v>68</v>
      </c>
      <c r="X668" s="771">
        <f>GrossWeightTotal+PalletQtyTotal*25</f>
        <v>11076.391587301587</v>
      </c>
      <c r="Y668" s="771">
        <f>GrossWeightTotalR+PalletQtyTotalR*25</f>
        <v>11116.806999999999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39" t="s">
        <v>1060</v>
      </c>
      <c r="Q669" s="921"/>
      <c r="R669" s="921"/>
      <c r="S669" s="921"/>
      <c r="T669" s="921"/>
      <c r="U669" s="921"/>
      <c r="V669" s="922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885.53703703703695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890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39" t="s">
        <v>1061</v>
      </c>
      <c r="Q670" s="921"/>
      <c r="R670" s="921"/>
      <c r="S670" s="921"/>
      <c r="T670" s="921"/>
      <c r="U670" s="921"/>
      <c r="V670" s="922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16.590399999999999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1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1" t="s">
        <v>831</v>
      </c>
      <c r="AE672" s="761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2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2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550.80000000000007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2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252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8298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1219.68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P659:V659"/>
    <mergeCell ref="A21:Z21"/>
    <mergeCell ref="P425:V425"/>
    <mergeCell ref="D481:E481"/>
    <mergeCell ref="A657:Z657"/>
    <mergeCell ref="D192:E192"/>
    <mergeCell ref="D42:E42"/>
    <mergeCell ref="A181:Z181"/>
    <mergeCell ref="A468:O469"/>
    <mergeCell ref="P598:V598"/>
    <mergeCell ref="D17:E18"/>
    <mergeCell ref="D515:E515"/>
    <mergeCell ref="D642:E642"/>
    <mergeCell ref="D542:E542"/>
    <mergeCell ref="X17:X18"/>
    <mergeCell ref="D123:E123"/>
    <mergeCell ref="P58:T58"/>
    <mergeCell ref="D421:E421"/>
    <mergeCell ref="P307:T307"/>
    <mergeCell ref="P373:T373"/>
    <mergeCell ref="D110:E110"/>
    <mergeCell ref="D44:E44"/>
    <mergeCell ref="P444:T444"/>
    <mergeCell ref="D408:E408"/>
    <mergeCell ref="P387:V387"/>
    <mergeCell ref="D614:E614"/>
    <mergeCell ref="A627:O628"/>
    <mergeCell ref="D552:E552"/>
    <mergeCell ref="A339:Z339"/>
    <mergeCell ref="U17:V17"/>
    <mergeCell ref="Y17:Y18"/>
    <mergeCell ref="P385:T385"/>
    <mergeCell ref="D57:E57"/>
    <mergeCell ref="A8:C8"/>
    <mergeCell ref="P124:T124"/>
    <mergeCell ref="D355:E355"/>
    <mergeCell ref="P447:T447"/>
    <mergeCell ref="P608:T608"/>
    <mergeCell ref="P360:T360"/>
    <mergeCell ref="D32:E32"/>
    <mergeCell ref="P595:V595"/>
    <mergeCell ref="P151:T151"/>
    <mergeCell ref="D566:E566"/>
    <mergeCell ref="A128:Z128"/>
    <mergeCell ref="P449:T449"/>
    <mergeCell ref="A268:O269"/>
    <mergeCell ref="P496:V496"/>
    <mergeCell ref="A10:C10"/>
    <mergeCell ref="A497:Z497"/>
    <mergeCell ref="D553:E553"/>
    <mergeCell ref="A413:Z413"/>
    <mergeCell ref="AC673:AC674"/>
    <mergeCell ref="P379:V379"/>
    <mergeCell ref="A645:O646"/>
    <mergeCell ref="A126:O127"/>
    <mergeCell ref="P23:V23"/>
    <mergeCell ref="D133:E133"/>
    <mergeCell ref="A35:Z35"/>
    <mergeCell ref="P308:V308"/>
    <mergeCell ref="A333:Z333"/>
    <mergeCell ref="P160:V160"/>
    <mergeCell ref="P216:V216"/>
    <mergeCell ref="D483:E483"/>
    <mergeCell ref="P83:T83"/>
    <mergeCell ref="D559:E559"/>
    <mergeCell ref="V12:W12"/>
    <mergeCell ref="D191:E191"/>
    <mergeCell ref="A200:O201"/>
    <mergeCell ref="D262:E262"/>
    <mergeCell ref="D433:E433"/>
    <mergeCell ref="P368:T368"/>
    <mergeCell ref="A506:Z506"/>
    <mergeCell ref="D237:E237"/>
    <mergeCell ref="A39:Z39"/>
    <mergeCell ref="A310:Z310"/>
    <mergeCell ref="P85:T85"/>
    <mergeCell ref="P383:T383"/>
    <mergeCell ref="S673:S674"/>
    <mergeCell ref="P650:T650"/>
    <mergeCell ref="D522:E522"/>
    <mergeCell ref="D571:E571"/>
    <mergeCell ref="P501:V501"/>
    <mergeCell ref="P625:T625"/>
    <mergeCell ref="N17:N18"/>
    <mergeCell ref="A647:Z647"/>
    <mergeCell ref="Q5:R5"/>
    <mergeCell ref="F17:F18"/>
    <mergeCell ref="P199:T199"/>
    <mergeCell ref="P297:T297"/>
    <mergeCell ref="D478:E478"/>
    <mergeCell ref="D107:E107"/>
    <mergeCell ref="D163:E163"/>
    <mergeCell ref="D278:E278"/>
    <mergeCell ref="D234:E234"/>
    <mergeCell ref="P291:T291"/>
    <mergeCell ref="P484:T484"/>
    <mergeCell ref="D549:E549"/>
    <mergeCell ref="P568:T568"/>
    <mergeCell ref="D576:E576"/>
    <mergeCell ref="D641:E641"/>
    <mergeCell ref="P70:T70"/>
    <mergeCell ref="P263:T263"/>
    <mergeCell ref="P434:T434"/>
    <mergeCell ref="D244:E244"/>
    <mergeCell ref="P228:T228"/>
    <mergeCell ref="P499:T499"/>
    <mergeCell ref="D171:E171"/>
    <mergeCell ref="P355:T355"/>
    <mergeCell ref="D336:E336"/>
    <mergeCell ref="P597:T597"/>
    <mergeCell ref="D407:E407"/>
    <mergeCell ref="Q6:R6"/>
    <mergeCell ref="P134:T134"/>
    <mergeCell ref="P243:T243"/>
    <mergeCell ref="A251:O252"/>
    <mergeCell ref="P644:T644"/>
    <mergeCell ref="P53:V53"/>
    <mergeCell ref="D247:E247"/>
    <mergeCell ref="A320:Z320"/>
    <mergeCell ref="P351:V351"/>
    <mergeCell ref="P495:V495"/>
    <mergeCell ref="A314:Z314"/>
    <mergeCell ref="A114:Z114"/>
    <mergeCell ref="A412:Z412"/>
    <mergeCell ref="P239:V239"/>
    <mergeCell ref="A648:Z648"/>
    <mergeCell ref="H673:H674"/>
    <mergeCell ref="J673:J674"/>
    <mergeCell ref="D249:E249"/>
    <mergeCell ref="P262:T262"/>
    <mergeCell ref="D105:E105"/>
    <mergeCell ref="D276:E276"/>
    <mergeCell ref="A349:Z349"/>
    <mergeCell ref="P433:T433"/>
    <mergeCell ref="D547:E547"/>
    <mergeCell ref="D170:E170"/>
    <mergeCell ref="D341:E341"/>
    <mergeCell ref="A476:Z476"/>
    <mergeCell ref="A525:O526"/>
    <mergeCell ref="A536:Z536"/>
    <mergeCell ref="P303:V303"/>
    <mergeCell ref="A663:O664"/>
    <mergeCell ref="P292:T292"/>
    <mergeCell ref="P81:V81"/>
    <mergeCell ref="P60:T60"/>
    <mergeCell ref="D291:E291"/>
    <mergeCell ref="A500:O501"/>
    <mergeCell ref="AD17:AF18"/>
    <mergeCell ref="P599:V599"/>
    <mergeCell ref="D101:E101"/>
    <mergeCell ref="P142:V142"/>
    <mergeCell ref="A337:O338"/>
    <mergeCell ref="D570:E570"/>
    <mergeCell ref="P645:V645"/>
    <mergeCell ref="D76:E76"/>
    <mergeCell ref="F5:G5"/>
    <mergeCell ref="P663:V663"/>
    <mergeCell ref="P411:V411"/>
    <mergeCell ref="A25:Z25"/>
    <mergeCell ref="P638:V638"/>
    <mergeCell ref="P67:T67"/>
    <mergeCell ref="D455:E455"/>
    <mergeCell ref="D626:E626"/>
    <mergeCell ref="D175:E175"/>
    <mergeCell ref="P186:T186"/>
    <mergeCell ref="D221:E221"/>
    <mergeCell ref="V11:W11"/>
    <mergeCell ref="D392:E392"/>
    <mergeCell ref="P469:V469"/>
    <mergeCell ref="A370:O371"/>
    <mergeCell ref="A592:Z592"/>
    <mergeCell ref="P57:T57"/>
    <mergeCell ref="A326:O327"/>
    <mergeCell ref="P367:T367"/>
    <mergeCell ref="A655:O656"/>
    <mergeCell ref="P603:T603"/>
    <mergeCell ref="A205:O206"/>
    <mergeCell ref="P75:T75"/>
    <mergeCell ref="P486:T486"/>
    <mergeCell ref="P2:W3"/>
    <mergeCell ref="P133:T133"/>
    <mergeCell ref="P298:T298"/>
    <mergeCell ref="P198:T198"/>
    <mergeCell ref="P369:T369"/>
    <mergeCell ref="D508:E508"/>
    <mergeCell ref="D539:E539"/>
    <mergeCell ref="P418:T418"/>
    <mergeCell ref="AB673:AB674"/>
    <mergeCell ref="D228:E228"/>
    <mergeCell ref="A342:O343"/>
    <mergeCell ref="AD673:AD674"/>
    <mergeCell ref="P654:T654"/>
    <mergeCell ref="P312:V312"/>
    <mergeCell ref="A289:Z289"/>
    <mergeCell ref="D575:E575"/>
    <mergeCell ref="D10:E10"/>
    <mergeCell ref="A23:O24"/>
    <mergeCell ref="P610:V610"/>
    <mergeCell ref="F10:G10"/>
    <mergeCell ref="P135:T135"/>
    <mergeCell ref="P191:T191"/>
    <mergeCell ref="P362:T362"/>
    <mergeCell ref="G673:G674"/>
    <mergeCell ref="D243:E243"/>
    <mergeCell ref="A308:O309"/>
    <mergeCell ref="D99:E99"/>
    <mergeCell ref="D544:E544"/>
    <mergeCell ref="P420:T420"/>
    <mergeCell ref="D397:E397"/>
    <mergeCell ref="P205:V205"/>
    <mergeCell ref="P363:V363"/>
    <mergeCell ref="M17:M18"/>
    <mergeCell ref="P584:V584"/>
    <mergeCell ref="O17:O18"/>
    <mergeCell ref="P336:T336"/>
    <mergeCell ref="A602:Z602"/>
    <mergeCell ref="A596:Z596"/>
    <mergeCell ref="A104:Z104"/>
    <mergeCell ref="P410:V410"/>
    <mergeCell ref="P417:T417"/>
    <mergeCell ref="A185:Z185"/>
    <mergeCell ref="P456:V456"/>
    <mergeCell ref="P287:V287"/>
    <mergeCell ref="P281:V281"/>
    <mergeCell ref="D226:E226"/>
    <mergeCell ref="P352:V352"/>
    <mergeCell ref="D462:E462"/>
    <mergeCell ref="P62:T62"/>
    <mergeCell ref="D503:E503"/>
    <mergeCell ref="P146:T146"/>
    <mergeCell ref="D152:E152"/>
    <mergeCell ref="A136:O137"/>
    <mergeCell ref="D223:E223"/>
    <mergeCell ref="D279:E279"/>
    <mergeCell ref="D450:E450"/>
    <mergeCell ref="D521:E521"/>
    <mergeCell ref="A254:Z254"/>
    <mergeCell ref="P357:T357"/>
    <mergeCell ref="D29:E29"/>
    <mergeCell ref="P515:T515"/>
    <mergeCell ref="P195:V195"/>
    <mergeCell ref="A20:Z20"/>
    <mergeCell ref="A194:O195"/>
    <mergeCell ref="D620:E620"/>
    <mergeCell ref="AE673:AE674"/>
    <mergeCell ref="D607:E607"/>
    <mergeCell ref="P36:T36"/>
    <mergeCell ref="P478:T478"/>
    <mergeCell ref="P107:T107"/>
    <mergeCell ref="P278:T278"/>
    <mergeCell ref="D321:E321"/>
    <mergeCell ref="P101:T101"/>
    <mergeCell ref="P576:T576"/>
    <mergeCell ref="D215:E215"/>
    <mergeCell ref="D557:E557"/>
    <mergeCell ref="P194:V194"/>
    <mergeCell ref="D513:E513"/>
    <mergeCell ref="P636:T636"/>
    <mergeCell ref="P641:T641"/>
    <mergeCell ref="P286:V286"/>
    <mergeCell ref="P415:T415"/>
    <mergeCell ref="I673:I674"/>
    <mergeCell ref="K673:K674"/>
    <mergeCell ref="P371:V371"/>
    <mergeCell ref="D623:E623"/>
    <mergeCell ref="P431:V431"/>
    <mergeCell ref="P642:T642"/>
    <mergeCell ref="P123:T123"/>
    <mergeCell ref="D550:E550"/>
    <mergeCell ref="P421:T421"/>
    <mergeCell ref="P656:V656"/>
    <mergeCell ref="P110:T110"/>
    <mergeCell ref="A348:Z348"/>
    <mergeCell ref="P408:T408"/>
    <mergeCell ref="P137:V137"/>
    <mergeCell ref="A554:O555"/>
    <mergeCell ref="D84:E84"/>
    <mergeCell ref="P483:T483"/>
    <mergeCell ref="D22:E22"/>
    <mergeCell ref="A328:Z328"/>
    <mergeCell ref="A284:Z284"/>
    <mergeCell ref="D447:E447"/>
    <mergeCell ref="P575:T575"/>
    <mergeCell ref="P301:T301"/>
    <mergeCell ref="D385:E385"/>
    <mergeCell ref="P426:V426"/>
    <mergeCell ref="A520:Z520"/>
    <mergeCell ref="D605:E605"/>
    <mergeCell ref="A102:O103"/>
    <mergeCell ref="P105:T105"/>
    <mergeCell ref="P547:T547"/>
    <mergeCell ref="P276:T276"/>
    <mergeCell ref="D86:E86"/>
    <mergeCell ref="P214:T214"/>
    <mergeCell ref="D257:E257"/>
    <mergeCell ref="D213:E213"/>
    <mergeCell ref="A64:O65"/>
    <mergeCell ref="D151:E151"/>
    <mergeCell ref="P341:T341"/>
    <mergeCell ref="D384:E384"/>
    <mergeCell ref="D449:E449"/>
    <mergeCell ref="P463:T463"/>
    <mergeCell ref="T673:T674"/>
    <mergeCell ref="V673:V674"/>
    <mergeCell ref="D225:E225"/>
    <mergeCell ref="P409:T409"/>
    <mergeCell ref="P580:T580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A9:C9"/>
    <mergeCell ref="P125:T125"/>
    <mergeCell ref="P321:T321"/>
    <mergeCell ref="D373:E373"/>
    <mergeCell ref="P557:T557"/>
    <mergeCell ref="D58:E58"/>
    <mergeCell ref="A71:O72"/>
    <mergeCell ref="A179:Z179"/>
    <mergeCell ref="A414:Z414"/>
    <mergeCell ref="P660:V660"/>
    <mergeCell ref="D358:E358"/>
    <mergeCell ref="A91:Z91"/>
    <mergeCell ref="P337:V337"/>
    <mergeCell ref="D529:E529"/>
    <mergeCell ref="A612:Z612"/>
    <mergeCell ref="P474:V474"/>
    <mergeCell ref="P103:V103"/>
    <mergeCell ref="Q13:R13"/>
    <mergeCell ref="A33:O34"/>
    <mergeCell ref="P121:V121"/>
    <mergeCell ref="P188:T188"/>
    <mergeCell ref="A207:Z207"/>
    <mergeCell ref="P551:T551"/>
    <mergeCell ref="A296:Z296"/>
    <mergeCell ref="D459:E459"/>
    <mergeCell ref="P148:V148"/>
    <mergeCell ref="P59:T59"/>
    <mergeCell ref="A532:Z532"/>
    <mergeCell ref="P130:T130"/>
    <mergeCell ref="A271:Z271"/>
    <mergeCell ref="P190:T190"/>
    <mergeCell ref="P46:T46"/>
    <mergeCell ref="P240:V240"/>
    <mergeCell ref="D434:E434"/>
    <mergeCell ref="P488:T488"/>
    <mergeCell ref="A507:Z507"/>
    <mergeCell ref="A155:Z155"/>
    <mergeCell ref="P268:V268"/>
    <mergeCell ref="D389:E389"/>
    <mergeCell ref="P139:T139"/>
    <mergeCell ref="P176:T176"/>
    <mergeCell ref="P247:T247"/>
    <mergeCell ref="H5:M5"/>
    <mergeCell ref="A56:Z56"/>
    <mergeCell ref="P669:V669"/>
    <mergeCell ref="D212:E212"/>
    <mergeCell ref="D146:E146"/>
    <mergeCell ref="P225:T225"/>
    <mergeCell ref="P396:T396"/>
    <mergeCell ref="D6:M6"/>
    <mergeCell ref="P567:T567"/>
    <mergeCell ref="P461:T461"/>
    <mergeCell ref="A306:Z306"/>
    <mergeCell ref="A317:O318"/>
    <mergeCell ref="P175:T175"/>
    <mergeCell ref="P95:V95"/>
    <mergeCell ref="D540:E540"/>
    <mergeCell ref="D83:E83"/>
    <mergeCell ref="P331:V331"/>
    <mergeCell ref="P460:T460"/>
    <mergeCell ref="P631:T631"/>
    <mergeCell ref="P227:T227"/>
    <mergeCell ref="P398:T398"/>
    <mergeCell ref="D512:E512"/>
    <mergeCell ref="P569:T569"/>
    <mergeCell ref="D368:E368"/>
    <mergeCell ref="P106:T106"/>
    <mergeCell ref="D604:E604"/>
    <mergeCell ref="P93:T93"/>
    <mergeCell ref="P226:T226"/>
    <mergeCell ref="D85:E85"/>
    <mergeCell ref="D256:E256"/>
    <mergeCell ref="P335:T335"/>
    <mergeCell ref="P120:V120"/>
    <mergeCell ref="V6:W9"/>
    <mergeCell ref="P256:T256"/>
    <mergeCell ref="D199:E199"/>
    <mergeCell ref="P109:T109"/>
    <mergeCell ref="A404:O405"/>
    <mergeCell ref="D186:E186"/>
    <mergeCell ref="P274:T274"/>
    <mergeCell ref="P345:T345"/>
    <mergeCell ref="D484:E484"/>
    <mergeCell ref="P541:T541"/>
    <mergeCell ref="P84:T84"/>
    <mergeCell ref="P222:T222"/>
    <mergeCell ref="P22:T22"/>
    <mergeCell ref="P193:T193"/>
    <mergeCell ref="D649:E649"/>
    <mergeCell ref="D428:E428"/>
    <mergeCell ref="P605:T605"/>
    <mergeCell ref="D415:E415"/>
    <mergeCell ref="D586:E586"/>
    <mergeCell ref="P394:V394"/>
    <mergeCell ref="P257:T257"/>
    <mergeCell ref="P54:V54"/>
    <mergeCell ref="P173:V173"/>
    <mergeCell ref="P620:T620"/>
    <mergeCell ref="A172:O173"/>
    <mergeCell ref="P265:V265"/>
    <mergeCell ref="A41:Z41"/>
    <mergeCell ref="P607:T607"/>
    <mergeCell ref="A283:Z283"/>
    <mergeCell ref="A388:Z388"/>
    <mergeCell ref="D446:E446"/>
    <mergeCell ref="A519:Z519"/>
    <mergeCell ref="H10:M10"/>
    <mergeCell ref="AA17:AA18"/>
    <mergeCell ref="P212:T212"/>
    <mergeCell ref="AC17:AC18"/>
    <mergeCell ref="P485:T485"/>
    <mergeCell ref="A122:Z122"/>
    <mergeCell ref="P108:T108"/>
    <mergeCell ref="P279:T279"/>
    <mergeCell ref="D418:E418"/>
    <mergeCell ref="A591:Z591"/>
    <mergeCell ref="P666:V666"/>
    <mergeCell ref="D654:E654"/>
    <mergeCell ref="P45:T45"/>
    <mergeCell ref="P487:T487"/>
    <mergeCell ref="P512:T512"/>
    <mergeCell ref="A288:Z288"/>
    <mergeCell ref="D420:E420"/>
    <mergeCell ref="P430:V430"/>
    <mergeCell ref="Z17:Z18"/>
    <mergeCell ref="AB17:AB18"/>
    <mergeCell ref="D367:E367"/>
    <mergeCell ref="D383:E383"/>
    <mergeCell ref="P462:T462"/>
    <mergeCell ref="A386:O387"/>
    <mergeCell ref="D299:E299"/>
    <mergeCell ref="P633:T633"/>
    <mergeCell ref="D541:E541"/>
    <mergeCell ref="P405:V405"/>
    <mergeCell ref="A401:Z401"/>
    <mergeCell ref="D222:E222"/>
    <mergeCell ref="G17:G18"/>
    <mergeCell ref="A295:Z295"/>
    <mergeCell ref="H17:H18"/>
    <mergeCell ref="P531:V531"/>
    <mergeCell ref="P261:T261"/>
    <mergeCell ref="D204:E204"/>
    <mergeCell ref="P452:V452"/>
    <mergeCell ref="P503:T503"/>
    <mergeCell ref="D198:E198"/>
    <mergeCell ref="P459:T459"/>
    <mergeCell ref="P559:T559"/>
    <mergeCell ref="P630:T630"/>
    <mergeCell ref="D636:E636"/>
    <mergeCell ref="D489:E489"/>
    <mergeCell ref="P27:T27"/>
    <mergeCell ref="D75:E75"/>
    <mergeCell ref="P325:T325"/>
    <mergeCell ref="P560:V560"/>
    <mergeCell ref="P390:T390"/>
    <mergeCell ref="P632:T632"/>
    <mergeCell ref="A66:Z66"/>
    <mergeCell ref="D298:E298"/>
    <mergeCell ref="P404:V404"/>
    <mergeCell ref="D273:E273"/>
    <mergeCell ref="P156:T156"/>
    <mergeCell ref="P252:V252"/>
    <mergeCell ref="A286:O287"/>
    <mergeCell ref="A80:O81"/>
    <mergeCell ref="A562:Z562"/>
    <mergeCell ref="P468:V468"/>
    <mergeCell ref="P577:V577"/>
    <mergeCell ref="A466:Z466"/>
    <mergeCell ref="P184:V184"/>
    <mergeCell ref="A594:O595"/>
    <mergeCell ref="J9:M9"/>
    <mergeCell ref="D581:E581"/>
    <mergeCell ref="D62:E62"/>
    <mergeCell ref="D193:E193"/>
    <mergeCell ref="P377:T377"/>
    <mergeCell ref="A363:O364"/>
    <mergeCell ref="P233:T233"/>
    <mergeCell ref="P448:T448"/>
    <mergeCell ref="D176:E176"/>
    <mergeCell ref="D491:E491"/>
    <mergeCell ref="D285:E285"/>
    <mergeCell ref="P540:T540"/>
    <mergeCell ref="P662:T662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172:V172"/>
    <mergeCell ref="P299:T299"/>
    <mergeCell ref="P326:V326"/>
    <mergeCell ref="P386:V386"/>
    <mergeCell ref="A40:Z40"/>
    <mergeCell ref="P457:V457"/>
    <mergeCell ref="P564:T564"/>
    <mergeCell ref="D203:E203"/>
    <mergeCell ref="A13:M13"/>
    <mergeCell ref="P500:V500"/>
    <mergeCell ref="A230:O231"/>
    <mergeCell ref="P586:T586"/>
    <mergeCell ref="A653:Z653"/>
    <mergeCell ref="D61:E61"/>
    <mergeCell ref="P115:T115"/>
    <mergeCell ref="A196:Z196"/>
    <mergeCell ref="A15:M15"/>
    <mergeCell ref="P231:V231"/>
    <mergeCell ref="P238:T238"/>
    <mergeCell ref="A354:Z354"/>
    <mergeCell ref="A427:Z427"/>
    <mergeCell ref="D490:E490"/>
    <mergeCell ref="A530:O531"/>
    <mergeCell ref="P229:T229"/>
    <mergeCell ref="P594:V594"/>
    <mergeCell ref="P635:T635"/>
    <mergeCell ref="A153:O154"/>
    <mergeCell ref="D477:E477"/>
    <mergeCell ref="P77:T77"/>
    <mergeCell ref="A517:O518"/>
    <mergeCell ref="D125:E125"/>
    <mergeCell ref="P204:T204"/>
    <mergeCell ref="P375:T375"/>
    <mergeCell ref="P446:T446"/>
    <mergeCell ref="D374:E374"/>
    <mergeCell ref="P628:V628"/>
    <mergeCell ref="P165:V165"/>
    <mergeCell ref="A82:Z82"/>
    <mergeCell ref="P330:T330"/>
    <mergeCell ref="D140:E140"/>
    <mergeCell ref="A577:O578"/>
    <mergeCell ref="P88:T88"/>
    <mergeCell ref="P51:T51"/>
    <mergeCell ref="P26:T26"/>
    <mergeCell ref="C672:H672"/>
    <mergeCell ref="D463:E463"/>
    <mergeCell ref="P622:T622"/>
    <mergeCell ref="A435:O436"/>
    <mergeCell ref="P609:T609"/>
    <mergeCell ref="P534:V534"/>
    <mergeCell ref="P338:V338"/>
    <mergeCell ref="O673:O674"/>
    <mergeCell ref="D36:E36"/>
    <mergeCell ref="P525:V525"/>
    <mergeCell ref="P71:V71"/>
    <mergeCell ref="P313:V313"/>
    <mergeCell ref="A138:Z138"/>
    <mergeCell ref="P649:T649"/>
    <mergeCell ref="P665:V665"/>
    <mergeCell ref="B673:B674"/>
    <mergeCell ref="D267:E267"/>
    <mergeCell ref="D438:E438"/>
    <mergeCell ref="A511:Z511"/>
    <mergeCell ref="P566:T566"/>
    <mergeCell ref="D359:E359"/>
    <mergeCell ref="U673:U674"/>
    <mergeCell ref="W673:W674"/>
    <mergeCell ref="P664:V664"/>
    <mergeCell ref="P639:V639"/>
    <mergeCell ref="A673:A674"/>
    <mergeCell ref="A143:Z143"/>
    <mergeCell ref="A232:Z232"/>
    <mergeCell ref="AF673:AF674"/>
    <mergeCell ref="P554:V554"/>
    <mergeCell ref="A640:Z640"/>
    <mergeCell ref="D564:E564"/>
    <mergeCell ref="P668:V668"/>
    <mergeCell ref="D43:E43"/>
    <mergeCell ref="D485:E485"/>
    <mergeCell ref="P149:V149"/>
    <mergeCell ref="A346:O347"/>
    <mergeCell ref="P618:V618"/>
    <mergeCell ref="A406:Z406"/>
    <mergeCell ref="A381:Z381"/>
    <mergeCell ref="P514:T514"/>
    <mergeCell ref="P623:T623"/>
    <mergeCell ref="D422:E422"/>
    <mergeCell ref="P489:T489"/>
    <mergeCell ref="P80:V80"/>
    <mergeCell ref="D74:E74"/>
    <mergeCell ref="P87:T87"/>
    <mergeCell ref="D130:E130"/>
    <mergeCell ref="D68:E68"/>
    <mergeCell ref="D335:E335"/>
    <mergeCell ref="A470:Z470"/>
    <mergeCell ref="D658:E658"/>
    <mergeCell ref="P245:T245"/>
    <mergeCell ref="P516:T516"/>
    <mergeCell ref="P126:V126"/>
    <mergeCell ref="D188:E188"/>
    <mergeCell ref="P543:T543"/>
    <mergeCell ref="P614:T614"/>
    <mergeCell ref="D633:E633"/>
    <mergeCell ref="D424:E424"/>
    <mergeCell ref="T5:U5"/>
    <mergeCell ref="P76:T76"/>
    <mergeCell ref="D119:E119"/>
    <mergeCell ref="V5:W5"/>
    <mergeCell ref="D190:E190"/>
    <mergeCell ref="D46:E46"/>
    <mergeCell ref="P203:T203"/>
    <mergeCell ref="D246:E246"/>
    <mergeCell ref="P294:V294"/>
    <mergeCell ref="A319:Z319"/>
    <mergeCell ref="D233:E233"/>
    <mergeCell ref="P361:T361"/>
    <mergeCell ref="P374:T374"/>
    <mergeCell ref="D409:E409"/>
    <mergeCell ref="D488:E488"/>
    <mergeCell ref="P510:V510"/>
    <mergeCell ref="Q8:R8"/>
    <mergeCell ref="P69:T69"/>
    <mergeCell ref="P140:T140"/>
    <mergeCell ref="P311:T311"/>
    <mergeCell ref="P267:T267"/>
    <mergeCell ref="P438:T438"/>
    <mergeCell ref="D248:E248"/>
    <mergeCell ref="D219:E219"/>
    <mergeCell ref="D275:E275"/>
    <mergeCell ref="D419:E419"/>
    <mergeCell ref="D444:E444"/>
    <mergeCell ref="T6:U9"/>
    <mergeCell ref="D340:E340"/>
    <mergeCell ref="Q10:R10"/>
    <mergeCell ref="A442:Z442"/>
    <mergeCell ref="D277:E277"/>
    <mergeCell ref="A12:M12"/>
    <mergeCell ref="A324:Z324"/>
    <mergeCell ref="P670:V670"/>
    <mergeCell ref="A180:Z180"/>
    <mergeCell ref="P293:V293"/>
    <mergeCell ref="D487:E487"/>
    <mergeCell ref="P397:T397"/>
    <mergeCell ref="A538:Z538"/>
    <mergeCell ref="P200:V200"/>
    <mergeCell ref="P74:T74"/>
    <mergeCell ref="A19:Z19"/>
    <mergeCell ref="P436:V436"/>
    <mergeCell ref="M673:M674"/>
    <mergeCell ref="D182:E182"/>
    <mergeCell ref="A14:M14"/>
    <mergeCell ref="D109:E109"/>
    <mergeCell ref="P163:T163"/>
    <mergeCell ref="D280:E280"/>
    <mergeCell ref="A353:Z353"/>
    <mergeCell ref="D480:E480"/>
    <mergeCell ref="D345:E345"/>
    <mergeCell ref="P424:T424"/>
    <mergeCell ref="D467:E467"/>
    <mergeCell ref="D551:E551"/>
    <mergeCell ref="D580:E580"/>
    <mergeCell ref="D533:E533"/>
    <mergeCell ref="D582:E582"/>
    <mergeCell ref="P626:T626"/>
    <mergeCell ref="P318:V318"/>
    <mergeCell ref="P356:T356"/>
    <mergeCell ref="P224:T224"/>
    <mergeCell ref="P491:T491"/>
    <mergeCell ref="D106:E106"/>
    <mergeCell ref="D416:E416"/>
    <mergeCell ref="P544:T544"/>
    <mergeCell ref="A556:Z556"/>
    <mergeCell ref="D93:E93"/>
    <mergeCell ref="P277:T277"/>
    <mergeCell ref="P72:V72"/>
    <mergeCell ref="D220:E220"/>
    <mergeCell ref="D391:E391"/>
    <mergeCell ref="P370:V370"/>
    <mergeCell ref="P581:T581"/>
    <mergeCell ref="AF672:AG672"/>
    <mergeCell ref="P435:V435"/>
    <mergeCell ref="P655:V655"/>
    <mergeCell ref="P589:V589"/>
    <mergeCell ref="P43:T43"/>
    <mergeCell ref="D157:E157"/>
    <mergeCell ref="P65:V65"/>
    <mergeCell ref="P136:V136"/>
    <mergeCell ref="P285:T285"/>
    <mergeCell ref="A253:Z253"/>
    <mergeCell ref="A598:O599"/>
    <mergeCell ref="A141:O142"/>
    <mergeCell ref="D132:E132"/>
    <mergeCell ref="P211:T211"/>
    <mergeCell ref="P260:T260"/>
    <mergeCell ref="D59:E59"/>
    <mergeCell ref="A439:O440"/>
    <mergeCell ref="P505:V505"/>
    <mergeCell ref="P558:T558"/>
    <mergeCell ref="A504:O505"/>
    <mergeCell ref="P545:T545"/>
    <mergeCell ref="A527:Z527"/>
    <mergeCell ref="D630:E630"/>
    <mergeCell ref="P513:T513"/>
    <mergeCell ref="D52:E52"/>
    <mergeCell ref="A629:Z629"/>
    <mergeCell ref="D350:E350"/>
    <mergeCell ref="D27:E27"/>
    <mergeCell ref="A162:Z162"/>
    <mergeCell ref="L673:L674"/>
    <mergeCell ref="D325:E325"/>
    <mergeCell ref="P208:T208"/>
    <mergeCell ref="P15:T16"/>
    <mergeCell ref="D396:E396"/>
    <mergeCell ref="P450:T450"/>
    <mergeCell ref="D567:E567"/>
    <mergeCell ref="D116:E116"/>
    <mergeCell ref="A430:O431"/>
    <mergeCell ref="D632:E632"/>
    <mergeCell ref="P419:T419"/>
    <mergeCell ref="P219:T219"/>
    <mergeCell ref="A659:O660"/>
    <mergeCell ref="P272:T272"/>
    <mergeCell ref="D631:E631"/>
    <mergeCell ref="D156:E156"/>
    <mergeCell ref="P210:T210"/>
    <mergeCell ref="D398:E398"/>
    <mergeCell ref="P439:V439"/>
    <mergeCell ref="D454:E454"/>
    <mergeCell ref="D460:E460"/>
    <mergeCell ref="D569:E569"/>
    <mergeCell ref="D625:E625"/>
    <mergeCell ref="P606:T606"/>
    <mergeCell ref="P380:V380"/>
    <mergeCell ref="D643:E643"/>
    <mergeCell ref="D637:E637"/>
    <mergeCell ref="D9:E9"/>
    <mergeCell ref="D118:E118"/>
    <mergeCell ref="F9:G9"/>
    <mergeCell ref="A183:O184"/>
    <mergeCell ref="A425:O426"/>
    <mergeCell ref="D167:E167"/>
    <mergeCell ref="AG673:AG674"/>
    <mergeCell ref="P422:T422"/>
    <mergeCell ref="P593:T593"/>
    <mergeCell ref="D403:E403"/>
    <mergeCell ref="P587:T587"/>
    <mergeCell ref="P658:T658"/>
    <mergeCell ref="P509:V509"/>
    <mergeCell ref="P68:T68"/>
    <mergeCell ref="D169:E169"/>
    <mergeCell ref="A312:O313"/>
    <mergeCell ref="P524:T524"/>
    <mergeCell ref="X673:X674"/>
    <mergeCell ref="P440:V440"/>
    <mergeCell ref="P132:T132"/>
    <mergeCell ref="P342:V342"/>
    <mergeCell ref="P317:V317"/>
    <mergeCell ref="D63:E63"/>
    <mergeCell ref="D330:E330"/>
    <mergeCell ref="P578:V578"/>
    <mergeCell ref="P304:V304"/>
    <mergeCell ref="D492:E492"/>
    <mergeCell ref="A590:Z590"/>
    <mergeCell ref="A98:Z98"/>
    <mergeCell ref="Q12:R12"/>
    <mergeCell ref="P280:T280"/>
    <mergeCell ref="P169:T169"/>
    <mergeCell ref="D261:E261"/>
    <mergeCell ref="P588:V588"/>
    <mergeCell ref="P467:T467"/>
    <mergeCell ref="D448:E448"/>
    <mergeCell ref="P119:T119"/>
    <mergeCell ref="D546:E546"/>
    <mergeCell ref="P183:V183"/>
    <mergeCell ref="P246:T246"/>
    <mergeCell ref="P652:V652"/>
    <mergeCell ref="A534:O535"/>
    <mergeCell ref="P127:V127"/>
    <mergeCell ref="D390:E390"/>
    <mergeCell ref="P347:V347"/>
    <mergeCell ref="A5:C5"/>
    <mergeCell ref="D548:E548"/>
    <mergeCell ref="P583:V583"/>
    <mergeCell ref="P64:V64"/>
    <mergeCell ref="P340:T340"/>
    <mergeCell ref="A619:Z619"/>
    <mergeCell ref="A174:Z174"/>
    <mergeCell ref="A472:Z472"/>
    <mergeCell ref="D635:E635"/>
    <mergeCell ref="A537:Z537"/>
    <mergeCell ref="D573:E573"/>
    <mergeCell ref="A17:A18"/>
    <mergeCell ref="K17:K18"/>
    <mergeCell ref="P300:T300"/>
    <mergeCell ref="C17:C18"/>
    <mergeCell ref="P364:V364"/>
    <mergeCell ref="Q9:R9"/>
    <mergeCell ref="D255:E255"/>
    <mergeCell ref="P49:V49"/>
    <mergeCell ref="A113:Z113"/>
    <mergeCell ref="A37:O38"/>
    <mergeCell ref="P78:T78"/>
    <mergeCell ref="A97:Z97"/>
    <mergeCell ref="Q11:R11"/>
    <mergeCell ref="P376:T376"/>
    <mergeCell ref="D260:E260"/>
    <mergeCell ref="A395:Z395"/>
    <mergeCell ref="P465:V465"/>
    <mergeCell ref="A6:C6"/>
    <mergeCell ref="A322:O323"/>
    <mergeCell ref="A601:Z601"/>
    <mergeCell ref="D624:E624"/>
    <mergeCell ref="P643:T643"/>
    <mergeCell ref="P118:T118"/>
    <mergeCell ref="D545:E545"/>
    <mergeCell ref="P416:T416"/>
    <mergeCell ref="D88:E88"/>
    <mergeCell ref="P167:T167"/>
    <mergeCell ref="D26:E26"/>
    <mergeCell ref="A161:Z161"/>
    <mergeCell ref="P403:T403"/>
    <mergeCell ref="P378:T378"/>
    <mergeCell ref="P574:T574"/>
    <mergeCell ref="D622:E622"/>
    <mergeCell ref="P117:T117"/>
    <mergeCell ref="D311:E311"/>
    <mergeCell ref="D115:E115"/>
    <mergeCell ref="A495:O496"/>
    <mergeCell ref="AA673:AA674"/>
    <mergeCell ref="D77:E77"/>
    <mergeCell ref="P131:T131"/>
    <mergeCell ref="D108:E108"/>
    <mergeCell ref="P187:T187"/>
    <mergeCell ref="P258:T258"/>
    <mergeCell ref="A111:O112"/>
    <mergeCell ref="D369:E369"/>
    <mergeCell ref="D375:E375"/>
    <mergeCell ref="P52:T52"/>
    <mergeCell ref="P223:T223"/>
    <mergeCell ref="P423:T423"/>
    <mergeCell ref="P350:T350"/>
    <mergeCell ref="P429:T429"/>
    <mergeCell ref="P201:V201"/>
    <mergeCell ref="P494:T494"/>
    <mergeCell ref="P481:T481"/>
    <mergeCell ref="P546:T546"/>
    <mergeCell ref="A638:O639"/>
    <mergeCell ref="D135:E135"/>
    <mergeCell ref="P189:T189"/>
    <mergeCell ref="D377:E377"/>
    <mergeCell ref="P548:T548"/>
    <mergeCell ref="P523:T523"/>
    <mergeCell ref="D662:E662"/>
    <mergeCell ref="P498:T498"/>
    <mergeCell ref="P178:V178"/>
    <mergeCell ref="A177:O178"/>
    <mergeCell ref="D235:E235"/>
    <mergeCell ref="P182:T182"/>
    <mergeCell ref="D609:E609"/>
    <mergeCell ref="P102:V102"/>
    <mergeCell ref="P17:T18"/>
    <mergeCell ref="P646:V646"/>
    <mergeCell ref="A471:Z471"/>
    <mergeCell ref="D634:E634"/>
    <mergeCell ref="P129:T129"/>
    <mergeCell ref="P63:T63"/>
    <mergeCell ref="D523:E523"/>
    <mergeCell ref="A53:O54"/>
    <mergeCell ref="P323:V323"/>
    <mergeCell ref="D621:E621"/>
    <mergeCell ref="P250:T250"/>
    <mergeCell ref="P492:T492"/>
    <mergeCell ref="D31:E31"/>
    <mergeCell ref="A166:Z166"/>
    <mergeCell ref="Y673:Y674"/>
    <mergeCell ref="D158:E158"/>
    <mergeCell ref="D329:E329"/>
    <mergeCell ref="D229:E229"/>
    <mergeCell ref="A402:Z402"/>
    <mergeCell ref="P479:T479"/>
    <mergeCell ref="D565:E565"/>
    <mergeCell ref="I17:I18"/>
    <mergeCell ref="A48:O49"/>
    <mergeCell ref="P34:V34"/>
    <mergeCell ref="P480:T480"/>
    <mergeCell ref="P667:V667"/>
    <mergeCell ref="C673:C674"/>
    <mergeCell ref="E673:E674"/>
    <mergeCell ref="P493:T493"/>
    <mergeCell ref="P358:T358"/>
    <mergeCell ref="P529:T529"/>
    <mergeCell ref="D168:E168"/>
    <mergeCell ref="P32:T32"/>
    <mergeCell ref="D224:E224"/>
    <mergeCell ref="D608:E608"/>
    <mergeCell ref="D250:E250"/>
    <mergeCell ref="D673:D674"/>
    <mergeCell ref="P572:T572"/>
    <mergeCell ref="P168:T168"/>
    <mergeCell ref="D211:E211"/>
    <mergeCell ref="D1:F1"/>
    <mergeCell ref="D382:E382"/>
    <mergeCell ref="A242:Z242"/>
    <mergeCell ref="A456:O457"/>
    <mergeCell ref="P637:T637"/>
    <mergeCell ref="P47:T47"/>
    <mergeCell ref="F673:F674"/>
    <mergeCell ref="P111:V111"/>
    <mergeCell ref="P282:V282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600:Z600"/>
    <mergeCell ref="A293:O294"/>
    <mergeCell ref="P192:T192"/>
    <mergeCell ref="P112:V112"/>
    <mergeCell ref="P428:T428"/>
    <mergeCell ref="D100:E100"/>
    <mergeCell ref="A344:Z344"/>
    <mergeCell ref="P33:V33"/>
    <mergeCell ref="P475:V475"/>
    <mergeCell ref="P264:V264"/>
    <mergeCell ref="D356:E356"/>
    <mergeCell ref="P164:V164"/>
    <mergeCell ref="P269:V269"/>
    <mergeCell ref="P542:T542"/>
    <mergeCell ref="A458:Z458"/>
    <mergeCell ref="A585:Z585"/>
    <mergeCell ref="P399:V399"/>
    <mergeCell ref="D145:E145"/>
    <mergeCell ref="P273:T273"/>
    <mergeCell ref="A218:Z218"/>
    <mergeCell ref="D272:E272"/>
    <mergeCell ref="D316:E316"/>
    <mergeCell ref="D210:E210"/>
    <mergeCell ref="D443:E443"/>
    <mergeCell ref="D514:E514"/>
    <mergeCell ref="P526:V526"/>
    <mergeCell ref="P571:T571"/>
    <mergeCell ref="D87:E87"/>
    <mergeCell ref="D209:E209"/>
    <mergeCell ref="D147:E147"/>
    <mergeCell ref="A453:Z453"/>
    <mergeCell ref="P508:T508"/>
    <mergeCell ref="D274:E274"/>
    <mergeCell ref="D245:E245"/>
    <mergeCell ref="D301:E301"/>
    <mergeCell ref="D445:E445"/>
    <mergeCell ref="P116:T116"/>
    <mergeCell ref="D516:E516"/>
    <mergeCell ref="P573:T573"/>
    <mergeCell ref="H1:Q1"/>
    <mergeCell ref="P38:V38"/>
    <mergeCell ref="A305:Z305"/>
    <mergeCell ref="Z673:Z674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92:E92"/>
    <mergeCell ref="P171:T171"/>
    <mergeCell ref="D30:E30"/>
    <mergeCell ref="A95:O96"/>
    <mergeCell ref="A239:O240"/>
    <mergeCell ref="P407:T407"/>
    <mergeCell ref="A393:O394"/>
    <mergeCell ref="A410:O411"/>
    <mergeCell ref="D67:E67"/>
    <mergeCell ref="A464:O465"/>
    <mergeCell ref="D5:E5"/>
    <mergeCell ref="D524:E524"/>
    <mergeCell ref="P382:T382"/>
    <mergeCell ref="P553:T553"/>
    <mergeCell ref="P624:T624"/>
    <mergeCell ref="P42:T42"/>
    <mergeCell ref="D290:E290"/>
    <mergeCell ref="D94:E94"/>
    <mergeCell ref="A303:O304"/>
    <mergeCell ref="D7:M7"/>
    <mergeCell ref="D129:E129"/>
    <mergeCell ref="A579:Z579"/>
    <mergeCell ref="P236:T236"/>
    <mergeCell ref="D79:E79"/>
    <mergeCell ref="P92:T92"/>
    <mergeCell ref="P327:V327"/>
    <mergeCell ref="D315:E315"/>
    <mergeCell ref="A651:O652"/>
    <mergeCell ref="A451:O452"/>
    <mergeCell ref="P521:T521"/>
    <mergeCell ref="P570:T570"/>
    <mergeCell ref="D302:E302"/>
    <mergeCell ref="D613:E613"/>
    <mergeCell ref="D429:E429"/>
    <mergeCell ref="A159:O160"/>
    <mergeCell ref="P29:T29"/>
    <mergeCell ref="P100:T100"/>
    <mergeCell ref="P535:V535"/>
    <mergeCell ref="P94:T94"/>
    <mergeCell ref="A588:O589"/>
    <mergeCell ref="D208:E208"/>
    <mergeCell ref="D8:M8"/>
    <mergeCell ref="P563:T563"/>
    <mergeCell ref="P634:T634"/>
    <mergeCell ref="D615:E615"/>
    <mergeCell ref="D366:E366"/>
    <mergeCell ref="P44:T44"/>
    <mergeCell ref="D300:E300"/>
    <mergeCell ref="P237:T237"/>
    <mergeCell ref="A509:O510"/>
    <mergeCell ref="P550:T550"/>
    <mergeCell ref="W17:W18"/>
    <mergeCell ref="A50:Z50"/>
    <mergeCell ref="P96:V96"/>
    <mergeCell ref="A264:O265"/>
    <mergeCell ref="P616:T616"/>
    <mergeCell ref="P90:V90"/>
    <mergeCell ref="P332:V332"/>
    <mergeCell ref="P217:V217"/>
    <mergeCell ref="A331:O332"/>
    <mergeCell ref="X672:Y672"/>
    <mergeCell ref="P617:V617"/>
    <mergeCell ref="P234:T234"/>
    <mergeCell ref="P154:V154"/>
    <mergeCell ref="A150:Z150"/>
    <mergeCell ref="A144:Z144"/>
    <mergeCell ref="P561:V561"/>
    <mergeCell ref="A120:O121"/>
    <mergeCell ref="D378:E378"/>
    <mergeCell ref="P31:T31"/>
    <mergeCell ref="P473:T473"/>
    <mergeCell ref="P158:T158"/>
    <mergeCell ref="P329:T329"/>
    <mergeCell ref="D139:E139"/>
    <mergeCell ref="A148:O149"/>
    <mergeCell ref="P251:V251"/>
    <mergeCell ref="P522:T522"/>
    <mergeCell ref="P565:T565"/>
    <mergeCell ref="A617:O618"/>
    <mergeCell ref="A241:Z241"/>
    <mergeCell ref="P343:V343"/>
    <mergeCell ref="P530:V530"/>
    <mergeCell ref="D572:E572"/>
    <mergeCell ref="P366:T366"/>
    <mergeCell ref="P170:T170"/>
    <mergeCell ref="D558:E558"/>
    <mergeCell ref="P615:T615"/>
    <mergeCell ref="P621:T621"/>
    <mergeCell ref="P393:V393"/>
    <mergeCell ref="P145:T145"/>
    <mergeCell ref="P316:T316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445:T445"/>
    <mergeCell ref="D361:E361"/>
    <mergeCell ref="D417:E417"/>
    <mergeCell ref="A474:O475"/>
    <mergeCell ref="A661:Z661"/>
    <mergeCell ref="P259:T259"/>
    <mergeCell ref="D69:E69"/>
    <mergeCell ref="D498:E498"/>
    <mergeCell ref="D603:E603"/>
    <mergeCell ref="P482:T482"/>
    <mergeCell ref="P177:V177"/>
    <mergeCell ref="D606:E606"/>
    <mergeCell ref="D616:E616"/>
    <mergeCell ref="R1:T1"/>
    <mergeCell ref="P28:T28"/>
    <mergeCell ref="A351:O352"/>
    <mergeCell ref="P221:T221"/>
    <mergeCell ref="P392:T392"/>
    <mergeCell ref="P215:T215"/>
    <mergeCell ref="D307:E307"/>
    <mergeCell ref="D574:E574"/>
    <mergeCell ref="P549:T549"/>
    <mergeCell ref="P400:V400"/>
    <mergeCell ref="A89:O90"/>
    <mergeCell ref="P30:T30"/>
    <mergeCell ref="P152:T152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37:V37"/>
    <mergeCell ref="P504:V504"/>
    <mergeCell ref="P230:V230"/>
    <mergeCell ref="P275:T275"/>
    <mergeCell ref="B17:B18"/>
    <mergeCell ref="D479:E479"/>
    <mergeCell ref="D650:E650"/>
    <mergeCell ref="A73:Z73"/>
    <mergeCell ref="D131:E131"/>
    <mergeCell ref="A266:Z266"/>
    <mergeCell ref="A437:Z437"/>
    <mergeCell ref="Z672:AC672"/>
    <mergeCell ref="P322:V322"/>
    <mergeCell ref="A665:O670"/>
    <mergeCell ref="P89:V89"/>
    <mergeCell ref="P389:T389"/>
    <mergeCell ref="P309:V309"/>
    <mergeCell ref="A334:Z334"/>
    <mergeCell ref="P454:T454"/>
    <mergeCell ref="D297:E297"/>
    <mergeCell ref="D568:E568"/>
    <mergeCell ref="P153:V153"/>
    <mergeCell ref="D70:E70"/>
    <mergeCell ref="P220:T220"/>
    <mergeCell ref="D263:E263"/>
    <mergeCell ref="P391:T391"/>
    <mergeCell ref="D499:E499"/>
    <mergeCell ref="D238:E238"/>
    <mergeCell ref="D597:E597"/>
    <mergeCell ref="A610:O611"/>
    <mergeCell ref="D486:E486"/>
    <mergeCell ref="A216:O217"/>
    <mergeCell ref="P86:T86"/>
    <mergeCell ref="D78:E78"/>
    <mergeCell ref="D134:E134"/>
    <mergeCell ref="P157:T157"/>
    <mergeCell ref="P213:T213"/>
    <mergeCell ref="A281:O282"/>
    <mergeCell ref="D376:E376"/>
    <mergeCell ref="A379:O380"/>
    <mergeCell ref="P249:T249"/>
    <mergeCell ref="A365:Z365"/>
    <mergeCell ref="P384:T384"/>
    <mergeCell ref="P79:T79"/>
    <mergeCell ref="D473:E473"/>
    <mergeCell ref="D60:E60"/>
    <mergeCell ref="P244:T244"/>
    <mergeCell ref="D644:E644"/>
    <mergeCell ref="D187:E187"/>
    <mergeCell ref="P315:T315"/>
    <mergeCell ref="P613:T613"/>
    <mergeCell ref="D423:E423"/>
    <mergeCell ref="P302:T302"/>
    <mergeCell ref="P451:V451"/>
    <mergeCell ref="P627:V627"/>
    <mergeCell ref="A270:Z270"/>
    <mergeCell ref="A441:Z441"/>
    <mergeCell ref="D45:E45"/>
    <mergeCell ref="H9:I9"/>
    <mergeCell ref="P24:V24"/>
    <mergeCell ref="A55:Z55"/>
    <mergeCell ref="P455:T455"/>
    <mergeCell ref="D357:E357"/>
    <mergeCell ref="D563:E563"/>
    <mergeCell ref="D258:E258"/>
    <mergeCell ref="A502:Z502"/>
    <mergeCell ref="D494:E494"/>
    <mergeCell ref="D543:E543"/>
    <mergeCell ref="D124:E124"/>
    <mergeCell ref="V10:W10"/>
    <mergeCell ref="A197:Z197"/>
    <mergeCell ref="D189:E189"/>
    <mergeCell ref="D360:E360"/>
    <mergeCell ref="D493:E493"/>
    <mergeCell ref="P99:T9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2025-02-14T07:22:22Z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