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T8" i="1" l="1"/>
  <c r="Y12" i="1" l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Y7" i="1"/>
  <c r="Y8" i="1"/>
  <c r="Y9" i="1"/>
  <c r="Y10" i="1"/>
  <c r="Y11" i="1"/>
  <c r="Y13" i="1"/>
  <c r="Y14" i="1"/>
  <c r="Y15" i="1"/>
  <c r="Y17" i="1"/>
  <c r="Y18" i="1"/>
  <c r="Y19" i="1"/>
  <c r="Y21" i="1"/>
  <c r="Y22" i="1"/>
  <c r="Y23" i="1"/>
  <c r="Y25" i="1"/>
  <c r="Y26" i="1"/>
  <c r="Y27" i="1"/>
  <c r="Y29" i="1"/>
  <c r="Y30" i="1"/>
  <c r="Y31" i="1"/>
  <c r="Y33" i="1"/>
  <c r="Y34" i="1"/>
  <c r="Y35" i="1"/>
  <c r="Y37" i="1"/>
  <c r="Y38" i="1"/>
  <c r="Y39" i="1"/>
  <c r="Y41" i="1"/>
  <c r="Y42" i="1"/>
  <c r="Y43" i="1"/>
  <c r="Y45" i="1"/>
  <c r="Y46" i="1"/>
  <c r="Y47" i="1"/>
  <c r="Y49" i="1"/>
  <c r="Y50" i="1"/>
  <c r="Y51" i="1"/>
  <c r="Y53" i="1"/>
  <c r="Y54" i="1"/>
  <c r="Y55" i="1"/>
  <c r="Y57" i="1"/>
  <c r="Y58" i="1"/>
  <c r="Y59" i="1"/>
  <c r="Y61" i="1"/>
  <c r="Y62" i="1"/>
  <c r="Y63" i="1"/>
  <c r="Y65" i="1"/>
  <c r="Y66" i="1"/>
  <c r="Y67" i="1"/>
  <c r="Y69" i="1"/>
  <c r="Y70" i="1"/>
  <c r="Y71" i="1"/>
  <c r="Y73" i="1"/>
  <c r="Y74" i="1"/>
  <c r="Y75" i="1"/>
  <c r="Y77" i="1"/>
  <c r="Y78" i="1"/>
  <c r="Y79" i="1"/>
  <c r="Y81" i="1"/>
  <c r="Y82" i="1"/>
  <c r="Y83" i="1"/>
  <c r="Y85" i="1"/>
  <c r="Y86" i="1"/>
  <c r="Y87" i="1"/>
  <c r="Y89" i="1"/>
  <c r="Y90" i="1"/>
  <c r="Y91" i="1"/>
  <c r="Y93" i="1"/>
  <c r="Y94" i="1"/>
  <c r="Y95" i="1"/>
  <c r="Y97" i="1"/>
  <c r="Y98" i="1"/>
  <c r="Y99" i="1"/>
  <c r="Y101" i="1"/>
  <c r="Y102" i="1"/>
  <c r="Y103" i="1"/>
  <c r="Y105" i="1"/>
  <c r="Y106" i="1"/>
  <c r="Y107" i="1"/>
  <c r="Y109" i="1"/>
  <c r="Y110" i="1"/>
  <c r="Y111" i="1"/>
  <c r="Y113" i="1"/>
  <c r="Y114" i="1"/>
  <c r="T9" i="1" l="1"/>
  <c r="T10" i="1"/>
  <c r="AM10" i="1" s="1"/>
  <c r="T11" i="1"/>
  <c r="T12" i="1"/>
  <c r="T13" i="1"/>
  <c r="T14" i="1"/>
  <c r="AM14" i="1" s="1"/>
  <c r="T15" i="1"/>
  <c r="T16" i="1"/>
  <c r="T17" i="1"/>
  <c r="T18" i="1"/>
  <c r="AM18" i="1" s="1"/>
  <c r="T19" i="1"/>
  <c r="T20" i="1"/>
  <c r="T21" i="1"/>
  <c r="T22" i="1"/>
  <c r="AM22" i="1" s="1"/>
  <c r="T23" i="1"/>
  <c r="T24" i="1"/>
  <c r="T25" i="1"/>
  <c r="T26" i="1"/>
  <c r="AM26" i="1" s="1"/>
  <c r="T27" i="1"/>
  <c r="T28" i="1"/>
  <c r="T29" i="1"/>
  <c r="T30" i="1"/>
  <c r="AM30" i="1" s="1"/>
  <c r="T31" i="1"/>
  <c r="T32" i="1"/>
  <c r="T33" i="1"/>
  <c r="T34" i="1"/>
  <c r="AM34" i="1" s="1"/>
  <c r="T35" i="1"/>
  <c r="T36" i="1"/>
  <c r="T37" i="1"/>
  <c r="T38" i="1"/>
  <c r="AM38" i="1" s="1"/>
  <c r="T39" i="1"/>
  <c r="T40" i="1"/>
  <c r="T41" i="1"/>
  <c r="T42" i="1"/>
  <c r="AM42" i="1" s="1"/>
  <c r="T43" i="1"/>
  <c r="T44" i="1"/>
  <c r="T45" i="1"/>
  <c r="T46" i="1"/>
  <c r="AM46" i="1" s="1"/>
  <c r="T47" i="1"/>
  <c r="T48" i="1"/>
  <c r="T49" i="1"/>
  <c r="T50" i="1"/>
  <c r="AM50" i="1" s="1"/>
  <c r="T51" i="1"/>
  <c r="T52" i="1"/>
  <c r="T53" i="1"/>
  <c r="T54" i="1"/>
  <c r="AM54" i="1" s="1"/>
  <c r="T55" i="1"/>
  <c r="T56" i="1"/>
  <c r="T57" i="1"/>
  <c r="T58" i="1"/>
  <c r="AM58" i="1" s="1"/>
  <c r="T59" i="1"/>
  <c r="T60" i="1"/>
  <c r="T61" i="1"/>
  <c r="T62" i="1"/>
  <c r="AM62" i="1" s="1"/>
  <c r="T63" i="1"/>
  <c r="T64" i="1"/>
  <c r="T65" i="1"/>
  <c r="T66" i="1"/>
  <c r="AM66" i="1" s="1"/>
  <c r="T67" i="1"/>
  <c r="T68" i="1"/>
  <c r="T69" i="1"/>
  <c r="T70" i="1"/>
  <c r="AM70" i="1" s="1"/>
  <c r="T71" i="1"/>
  <c r="T72" i="1"/>
  <c r="T73" i="1"/>
  <c r="T74" i="1"/>
  <c r="AM74" i="1" s="1"/>
  <c r="T75" i="1"/>
  <c r="T76" i="1"/>
  <c r="T77" i="1"/>
  <c r="T78" i="1"/>
  <c r="AM78" i="1" s="1"/>
  <c r="T79" i="1"/>
  <c r="T80" i="1"/>
  <c r="T81" i="1"/>
  <c r="T82" i="1"/>
  <c r="AM82" i="1" s="1"/>
  <c r="T83" i="1"/>
  <c r="T84" i="1"/>
  <c r="T85" i="1"/>
  <c r="T86" i="1"/>
  <c r="AM86" i="1" s="1"/>
  <c r="T87" i="1"/>
  <c r="T88" i="1"/>
  <c r="T89" i="1"/>
  <c r="T90" i="1"/>
  <c r="AM90" i="1" s="1"/>
  <c r="T91" i="1"/>
  <c r="T92" i="1"/>
  <c r="T93" i="1"/>
  <c r="T94" i="1"/>
  <c r="AM94" i="1" s="1"/>
  <c r="T95" i="1"/>
  <c r="T96" i="1"/>
  <c r="T97" i="1"/>
  <c r="T98" i="1"/>
  <c r="AM98" i="1" s="1"/>
  <c r="AM111" i="1"/>
  <c r="T7" i="1"/>
  <c r="AM7" i="1" s="1"/>
  <c r="AM8" i="1"/>
  <c r="AM9" i="1"/>
  <c r="AM11" i="1"/>
  <c r="AM12" i="1"/>
  <c r="AM13" i="1"/>
  <c r="AM15" i="1"/>
  <c r="AM16" i="1"/>
  <c r="AM17" i="1"/>
  <c r="AM19" i="1"/>
  <c r="AM20" i="1"/>
  <c r="AM21" i="1"/>
  <c r="AM23" i="1"/>
  <c r="AM24" i="1"/>
  <c r="AM25" i="1"/>
  <c r="AM27" i="1"/>
  <c r="AM28" i="1"/>
  <c r="AM29" i="1"/>
  <c r="AM31" i="1"/>
  <c r="AM32" i="1"/>
  <c r="AM33" i="1"/>
  <c r="AM35" i="1"/>
  <c r="AM36" i="1"/>
  <c r="AM37" i="1"/>
  <c r="AM39" i="1"/>
  <c r="AM40" i="1"/>
  <c r="AM41" i="1"/>
  <c r="AM43" i="1"/>
  <c r="AM44" i="1"/>
  <c r="AM45" i="1"/>
  <c r="AM47" i="1"/>
  <c r="AM48" i="1"/>
  <c r="AM49" i="1"/>
  <c r="AM51" i="1"/>
  <c r="AM52" i="1"/>
  <c r="AM53" i="1"/>
  <c r="AM55" i="1"/>
  <c r="AM56" i="1"/>
  <c r="AM57" i="1"/>
  <c r="AM59" i="1"/>
  <c r="AM60" i="1"/>
  <c r="AM61" i="1"/>
  <c r="AM63" i="1"/>
  <c r="AM64" i="1"/>
  <c r="AM65" i="1"/>
  <c r="AM67" i="1"/>
  <c r="AM68" i="1"/>
  <c r="AM69" i="1"/>
  <c r="AM71" i="1"/>
  <c r="AM72" i="1"/>
  <c r="AM73" i="1"/>
  <c r="AM75" i="1"/>
  <c r="AM76" i="1"/>
  <c r="AM77" i="1"/>
  <c r="AM79" i="1"/>
  <c r="AM80" i="1"/>
  <c r="AM81" i="1"/>
  <c r="AM83" i="1"/>
  <c r="AM84" i="1"/>
  <c r="AM85" i="1"/>
  <c r="AM87" i="1"/>
  <c r="AM88" i="1"/>
  <c r="AM89" i="1"/>
  <c r="AM91" i="1"/>
  <c r="AM92" i="1"/>
  <c r="AM93" i="1"/>
  <c r="AM95" i="1"/>
  <c r="AM96" i="1"/>
  <c r="AM97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2" i="1"/>
  <c r="AM113" i="1"/>
  <c r="AM11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7" i="1"/>
  <c r="P6" i="1" l="1"/>
  <c r="AI9" i="1" l="1"/>
  <c r="AI11" i="1"/>
  <c r="AI12" i="1"/>
  <c r="AI13" i="1"/>
  <c r="AI16" i="1"/>
  <c r="AI17" i="1"/>
  <c r="AI18" i="1"/>
  <c r="AI20" i="1"/>
  <c r="AI21" i="1"/>
  <c r="AI22" i="1"/>
  <c r="AI23" i="1"/>
  <c r="AI24" i="1"/>
  <c r="AI25" i="1"/>
  <c r="AI27" i="1"/>
  <c r="AI30" i="1"/>
  <c r="AI32" i="1"/>
  <c r="AI33" i="1"/>
  <c r="AI34" i="1"/>
  <c r="AI36" i="1"/>
  <c r="AI37" i="1"/>
  <c r="AI38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8" i="1"/>
  <c r="AI60" i="1"/>
  <c r="AI61" i="1"/>
  <c r="AI62" i="1"/>
  <c r="AI63" i="1"/>
  <c r="AI64" i="1"/>
  <c r="AI65" i="1"/>
  <c r="AI66" i="1"/>
  <c r="AI67" i="1"/>
  <c r="AI68" i="1"/>
  <c r="AI69" i="1"/>
  <c r="AI71" i="1"/>
  <c r="AI72" i="1"/>
  <c r="AI74" i="1"/>
  <c r="AI77" i="1"/>
  <c r="AI78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60" i="1"/>
  <c r="AC62" i="1"/>
  <c r="AC63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2" i="1"/>
  <c r="AC83" i="1"/>
  <c r="AC84" i="1"/>
  <c r="AC85" i="1"/>
  <c r="AC86" i="1"/>
  <c r="AC87" i="1"/>
  <c r="AC88" i="1"/>
  <c r="AC89" i="1"/>
  <c r="AC90" i="1"/>
  <c r="AC91" i="1"/>
  <c r="AC92" i="1"/>
  <c r="AC95" i="1"/>
  <c r="AC96" i="1"/>
  <c r="AC97" i="1"/>
  <c r="AC98" i="1"/>
  <c r="AC101" i="1"/>
  <c r="AC102" i="1"/>
  <c r="AC7" i="1"/>
  <c r="AA8" i="1" l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AA112" i="1"/>
  <c r="W112" i="1" s="1"/>
  <c r="Z112" i="1" s="1"/>
  <c r="AA113" i="1"/>
  <c r="W113" i="1" s="1"/>
  <c r="Z113" i="1" s="1"/>
  <c r="AA114" i="1"/>
  <c r="W114" i="1" s="1"/>
  <c r="Z114" i="1" s="1"/>
  <c r="AA7" i="1"/>
  <c r="W7" i="1" s="1"/>
  <c r="Z7" i="1" s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B6" i="1"/>
  <c r="AC6" i="1"/>
  <c r="AD6" i="1"/>
  <c r="AE6" i="1"/>
  <c r="AF6" i="1"/>
  <c r="AG6" i="1"/>
  <c r="AH6" i="1"/>
  <c r="O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AA6" i="1" l="1"/>
  <c r="W111" i="1"/>
  <c r="Z111" i="1" s="1"/>
  <c r="W6" i="1"/>
  <c r="N6" i="1"/>
  <c r="M6" i="1"/>
  <c r="L6" i="1"/>
  <c r="K6" i="1"/>
  <c r="J6" i="1"/>
  <c r="AM6" i="1" l="1"/>
  <c r="AJ6" i="1"/>
</calcChain>
</file>

<file path=xl/sharedStrings.xml><?xml version="1.0" encoding="utf-8"?>
<sst xmlns="http://schemas.openxmlformats.org/spreadsheetml/2006/main" count="301" uniqueCount="159">
  <si>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</si>
  <si>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</si>
  <si>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</si>
  <si>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</si>
  <si>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</si>
  <si>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</si>
  <si>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</si>
  <si>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</si>
  <si>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</si>
  <si>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</si>
  <si>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</si>
  <si>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</si>
  <si>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</si>
  <si>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</si>
  <si>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</si>
  <si>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</si>
  <si>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</si>
  <si>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</si>
  <si>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</si>
  <si>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</si>
  <si>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</si>
  <si>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</si>
  <si>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</si>
  <si>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</si>
  <si>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</si>
  <si>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</si>
  <si>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</si>
  <si>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</si>
  <si>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</si>
  <si>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</si>
  <si>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</si>
  <si>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</si>
  <si>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</si>
  <si>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</si>
  <si>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</si>
  <si>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</si>
  <si>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</si>
  <si>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</si>
  <si>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</si>
  <si>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</si>
  <si>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</si>
  <si>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</si>
  <si>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</si>
  <si>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</si>
  <si>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</si>
  <si>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</si>
  <si>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</si>
  <si>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</si>
  <si>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</si>
  <si>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</si>
  <si>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</si>
  <si>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</si>
  <si>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</si>
  <si>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</si>
  <si>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</si>
  <si>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</si>
  <si>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</si>
  <si>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</si>
  <si>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</si>
  <si>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</si>
  <si>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</si>
  <si>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</si>
  <si>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</si>
  <si>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</si>
  <si>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</si>
  <si>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</si>
  <si>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</si>
  <si>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</si>
  <si>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</si>
  <si>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</si>
  <si>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</si>
  <si>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</si>
  <si>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</si>
  <si>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</si>
  <si>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</si>
  <si>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</si>
  <si>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</si>
  <si>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</si>
  <si>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</si>
  <si>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</si>
  <si>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</si>
  <si>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</si>
  <si>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</si>
  <si>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</si>
  <si>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</si>
  <si>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</si>
  <si>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</si>
  <si>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</si>
  <si>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</si>
  <si>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</si>
  <si>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</si>
  <si>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</si>
  <si>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</si>
  <si>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</si>
  <si>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</si>
  <si>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</si>
  <si>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</si>
  <si>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</si>
  <si>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</si>
  <si>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</si>
  <si>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</si>
  <si>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</si>
  <si>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</si>
  <si>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</si>
  <si>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</si>
  <si>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</si>
  <si>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</si>
  <si>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</si>
  <si>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</si>
  <si>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</si>
  <si>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</si>
  <si>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</si>
  <si>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</si>
  <si>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</si>
  <si>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</si>
  <si>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</si>
  <si>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</si>
  <si>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</si>
  <si>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</si>
  <si>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</si>
  <si>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</si>
  <si>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</si>
  <si>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</si>
  <si>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</si>
  <si>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</si>
  <si>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</si>
  <si>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</si>
  <si>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</si>
  <si>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</si>
  <si>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</si>
  <si>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</si>
  <si>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</si>
  <si>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</si>
  <si>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</si>
  <si>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</si>
  <si>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</si>
  <si>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</si>
  <si>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</si>
  <si>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</si>
  <si>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</si>
  <si>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28,12,</t>
  </si>
  <si>
    <t>05,01,</t>
  </si>
  <si>
    <t>12,01,</t>
  </si>
  <si>
    <t>29,01,</t>
  </si>
  <si>
    <t>сум</t>
  </si>
  <si>
    <t>склад</t>
  </si>
  <si>
    <t>ат</t>
  </si>
  <si>
    <t>31,01,</t>
  </si>
  <si>
    <t>01,02,</t>
  </si>
  <si>
    <t>02,02,</t>
  </si>
  <si>
    <t>10т</t>
  </si>
  <si>
    <t>17т</t>
  </si>
  <si>
    <t>11д</t>
  </si>
  <si>
    <t>12д</t>
  </si>
  <si>
    <t>13д</t>
  </si>
  <si>
    <t>ак янв</t>
  </si>
  <si>
    <t>продянв</t>
  </si>
  <si>
    <t>янвак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</si>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</sst>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/>
    <xf numFmtId="0" fontId="2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5.01.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25833.45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222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277.5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99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105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505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175.5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175.5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122.5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467.5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43.5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30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78.5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1245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2265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136.5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76.5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106.5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145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1710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3260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92.2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171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1530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39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81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68.5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90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337.5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41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85.5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502.5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460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285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158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262.5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602.5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336.5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264.5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169.5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83.5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154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8.5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915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782.5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402.5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65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126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111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295.5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550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191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167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223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117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24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24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24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198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34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34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34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84.5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78.5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65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30.75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26.01.2024 - 26.01.2024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24.228000000000002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311.99900000000002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89.863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472.80099999999999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35.764000000000003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24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95.893000000000001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1364.5619999999999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39.591999999999999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109.76600000000001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54.631999999999998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2270.431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52.34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7.0620000000000003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92.218999999999994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730.94799999999998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825.80700000000002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35.195999999999998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51.868000000000002</v>
          </cell>
        </row>
        <row r="43">
          <cell r="A43" t="str">
            <v xml:space="preserve"> 240  Колбаса Салями охотничья, ВЕС. ПОКОМ</v>
          </cell>
          <cell r="D43">
            <v>3.2690000000000001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86.986999999999995</v>
          </cell>
        </row>
        <row r="45">
          <cell r="A45" t="str">
            <v xml:space="preserve"> 243  Колбаса Сервелат Зернистый, ВЕС.  ПОКОМ</v>
          </cell>
          <cell r="D45">
            <v>11.223000000000001</v>
          </cell>
        </row>
        <row r="46">
          <cell r="A46" t="str">
            <v xml:space="preserve"> 247  Сардельки Нежные, ВЕС.  ПОКОМ</v>
          </cell>
          <cell r="D46">
            <v>17.111000000000001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34.835000000000001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246.79400000000001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6.83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14.824</v>
          </cell>
        </row>
        <row r="51">
          <cell r="A51" t="str">
            <v xml:space="preserve"> 263  Шпикачки Стародворские, ВЕС.  ПОКОМ</v>
          </cell>
          <cell r="D51">
            <v>21.547000000000001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64.942999999999998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55.78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58.223999999999997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854</v>
          </cell>
        </row>
        <row r="58">
          <cell r="A58" t="str">
            <v xml:space="preserve"> 283  Сосиски Сочинки, ВЕС, ТМ Стародворье ПОКОМ</v>
          </cell>
          <cell r="D58">
            <v>96.513000000000005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57.768000000000001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713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789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11.544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22.244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285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148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39.08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307.84199999999998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18.172999999999998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</v>
          </cell>
        </row>
        <row r="73">
          <cell r="A73" t="str">
            <v xml:space="preserve"> 318  Сосиски Датские ТМ Зареченские, ВЕС  ПОКОМ</v>
          </cell>
          <cell r="D73">
            <v>388.90899999999999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691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72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197.18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56</v>
          </cell>
        </row>
        <row r="81">
          <cell r="A81" t="str">
            <v xml:space="preserve"> 335  Колбаса Сливушка ТМ Вязанка. ВЕС.  ПОКОМ </v>
          </cell>
          <cell r="D81">
            <v>22.93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757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513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66.165999999999997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101.045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83.825999999999993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54.484999999999999</v>
          </cell>
        </row>
        <row r="92">
          <cell r="A92" t="str">
            <v xml:space="preserve"> 372  Ветчина Сочинка ТМ Стародворье. ВЕС ПОКОМ</v>
          </cell>
          <cell r="D92">
            <v>5.4020000000000001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10.773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29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35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318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88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755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1340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135.50299999999999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73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7</v>
          </cell>
        </row>
        <row r="108">
          <cell r="A108" t="str">
            <v>3215 ВЕТЧ.МЯСНАЯ Папа может п/о 0.4кг 8шт.    ОСТАНКИНО</v>
          </cell>
          <cell r="D108">
            <v>50</v>
          </cell>
        </row>
        <row r="109">
          <cell r="A109" t="str">
            <v>3297 СЫТНЫЕ Папа может сар б/о мгс 1*3 СНГ  ОСТАНКИНО</v>
          </cell>
          <cell r="D109">
            <v>40.567999999999998</v>
          </cell>
        </row>
        <row r="110">
          <cell r="A110" t="str">
            <v>3812 СОЧНЫЕ сос п/о мгс 2*2  ОСТАНКИНО</v>
          </cell>
          <cell r="D110">
            <v>309.80900000000003</v>
          </cell>
        </row>
        <row r="111">
          <cell r="A111" t="str">
            <v>4063 МЯСНАЯ Папа может вар п/о_Л   ОСТАНКИНО</v>
          </cell>
          <cell r="D111">
            <v>330.65899999999999</v>
          </cell>
        </row>
        <row r="112">
          <cell r="A112" t="str">
            <v>4117 ЭКСТРА Папа может с/к в/у_Л   ОСТАНКИНО</v>
          </cell>
          <cell r="D112">
            <v>1.05</v>
          </cell>
        </row>
        <row r="113">
          <cell r="A113" t="str">
            <v>4574 Мясная со шпиком Папа может вар п/о ОСТАНКИНО</v>
          </cell>
          <cell r="D113">
            <v>31.146000000000001</v>
          </cell>
        </row>
        <row r="114">
          <cell r="A114" t="str">
            <v>4813 ФИЛЕЙНАЯ Папа может вар п/о_Л   ОСТАНКИНО</v>
          </cell>
          <cell r="D114">
            <v>107.336</v>
          </cell>
        </row>
        <row r="115">
          <cell r="A115" t="str">
            <v>4993 САЛЯМИ ИТАЛЬЯНСКАЯ с/к в/у 1/250*8_120c ОСТАНКИНО</v>
          </cell>
          <cell r="D115">
            <v>112</v>
          </cell>
        </row>
        <row r="116">
          <cell r="A116" t="str">
            <v>5336 ОСОБАЯ вар п/о  ОСТАНКИНО</v>
          </cell>
          <cell r="D116">
            <v>21.545000000000002</v>
          </cell>
        </row>
        <row r="117">
          <cell r="A117" t="str">
            <v>5337 ОСОБАЯ СО ШПИКОМ вар п/о  ОСТАНКИНО</v>
          </cell>
          <cell r="D117">
            <v>3.8690000000000002</v>
          </cell>
        </row>
        <row r="118">
          <cell r="A118" t="str">
            <v>5341 СЕРВЕЛАТ ОХОТНИЧИЙ в/к в/у  ОСТАНКИНО</v>
          </cell>
          <cell r="D118">
            <v>69.106999999999999</v>
          </cell>
        </row>
        <row r="119">
          <cell r="A119" t="str">
            <v>5483 ЭКСТРА Папа может с/к в/у 1/250 8шт.   ОСТАНКИНО</v>
          </cell>
          <cell r="D119">
            <v>167</v>
          </cell>
        </row>
        <row r="120">
          <cell r="A120" t="str">
            <v>5544 Сервелат Финский в/к в/у_45с НОВАЯ ОСТАНКИНО</v>
          </cell>
          <cell r="D120">
            <v>181.476</v>
          </cell>
        </row>
        <row r="121">
          <cell r="A121" t="str">
            <v>5682 САЛЯМИ МЕЛКОЗЕРНЕНАЯ с/к в/у 1/120_60с   ОСТАНКИНО</v>
          </cell>
          <cell r="D121">
            <v>405</v>
          </cell>
        </row>
        <row r="122">
          <cell r="A122" t="str">
            <v>5706 АРОМАТНАЯ Папа может с/к в/у 1/250 8шт.  ОСТАНКИНО</v>
          </cell>
          <cell r="D122">
            <v>191</v>
          </cell>
        </row>
        <row r="123">
          <cell r="A123" t="str">
            <v>5708 ПОСОЛЬСКАЯ Папа может с/к в/у ОСТАНКИНО</v>
          </cell>
          <cell r="D123">
            <v>5.819</v>
          </cell>
        </row>
        <row r="124">
          <cell r="A124" t="str">
            <v>5820 СЛИВОЧНЫЕ Папа может сос п/о мгс 2*2_45с   ОСТАНКИНО</v>
          </cell>
          <cell r="D124">
            <v>20.620999999999999</v>
          </cell>
        </row>
        <row r="125">
          <cell r="A125" t="str">
            <v>5851 ЭКСТРА Папа может вар п/о   ОСТАНКИНО</v>
          </cell>
          <cell r="D125">
            <v>76.751000000000005</v>
          </cell>
        </row>
        <row r="126">
          <cell r="A126" t="str">
            <v>5931 ОХОТНИЧЬЯ Папа может с/к в/у 1/220 8шт.   ОСТАНКИНО</v>
          </cell>
          <cell r="D126">
            <v>182</v>
          </cell>
        </row>
        <row r="127">
          <cell r="A127" t="str">
            <v>5981 МОЛОЧНЫЕ ТРАДИЦ. сос п/о мгс 1*6_45с   ОСТАНКИНО</v>
          </cell>
          <cell r="D127">
            <v>25.872</v>
          </cell>
        </row>
        <row r="128">
          <cell r="A128" t="str">
            <v>5982 МОЛОЧНЫЕ ТРАДИЦ. сос п/о мгс 0,6кг_СНГ  ОСТАНКИНО</v>
          </cell>
          <cell r="D128">
            <v>11</v>
          </cell>
        </row>
        <row r="129">
          <cell r="A129" t="str">
            <v>5997 ОСОБАЯ Коровино вар п/о  ОСТАНКИНО</v>
          </cell>
          <cell r="D129">
            <v>1.97</v>
          </cell>
        </row>
        <row r="130">
          <cell r="A130" t="str">
            <v>6025 ВЕТЧ.ФИРМЕННАЯ С ИНДЕЙКОЙ п/о   ОСТАНКИНО</v>
          </cell>
          <cell r="D130">
            <v>5.97</v>
          </cell>
        </row>
        <row r="131">
          <cell r="A131" t="str">
            <v>6041 МОЛОЧНЫЕ К ЗАВТРАКУ сос п/о мгс 1*3  ОСТАНКИНО</v>
          </cell>
          <cell r="D131">
            <v>72.094999999999999</v>
          </cell>
        </row>
        <row r="132">
          <cell r="A132" t="str">
            <v>6042 МОЛОЧНЫЕ К ЗАВТРАКУ сос п/о в/у 0.4кг   ОСТАНКИНО</v>
          </cell>
          <cell r="D132">
            <v>275</v>
          </cell>
        </row>
        <row r="133">
          <cell r="A133" t="str">
            <v>6113 СОЧНЫЕ сос п/о мгс 1*6_Ашан  ОСТАНКИНО</v>
          </cell>
          <cell r="D133">
            <v>332.00099999999998</v>
          </cell>
        </row>
        <row r="134">
          <cell r="A134" t="str">
            <v>6123 МОЛОЧНЫЕ КЛАССИЧЕСКИЕ ПМ сос п/о мгс 2*4   ОСТАНКИНО</v>
          </cell>
          <cell r="D134">
            <v>107.691</v>
          </cell>
        </row>
        <row r="135">
          <cell r="A135" t="str">
            <v>6144 МОЛОЧНЫЕ ТРАДИЦ сос п/о в/у 1/360 (1+1) ОСТАНКИНО</v>
          </cell>
          <cell r="D135">
            <v>24</v>
          </cell>
        </row>
        <row r="136">
          <cell r="A136" t="str">
            <v>6158 ВРЕМЯ ОЛИВЬЕ Папа может вар п/о 0.4кг   ОСТАНКИНО</v>
          </cell>
          <cell r="D136">
            <v>16</v>
          </cell>
        </row>
        <row r="137">
          <cell r="A137" t="str">
            <v>6213 СЕРВЕЛАТ ФИНСКИЙ СН в/к в/у 0.35кг 8шт.  ОСТАНКИНО</v>
          </cell>
          <cell r="D137">
            <v>58</v>
          </cell>
        </row>
        <row r="138">
          <cell r="A138" t="str">
            <v>6215 СЕРВЕЛАТ ОРЕХОВЫЙ СН в/к в/у 0.35кг 8шт  ОСТАНКИНО</v>
          </cell>
          <cell r="D138">
            <v>22</v>
          </cell>
        </row>
        <row r="139">
          <cell r="A139" t="str">
            <v>6217 ШПИКАЧКИ ДОМАШНИЕ СН п/о мгс 0.4кг 8шт.  ОСТАНКИНО</v>
          </cell>
          <cell r="D139">
            <v>8</v>
          </cell>
        </row>
        <row r="140">
          <cell r="A140" t="str">
            <v>6221 НЕАПОЛИТАНСКИЙ ДУЭТ с/к с/н мгс 1/90  ОСТАНКИНО</v>
          </cell>
          <cell r="D140">
            <v>27</v>
          </cell>
        </row>
        <row r="141">
          <cell r="A141" t="str">
            <v>6225 ИМПЕРСКАЯ И БАЛЫКОВАЯ в/к с/н мгс 1/90  ОСТАНКИНО</v>
          </cell>
          <cell r="D141">
            <v>17</v>
          </cell>
        </row>
        <row r="142">
          <cell r="A142" t="str">
            <v>6228 МЯСНОЕ АССОРТИ к/з с/н мгс 1/90 10шт.  ОСТАНКИНО</v>
          </cell>
          <cell r="D142">
            <v>33</v>
          </cell>
        </row>
        <row r="143">
          <cell r="A143" t="str">
            <v>6233 БУЖЕНИНА ЗАПЕЧЕННАЯ с/н в/у 1/100 10шт.  ОСТАНКИНО</v>
          </cell>
          <cell r="D143">
            <v>6</v>
          </cell>
        </row>
        <row r="144">
          <cell r="A144" t="str">
            <v>6241 ХОТ-ДОГ Папа может сос п/о мгс 0.38кг  ОСТАНКИНО</v>
          </cell>
          <cell r="D144">
            <v>26</v>
          </cell>
        </row>
        <row r="145">
          <cell r="A145" t="str">
            <v>6247 ДОМАШНЯЯ Папа может вар п/о 0,4кг 8шт.  ОСТАНКИНО</v>
          </cell>
          <cell r="D145">
            <v>60</v>
          </cell>
        </row>
        <row r="146">
          <cell r="A146" t="str">
            <v>6268 ГОВЯЖЬЯ Папа может вар п/о 0,4кг 8 шт.  ОСТАНКИНО</v>
          </cell>
          <cell r="D146">
            <v>27</v>
          </cell>
        </row>
        <row r="147">
          <cell r="A147" t="str">
            <v>6281 СВИНИНА ДЕЛИКАТ. к/в мл/к в/у 0.3кг 45с  ОСТАНКИНО</v>
          </cell>
          <cell r="D147">
            <v>148</v>
          </cell>
        </row>
        <row r="148">
          <cell r="A148" t="str">
            <v>6297 ФИЛЕЙНЫЕ сос ц/о в/у 1/270 12шт_45с  ОСТАНКИНО</v>
          </cell>
          <cell r="D148">
            <v>474</v>
          </cell>
        </row>
        <row r="149">
          <cell r="A149" t="str">
            <v>6302 БАЛЫКОВАЯ СН в/к в/у 0.35кг 8шт.  ОСТАНКИНО</v>
          </cell>
          <cell r="D149">
            <v>5</v>
          </cell>
        </row>
        <row r="150">
          <cell r="A150" t="str">
            <v>6303 МЯСНЫЕ Папа может сос п/о мгс 1.5*3  ОСТАНКИНО</v>
          </cell>
          <cell r="D150">
            <v>39.728000000000002</v>
          </cell>
        </row>
        <row r="151">
          <cell r="A151" t="str">
            <v>6325 ДОКТОРСКАЯ ПРЕМИУМ вар п/о 0.4кг 8шт.  ОСТАНКИНО</v>
          </cell>
          <cell r="D151">
            <v>89</v>
          </cell>
        </row>
        <row r="152">
          <cell r="A152" t="str">
            <v>6333 МЯСНАЯ Папа может вар п/о 0.4кг 8шт.  ОСТАНКИНО</v>
          </cell>
          <cell r="D152">
            <v>1416</v>
          </cell>
        </row>
        <row r="153">
          <cell r="A153" t="str">
            <v>6353 ЭКСТРА Папа может вар п/о 0.4кг 8шт.  ОСТАНКИНО</v>
          </cell>
          <cell r="D153">
            <v>232</v>
          </cell>
        </row>
        <row r="154">
          <cell r="A154" t="str">
            <v>6392 ФИЛЕЙНАЯ Папа может вар п/о 0.4кг. ОСТАНКИНО</v>
          </cell>
          <cell r="D154">
            <v>872</v>
          </cell>
        </row>
        <row r="155">
          <cell r="A155" t="str">
            <v>6427 КЛАССИЧЕСКАЯ ПМ вар п/о 0.35кг 8шт. ОСТАНКИНО</v>
          </cell>
          <cell r="D155">
            <v>246</v>
          </cell>
        </row>
        <row r="156">
          <cell r="A156" t="str">
            <v>6438 БОГАТЫРСКИЕ Папа Может сос п/о в/у 0,3кг  ОСТАНКИНО</v>
          </cell>
          <cell r="D156">
            <v>162</v>
          </cell>
        </row>
        <row r="157">
          <cell r="A157" t="str">
            <v>6448 СВИНИНА МАДЕРА с/к с/н в/у 1/100 10шт.   ОСТАНКИНО</v>
          </cell>
          <cell r="D157">
            <v>2</v>
          </cell>
        </row>
        <row r="158">
          <cell r="A158" t="str">
            <v>6450 БЕКОН с/к с/н в/у 1/100 10шт.  ОСТАНКИНО</v>
          </cell>
          <cell r="D158">
            <v>38</v>
          </cell>
        </row>
        <row r="159">
          <cell r="A159" t="str">
            <v>6453 ЭКСТРА Папа может с/к с/н в/у 1/100 14шт.   ОСТАНКИНО</v>
          </cell>
          <cell r="D159">
            <v>131</v>
          </cell>
        </row>
        <row r="160">
          <cell r="A160" t="str">
            <v>6454 АРОМАТНАЯ с/к с/н в/у 1/100 14шт.  ОСТАНКИНО</v>
          </cell>
          <cell r="D160">
            <v>194</v>
          </cell>
        </row>
        <row r="161">
          <cell r="A161" t="str">
            <v>6475 С СЫРОМ Папа может сос ц/о мгс 0.4кг6шт  ОСТАНКИНО</v>
          </cell>
          <cell r="D161">
            <v>50</v>
          </cell>
        </row>
        <row r="162">
          <cell r="A162" t="str">
            <v>6527 ШПИКАЧКИ СОЧНЫЕ ПМ сар б/о мгс 1*3 45с ОСТАНКИНО</v>
          </cell>
          <cell r="D162">
            <v>99.36</v>
          </cell>
        </row>
        <row r="163">
          <cell r="A163" t="str">
            <v>6562 СЕРВЕЛАТ КАРЕЛЬСКИЙ СН в/к в/у 0,28кг  ОСТАНКИНО</v>
          </cell>
          <cell r="D163">
            <v>106</v>
          </cell>
        </row>
        <row r="164">
          <cell r="A164" t="str">
            <v>6563 СЛИВОЧНЫЕ СН сос п/о мгс 1*6  ОСТАНКИНО</v>
          </cell>
          <cell r="D164">
            <v>13.56</v>
          </cell>
        </row>
        <row r="165">
          <cell r="A165" t="str">
            <v>6592 ДОКТОРСКАЯ СН вар п/о  ОСТАНКИНО</v>
          </cell>
          <cell r="D165">
            <v>5.4470000000000001</v>
          </cell>
        </row>
        <row r="166">
          <cell r="A166" t="str">
            <v>6593 ДОКТОРСКАЯ СН вар п/о 0.45кг 8шт.  ОСТАНКИНО</v>
          </cell>
          <cell r="D166">
            <v>19</v>
          </cell>
        </row>
        <row r="167">
          <cell r="A167" t="str">
            <v>6594 МОЛОЧНАЯ СН вар п/о  ОСТАНКИНО</v>
          </cell>
          <cell r="D167">
            <v>9.4740000000000002</v>
          </cell>
        </row>
        <row r="168">
          <cell r="A168" t="str">
            <v>6595 МОЛОЧНАЯ СН вар п/о 0.45кг 8шт.  ОСТАНКИНО</v>
          </cell>
          <cell r="D168">
            <v>22</v>
          </cell>
        </row>
        <row r="169">
          <cell r="A169" t="str">
            <v>6597 РУССКАЯ СН вар п/о 0.45кг 8шт.  ОСТАНКИНО</v>
          </cell>
          <cell r="D169">
            <v>2</v>
          </cell>
        </row>
        <row r="170">
          <cell r="A170" t="str">
            <v>6601 ГОВЯЖЬИ СН сос п/о мгс 1*6  ОСТАНКИНО</v>
          </cell>
          <cell r="D170">
            <v>18.806000000000001</v>
          </cell>
        </row>
        <row r="171">
          <cell r="A171" t="str">
            <v>6602 БАВАРСКИЕ ПМ сос ц/о мгс 0,35кг 8шт.  ОСТАНКИНО</v>
          </cell>
          <cell r="D171">
            <v>64</v>
          </cell>
        </row>
        <row r="172">
          <cell r="A172" t="str">
            <v>6648 СОЧНЫЕ Папа может сар п/о мгс 1*3  ОСТАНКИНО</v>
          </cell>
          <cell r="D172">
            <v>1.0409999999999999</v>
          </cell>
        </row>
        <row r="173">
          <cell r="A173" t="str">
            <v>6661 СОЧНЫЙ ГРИЛЬ ПМ сос п/о мгс 1.5*4_Маяк  ОСТАНКИНО</v>
          </cell>
          <cell r="D173">
            <v>4.6769999999999996</v>
          </cell>
        </row>
        <row r="174">
          <cell r="A174" t="str">
            <v>6666 БОЯНСКАЯ Папа может п/к в/у 0,28кг 8 шт. ОСТАНКИНО</v>
          </cell>
          <cell r="D174">
            <v>263</v>
          </cell>
        </row>
        <row r="175">
          <cell r="A175" t="str">
            <v>6669 ВЕНСКАЯ САЛЯМИ п/к в/у 0.28кг 8шт  ОСТАНКИНО</v>
          </cell>
          <cell r="D175">
            <v>139</v>
          </cell>
        </row>
        <row r="176">
          <cell r="A176" t="str">
            <v>6683 СЕРВЕЛАТ ЗЕРНИСТЫЙ ПМ в/к в/у 0,35кг  ОСТАНКИНО</v>
          </cell>
          <cell r="D176">
            <v>499</v>
          </cell>
        </row>
        <row r="177">
          <cell r="A177" t="str">
            <v>6684 СЕРВЕЛАТ КАРЕЛЬСКИЙ ПМ в/к в/у 0.28кг  ОСТАНКИНО</v>
          </cell>
          <cell r="D177">
            <v>380</v>
          </cell>
        </row>
        <row r="178">
          <cell r="A178" t="str">
            <v>6689 СЕРВЕЛАТ ОХОТНИЧИЙ ПМ в/к в/у 0,35кг 8шт  ОСТАНКИНО</v>
          </cell>
          <cell r="D178">
            <v>1320</v>
          </cell>
        </row>
        <row r="179">
          <cell r="A179" t="str">
            <v>6692 СЕРВЕЛАТ ПРИМА в/к в/у 0.28кг 8шт.  ОСТАНКИНО</v>
          </cell>
          <cell r="D179">
            <v>133</v>
          </cell>
        </row>
        <row r="180">
          <cell r="A180" t="str">
            <v>6697 СЕРВЕЛАТ ФИНСКИЙ ПМ в/к в/у 0,35кг 8шт.  ОСТАНКИНО</v>
          </cell>
          <cell r="D180">
            <v>1131</v>
          </cell>
        </row>
        <row r="181">
          <cell r="A181" t="str">
            <v>6713 СОЧНЫЙ ГРИЛЬ ПМ сос п/о мгс 0.41кг 8шт.  ОСТАНКИНО</v>
          </cell>
          <cell r="D181">
            <v>271</v>
          </cell>
        </row>
        <row r="182">
          <cell r="A182" t="str">
            <v>6716 ОСОБАЯ Коровино (в сетке) 0.5кг 8шт.  ОСТАНКИНО</v>
          </cell>
          <cell r="D182">
            <v>51</v>
          </cell>
        </row>
        <row r="183">
          <cell r="A183" t="str">
            <v>6717 ДОКТОРСКАЯ ОРИГИН. ц/о в/у 0.5кг 6шт.  ОСТАНКИНО</v>
          </cell>
          <cell r="D183">
            <v>2</v>
          </cell>
        </row>
        <row r="184">
          <cell r="A184" t="str">
            <v>6722 СОЧНЫЕ ПМ сос п/о мгс 0,41кг 10шт.  ОСТАНКИНО</v>
          </cell>
          <cell r="D184">
            <v>1504</v>
          </cell>
        </row>
        <row r="185">
          <cell r="A185" t="str">
            <v>6726 СЛИВОЧНЫЕ ПМ сос п/о мгс 0.41кг 10шт.  ОСТАНКИНО</v>
          </cell>
          <cell r="D185">
            <v>546</v>
          </cell>
        </row>
        <row r="186">
          <cell r="A186" t="str">
            <v>6734 ОСОБАЯ СО ШПИКОМ Коровино (в сетке) 0,5кг ОСТАНКИНО</v>
          </cell>
          <cell r="D186">
            <v>7</v>
          </cell>
        </row>
        <row r="187">
          <cell r="A187" t="str">
            <v>6750 МОЛОЧНЫЕ ГОСТ СН сос п/о мгс 0,41 кг 10шт ОСТАНКИНО</v>
          </cell>
          <cell r="D187">
            <v>24</v>
          </cell>
        </row>
        <row r="188">
          <cell r="A188" t="str">
            <v>6751 СЛИВОЧНЫЕ СН сос п/о мгс 0,41кг 10шт.  ОСТАНКИНО</v>
          </cell>
          <cell r="D188">
            <v>53</v>
          </cell>
        </row>
        <row r="189">
          <cell r="A189" t="str">
            <v>6756 ВЕТЧ.ЛЮБИТЕЛЬСКАЯ п/о  ОСТАНКИНО</v>
          </cell>
          <cell r="D189">
            <v>42.642000000000003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56</v>
          </cell>
        </row>
        <row r="191">
          <cell r="A191" t="str">
            <v>БОНУС Z-ОСОБАЯ Коровино вар п/о (5324)  ОСТАНКИНО</v>
          </cell>
          <cell r="D191">
            <v>1.994</v>
          </cell>
        </row>
        <row r="192">
          <cell r="A192" t="str">
            <v>БОНУС СОЧНЫЕ сос п/о мгс 0.41кг_UZ (6087)  ОСТАНКИНО</v>
          </cell>
          <cell r="D192">
            <v>164</v>
          </cell>
        </row>
        <row r="193">
          <cell r="A193" t="str">
            <v>БОНУС СОЧНЫЕ сос п/о мгс 1*6_UZ (6088)  ОСТАНКИНО</v>
          </cell>
          <cell r="D193">
            <v>39.576999999999998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215</v>
          </cell>
        </row>
        <row r="195">
          <cell r="A195" t="str">
            <v>БОНУС_283  Сосиски Сочинки, ВЕС, ТМ Стародворье ПОКОМ</v>
          </cell>
          <cell r="D195">
            <v>81.126000000000005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44.542000000000002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74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71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79</v>
          </cell>
        </row>
        <row r="201">
          <cell r="A201" t="str">
            <v>Бутербродная вареная 0,47 кг шт.  СПК</v>
          </cell>
          <cell r="D201">
            <v>13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64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477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167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176</v>
          </cell>
        </row>
        <row r="208">
          <cell r="A208" t="str">
            <v>Дельгаро с/в "Эликатессе" 140 гр.шт.  СПК</v>
          </cell>
          <cell r="D208">
            <v>21</v>
          </cell>
        </row>
        <row r="209">
          <cell r="A209" t="str">
            <v>Деревенская рубленая вареная 350 гр.шт. термоус. пак.  СПК</v>
          </cell>
          <cell r="D209">
            <v>15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35.481999999999999</v>
          </cell>
        </row>
        <row r="213">
          <cell r="A213" t="str">
            <v>Жар-боллы с курочкой и сыром, ВЕС ТМ Зареченские  ПОКОМ</v>
          </cell>
          <cell r="D213">
            <v>33</v>
          </cell>
        </row>
        <row r="214">
          <cell r="A214" t="str">
            <v>Жар-ладушки с мясом ТМ Зареченские ВЕС ПОКОМ</v>
          </cell>
          <cell r="D214">
            <v>74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3.7</v>
          </cell>
        </row>
        <row r="216">
          <cell r="A216" t="str">
            <v>Жар-ладушки с яблоком и грушей ТМ Зареченские ВЕС ПОКОМ</v>
          </cell>
          <cell r="D216">
            <v>21.5</v>
          </cell>
        </row>
        <row r="217">
          <cell r="A217" t="str">
            <v>ЖАР-мени ВЕС ТМ Зареченские  ПОКОМ</v>
          </cell>
          <cell r="D217">
            <v>22</v>
          </cell>
        </row>
        <row r="218">
          <cell r="A218" t="str">
            <v>Классика с/к 235 гр.шт. "Высокий вкус"  СПК</v>
          </cell>
          <cell r="D218">
            <v>47</v>
          </cell>
        </row>
        <row r="219">
          <cell r="A219" t="str">
            <v>Классическая с/к "Сибирский стандарт" 560 гр.шт.  СПК</v>
          </cell>
          <cell r="D219">
            <v>1692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187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215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124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6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157</v>
          </cell>
        </row>
        <row r="226">
          <cell r="A226" t="str">
            <v>Ла Фаворте с/в "Эликатессе" 140 гр.шт.  СПК</v>
          </cell>
          <cell r="D226">
            <v>79</v>
          </cell>
        </row>
        <row r="227">
          <cell r="A227" t="str">
            <v>Ливерная Печеночная "Просто выгодно" 0,3 кг.шт.  СПК</v>
          </cell>
          <cell r="D227">
            <v>6</v>
          </cell>
        </row>
        <row r="228">
          <cell r="A228" t="str">
            <v>Любительская вареная термоус.пак. "Высокий вкус"  СПК</v>
          </cell>
          <cell r="D228">
            <v>49.627000000000002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7.2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57.9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406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403</v>
          </cell>
        </row>
        <row r="234">
          <cell r="A234" t="str">
            <v>Наггетсы с куриным филе и сыром ТМ Вязанка 0,25 кг ПОКОМ</v>
          </cell>
          <cell r="D234">
            <v>90</v>
          </cell>
        </row>
        <row r="235">
          <cell r="A235" t="str">
            <v>Наггетсы Хрустящие ТМ Зареченские. ВЕС ПОКОМ</v>
          </cell>
          <cell r="D235">
            <v>36</v>
          </cell>
        </row>
        <row r="236">
          <cell r="A236" t="str">
            <v>Оригинальная с перцем с/к  СПК</v>
          </cell>
          <cell r="D236">
            <v>102.988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1476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119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219</v>
          </cell>
        </row>
        <row r="242">
          <cell r="A242" t="str">
            <v>Пельмени Бигбули с мясом, Горячая штучка 0,43кг  ПОКОМ</v>
          </cell>
          <cell r="D242">
            <v>16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253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28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319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232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230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586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150</v>
          </cell>
        </row>
        <row r="252">
          <cell r="A252" t="str">
            <v>Пельмени Левантские ТМ Особый рецепт 0,8 кг  ПОКОМ</v>
          </cell>
          <cell r="D252">
            <v>7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27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45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139</v>
          </cell>
        </row>
        <row r="259">
          <cell r="A259" t="str">
            <v>Пельмени Сочные сфера 0,9 кг ТМ Стародворье ПОКОМ</v>
          </cell>
          <cell r="D259">
            <v>100</v>
          </cell>
        </row>
        <row r="260">
          <cell r="A260" t="str">
            <v>По-Австрийски с/к 260 гр.шт. "Высокий вкус"  СПК</v>
          </cell>
          <cell r="D260">
            <v>31</v>
          </cell>
        </row>
        <row r="261">
          <cell r="A261" t="str">
            <v>Салями Трюфель с/в "Эликатессе" 0,16 кг.шт.  СПК</v>
          </cell>
          <cell r="D261">
            <v>60</v>
          </cell>
        </row>
        <row r="262">
          <cell r="A262" t="str">
            <v>Салями Финская с/к 235 гр.шт. "Высокий вкус"  СПК</v>
          </cell>
          <cell r="D262">
            <v>29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39.235999999999997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3.5230000000000001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3.5009999999999999</v>
          </cell>
        </row>
        <row r="266">
          <cell r="A266" t="str">
            <v>Семейная с чесночком вареная (СПК+СКМ)  СПК</v>
          </cell>
          <cell r="D266">
            <v>116.01</v>
          </cell>
        </row>
        <row r="267">
          <cell r="A267" t="str">
            <v>Семейная с чесночком Экстра вареная  СПК</v>
          </cell>
          <cell r="D267">
            <v>14.416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3</v>
          </cell>
        </row>
        <row r="269">
          <cell r="A269" t="str">
            <v>Сервелат Финский в/к 0,38 кг.шт. термофор.пак.  СПК</v>
          </cell>
          <cell r="D269">
            <v>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6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21</v>
          </cell>
        </row>
        <row r="272">
          <cell r="A272" t="str">
            <v>Сибирская особая с/к 0,235 кг шт.  СПК</v>
          </cell>
          <cell r="D272">
            <v>58</v>
          </cell>
        </row>
        <row r="273">
          <cell r="A273" t="str">
            <v>Славянская п/к 0,38 кг шт.термофор.пак.  СПК</v>
          </cell>
          <cell r="D273">
            <v>12</v>
          </cell>
        </row>
        <row r="274">
          <cell r="A274" t="str">
            <v>Сосиски "Баварские" 0,36 кг.шт. вак.упак.  СПК</v>
          </cell>
          <cell r="D274">
            <v>7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137.97</v>
          </cell>
        </row>
        <row r="276">
          <cell r="A276" t="str">
            <v>Сосиски "Молочные" 0,36 кг.шт. вак.упак.  СПК</v>
          </cell>
          <cell r="D276">
            <v>13</v>
          </cell>
        </row>
        <row r="277">
          <cell r="A277" t="str">
            <v>Сосиски Мусульманские "Просто выгодно" (в ср.защ.атм.)  СПК</v>
          </cell>
          <cell r="D277">
            <v>31.92</v>
          </cell>
        </row>
        <row r="278">
          <cell r="A278" t="str">
            <v>Сочный мегачебурек ТМ Зареченские ВЕС ПОКОМ</v>
          </cell>
          <cell r="D278">
            <v>11.52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14</v>
          </cell>
        </row>
        <row r="281">
          <cell r="A281" t="str">
            <v>Фестивальная пора с/к 100 гр.шт.нар. (лоток с ср.защ.атм.)  СПК</v>
          </cell>
          <cell r="D281">
            <v>38</v>
          </cell>
        </row>
        <row r="282">
          <cell r="A282" t="str">
            <v>Фестивальная пора с/к 235 гр.шт.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6.5220000000000002</v>
          </cell>
        </row>
        <row r="284">
          <cell r="A284" t="str">
            <v>Фрай-пицца с ветчиной и грибами 3,0 кг ТМ Зареченские ТС Зареченские продукты. ВЕС ПОКОМ</v>
          </cell>
          <cell r="D284">
            <v>3</v>
          </cell>
        </row>
        <row r="285">
          <cell r="A285" t="str">
            <v>Фуэт с/в "Эликатессе" 160 гр.шт.  СПК</v>
          </cell>
          <cell r="D285">
            <v>24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Хотстеры ТМ Горячая штучка ТС Хотстеры 0,25 кг зам  ПОКОМ</v>
          </cell>
          <cell r="D287">
            <v>436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37</v>
          </cell>
        </row>
        <row r="289">
          <cell r="A289" t="str">
            <v>Хрустящие крылышки ТМ Горячая штучка 0,3 кг зам  ПОКОМ</v>
          </cell>
          <cell r="D289">
            <v>34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5.6</v>
          </cell>
        </row>
        <row r="291">
          <cell r="A291" t="str">
            <v>Чебупай сочное яблоко ТМ Горячая штучка 0,2 кг зам.  ПОКОМ</v>
          </cell>
          <cell r="D291">
            <v>12</v>
          </cell>
        </row>
        <row r="292">
          <cell r="A292" t="str">
            <v>Чебупай спелая вишня ТМ Горячая штучка 0,2 кг зам.  ПОКОМ</v>
          </cell>
          <cell r="D292">
            <v>130</v>
          </cell>
        </row>
        <row r="293">
          <cell r="A293" t="str">
            <v>Чебупели Курочка гриль ТМ Горячая штучка, 0,3 кг зам  ПОКОМ</v>
          </cell>
          <cell r="D293">
            <v>14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547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646</v>
          </cell>
        </row>
        <row r="296">
          <cell r="A296" t="str">
            <v>Чебуреки сочные ВЕС ТМ Зареченские  ПОКОМ</v>
          </cell>
          <cell r="D296">
            <v>115</v>
          </cell>
        </row>
        <row r="297">
          <cell r="A297" t="str">
            <v>Шпикачки Русские (черева) (в ср.защ.атм.) "Высокий вкус"  СПК</v>
          </cell>
          <cell r="D297">
            <v>32.372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7</v>
          </cell>
        </row>
        <row r="299">
          <cell r="A299" t="str">
            <v>Юбилейная с/к 0,10 кг.шт. нарезка (лоток с ср.защ.атм.)  СПК</v>
          </cell>
          <cell r="D299">
            <v>3</v>
          </cell>
        </row>
        <row r="300">
          <cell r="A300" t="str">
            <v>Юбилейная с/к 0,235 кг.шт.  СПК</v>
          </cell>
          <cell r="D300">
            <v>90</v>
          </cell>
        </row>
        <row r="301">
          <cell r="A301" t="str">
            <v>Итого</v>
          </cell>
          <cell r="D301">
            <v>50265.631000000001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X115" sqref="X115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1640625" style="4" customWidth="1"/>
    <col min="8" max="8" width="5.33203125" style="4" bestFit="1" customWidth="1"/>
    <col min="9" max="9" width="5.1640625" style="4" bestFit="1" customWidth="1"/>
    <col min="10" max="10" width="7.6640625" style="4" customWidth="1"/>
    <col min="11" max="11" width="6.33203125" style="4" customWidth="1"/>
    <col min="12" max="15" width="6.5" style="4" bestFit="1" customWidth="1"/>
    <col min="16" max="16" width="6.5" style="4" customWidth="1"/>
    <col min="17" max="19" width="6.5" style="4" bestFit="1" customWidth="1"/>
    <col min="20" max="20" width="6.6640625" style="4" bestFit="1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5" style="4" customWidth="1"/>
    <col min="26" max="26" width="5.6640625" style="4" bestFit="1" customWidth="1"/>
    <col min="27" max="27" width="6.33203125" style="4" bestFit="1" customWidth="1"/>
    <col min="28" max="28" width="0.83203125" style="4" customWidth="1"/>
    <col min="29" max="29" width="6.6640625" style="4" bestFit="1" customWidth="1"/>
    <col min="30" max="30" width="6" style="4" bestFit="1" customWidth="1"/>
    <col min="31" max="34" width="6.6640625" style="4" bestFit="1" customWidth="1"/>
    <col min="35" max="35" width="8" style="4" customWidth="1"/>
    <col min="36" max="39" width="6.6640625" style="4" bestFit="1" customWidth="1"/>
    <col min="40" max="41" width="1.5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9" t="s">
        <v>152</v>
      </c>
      <c r="V3" s="19" t="s">
        <v>153</v>
      </c>
      <c r="X3" s="19" t="s">
        <v>154</v>
      </c>
      <c r="AJ3" s="19" t="s">
        <v>150</v>
      </c>
      <c r="AK3" s="19" t="s">
        <v>151</v>
      </c>
      <c r="AL3" s="19" t="s">
        <v>151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/>
      <c r="Q4" s="9" t="s">
        <v>123</v>
      </c>
      <c r="R4" s="9" t="s">
        <v>123</v>
      </c>
      <c r="S4" s="10" t="s">
        <v>123</v>
      </c>
      <c r="T4" s="9" t="s">
        <v>124</v>
      </c>
      <c r="U4" s="10" t="s">
        <v>123</v>
      </c>
      <c r="V4" s="10" t="s">
        <v>123</v>
      </c>
      <c r="W4" s="9" t="s">
        <v>120</v>
      </c>
      <c r="X4" s="10" t="s">
        <v>123</v>
      </c>
      <c r="Y4" s="9" t="s">
        <v>125</v>
      </c>
      <c r="Z4" s="10" t="s">
        <v>126</v>
      </c>
      <c r="AA4" s="9" t="s">
        <v>127</v>
      </c>
      <c r="AB4" s="9" t="s">
        <v>128</v>
      </c>
      <c r="AC4" s="9" t="s">
        <v>129</v>
      </c>
      <c r="AD4" s="9" t="s">
        <v>130</v>
      </c>
      <c r="AE4" s="9" t="s">
        <v>120</v>
      </c>
      <c r="AF4" s="9" t="s">
        <v>120</v>
      </c>
      <c r="AG4" s="9" t="s">
        <v>120</v>
      </c>
      <c r="AH4" s="9" t="s">
        <v>131</v>
      </c>
      <c r="AI4" s="9" t="s">
        <v>132</v>
      </c>
      <c r="AJ4" s="10" t="s">
        <v>133</v>
      </c>
      <c r="AK4" s="10" t="s">
        <v>133</v>
      </c>
      <c r="AL4" s="10" t="s">
        <v>144</v>
      </c>
      <c r="AM4" s="10" t="s">
        <v>133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22" t="s">
        <v>137</v>
      </c>
      <c r="P5" s="22" t="s">
        <v>138</v>
      </c>
      <c r="Q5" s="22" t="s">
        <v>139</v>
      </c>
      <c r="R5" s="22" t="s">
        <v>143</v>
      </c>
      <c r="S5" s="4">
        <v>30.01</v>
      </c>
      <c r="T5" s="22" t="s">
        <v>146</v>
      </c>
      <c r="U5" s="22" t="s">
        <v>147</v>
      </c>
      <c r="V5" s="22" t="s">
        <v>148</v>
      </c>
      <c r="X5" s="22" t="s">
        <v>149</v>
      </c>
      <c r="AE5" s="14" t="s">
        <v>140</v>
      </c>
      <c r="AF5" s="14" t="s">
        <v>141</v>
      </c>
      <c r="AG5" s="14" t="s">
        <v>142</v>
      </c>
      <c r="AH5" s="23" t="s">
        <v>139</v>
      </c>
      <c r="AJ5" s="22" t="s">
        <v>147</v>
      </c>
      <c r="AK5" s="22" t="s">
        <v>148</v>
      </c>
      <c r="AL5" s="22" t="s">
        <v>149</v>
      </c>
      <c r="AM5" s="22" t="s">
        <v>146</v>
      </c>
    </row>
    <row r="6" spans="1:41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X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8350</v>
      </c>
      <c r="P6" s="11">
        <f t="shared" si="0"/>
        <v>26330</v>
      </c>
      <c r="Q6" s="11">
        <f t="shared" si="0"/>
        <v>7310</v>
      </c>
      <c r="R6" s="11">
        <f t="shared" si="0"/>
        <v>21820</v>
      </c>
      <c r="S6" s="11">
        <f t="shared" si="0"/>
        <v>22960</v>
      </c>
      <c r="T6" s="11">
        <f t="shared" si="0"/>
        <v>25666.45</v>
      </c>
      <c r="U6" s="11">
        <f t="shared" si="0"/>
        <v>16240</v>
      </c>
      <c r="V6" s="11">
        <f t="shared" si="0"/>
        <v>29600</v>
      </c>
      <c r="W6" s="11">
        <f t="shared" si="0"/>
        <v>22118.245200000008</v>
      </c>
      <c r="X6" s="11">
        <f t="shared" si="0"/>
        <v>27760</v>
      </c>
      <c r="AA6" s="11">
        <f t="shared" ref="AA6" si="1">SUM(AA7:AA125)</f>
        <v>3407.03</v>
      </c>
      <c r="AB6" s="11">
        <f t="shared" ref="AB6" si="2">SUM(AB7:AB125)</f>
        <v>0</v>
      </c>
      <c r="AC6" s="11">
        <f t="shared" ref="AC6" si="3">SUM(AC7:AC125)</f>
        <v>24819.417000000001</v>
      </c>
      <c r="AD6" s="11">
        <f t="shared" ref="AD6" si="4">SUM(AD7:AD125)</f>
        <v>3096</v>
      </c>
      <c r="AE6" s="11">
        <f t="shared" ref="AE6" si="5">SUM(AE7:AE125)</f>
        <v>28430.536599999996</v>
      </c>
      <c r="AF6" s="11">
        <f t="shared" ref="AF6" si="6">SUM(AF7:AF125)</f>
        <v>18659.840749999996</v>
      </c>
      <c r="AG6" s="11">
        <f t="shared" ref="AG6" si="7">SUM(AG7:AG125)</f>
        <v>18706.743000000002</v>
      </c>
      <c r="AH6" s="11">
        <f t="shared" ref="AH6" si="8">SUM(AH7:AH125)</f>
        <v>22710.983</v>
      </c>
      <c r="AJ6" s="11">
        <f t="shared" ref="AJ6" si="9">SUM(AJ7:AJ125)</f>
        <v>11512.3</v>
      </c>
      <c r="AK6" s="11">
        <f t="shared" ref="AK6" si="10">SUM(AK7:AK125)</f>
        <v>17329.2</v>
      </c>
      <c r="AL6" s="11">
        <f t="shared" ref="AL6" si="11">SUM(AL7:AL125)</f>
        <v>17228.099999999999</v>
      </c>
      <c r="AM6" s="11">
        <f t="shared" ref="AM6" si="12">SUM(AM7:AM125)</f>
        <v>17777.777499999997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/>
      <c r="P7" s="12"/>
      <c r="Q7" s="12"/>
      <c r="R7" s="12"/>
      <c r="S7" s="12"/>
      <c r="T7" s="12">
        <f>VLOOKUP(A:A,[3]TDSheet!$A:$C,3,0)</f>
        <v>0</v>
      </c>
      <c r="U7" s="15"/>
      <c r="V7" s="15">
        <v>20</v>
      </c>
      <c r="W7" s="12">
        <f>(E7-AA7-AC7-AD7)/5</f>
        <v>10.504999999999999</v>
      </c>
      <c r="X7" s="15">
        <v>10</v>
      </c>
      <c r="Y7" s="16">
        <f>(F7+L7+M7+N7+O7+P7+Q7+R7+S7+U7+V7+X7)/W7</f>
        <v>13.122989052831986</v>
      </c>
      <c r="Z7" s="12">
        <f>F7/W7</f>
        <v>8.3633507853403142</v>
      </c>
      <c r="AA7" s="12">
        <f>VLOOKUP(A:A,[1]TDSheet!$A:$Z,26,0)</f>
        <v>0</v>
      </c>
      <c r="AB7" s="12"/>
      <c r="AC7" s="12">
        <f>VLOOKUP(A:A,[4]TDSheet!$A:$D,4,0)</f>
        <v>33.71</v>
      </c>
      <c r="AD7" s="12">
        <f>VLOOKUP(A:A,[1]TDSheet!$A:$AC,29,0)</f>
        <v>0</v>
      </c>
      <c r="AE7" s="12">
        <f>VLOOKUP(A:A,[1]TDSheet!$A:$AD,30,0)</f>
        <v>16.165199999999999</v>
      </c>
      <c r="AF7" s="12">
        <f>VLOOKUP(A:A,[1]TDSheet!$A:$AE,31,0)</f>
        <v>8.1364999999999998</v>
      </c>
      <c r="AG7" s="12">
        <f>VLOOKUP(A:A,[1]TDSheet!$A:$AF,32,0)</f>
        <v>13.3392</v>
      </c>
      <c r="AH7" s="12">
        <f>VLOOKUP(A:A,[5]TDSheet!$A:$D,4,0)</f>
        <v>24.228000000000002</v>
      </c>
      <c r="AI7" s="12">
        <f>VLOOKUP(A:A,[1]TDSheet!$A:$AH,34,0)</f>
        <v>0</v>
      </c>
      <c r="AJ7" s="12">
        <f>U7*H7</f>
        <v>0</v>
      </c>
      <c r="AK7" s="12">
        <f>V7*H7</f>
        <v>20</v>
      </c>
      <c r="AL7" s="12">
        <f>X7*H7</f>
        <v>10</v>
      </c>
      <c r="AM7" s="12">
        <f>T7*H7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100</v>
      </c>
      <c r="P8" s="12">
        <v>300</v>
      </c>
      <c r="Q8" s="12">
        <v>80</v>
      </c>
      <c r="R8" s="12">
        <v>300</v>
      </c>
      <c r="S8" s="12">
        <v>300</v>
      </c>
      <c r="T8" s="12">
        <f>VLOOKUP(A:A,[3]TDSheet!$A:$C,3,0)</f>
        <v>102</v>
      </c>
      <c r="U8" s="15"/>
      <c r="V8" s="15">
        <v>200</v>
      </c>
      <c r="W8" s="12">
        <f t="shared" ref="W8:W71" si="14">(E8-AA8-AC8-AD8)/5</f>
        <v>220.25979999999998</v>
      </c>
      <c r="X8" s="15">
        <v>150</v>
      </c>
      <c r="Y8" s="16">
        <f t="shared" ref="Y8:Y71" si="15">(F8+L8+M8+N8+O8+P8+Q8+R8+S8+U8+V8+X8)/W8</f>
        <v>12.312510044956003</v>
      </c>
      <c r="Z8" s="12">
        <f t="shared" ref="Z8:Z71" si="16">F8/W8</f>
        <v>2.7783145176741288</v>
      </c>
      <c r="AA8" s="12">
        <f>VLOOKUP(A:A,[1]TDSheet!$A:$Z,26,0)</f>
        <v>103.872</v>
      </c>
      <c r="AB8" s="12"/>
      <c r="AC8" s="12">
        <f>VLOOKUP(A:A,[4]TDSheet!$A:$D,4,0)</f>
        <v>114.735</v>
      </c>
      <c r="AD8" s="12">
        <f>VLOOKUP(A:A,[1]TDSheet!$A:$AC,29,0)</f>
        <v>0</v>
      </c>
      <c r="AE8" s="12">
        <f>VLOOKUP(A:A,[1]TDSheet!$A:$AD,30,0)</f>
        <v>445.38639999999998</v>
      </c>
      <c r="AF8" s="12">
        <f>VLOOKUP(A:A,[1]TDSheet!$A:$AE,31,0)</f>
        <v>321.27199999999999</v>
      </c>
      <c r="AG8" s="12">
        <f>VLOOKUP(A:A,[1]TDSheet!$A:$AF,32,0)</f>
        <v>176.72460000000001</v>
      </c>
      <c r="AH8" s="12">
        <f>VLOOKUP(A:A,[5]TDSheet!$A:$D,4,0)</f>
        <v>311.99900000000002</v>
      </c>
      <c r="AI8" s="13" t="s">
        <v>158</v>
      </c>
      <c r="AJ8" s="12">
        <f t="shared" ref="AJ8:AJ71" si="17">U8*H8</f>
        <v>0</v>
      </c>
      <c r="AK8" s="12">
        <f t="shared" ref="AK8:AK71" si="18">V8*H8</f>
        <v>200</v>
      </c>
      <c r="AL8" s="12">
        <f t="shared" ref="AL8:AL71" si="19">X8*H8</f>
        <v>150</v>
      </c>
      <c r="AM8" s="12">
        <f t="shared" ref="AM8:AM71" si="20">T8*H8</f>
        <v>102</v>
      </c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150</v>
      </c>
      <c r="P9" s="12">
        <v>160</v>
      </c>
      <c r="Q9" s="12">
        <v>50</v>
      </c>
      <c r="R9" s="12">
        <v>100</v>
      </c>
      <c r="S9" s="12">
        <v>110</v>
      </c>
      <c r="T9" s="12">
        <f>VLOOKUP(A:A,[3]TDSheet!$A:$C,3,0)</f>
        <v>222</v>
      </c>
      <c r="U9" s="15">
        <v>90</v>
      </c>
      <c r="V9" s="15">
        <v>150</v>
      </c>
      <c r="W9" s="12">
        <f t="shared" si="14"/>
        <v>111.59759999999999</v>
      </c>
      <c r="X9" s="15">
        <v>120</v>
      </c>
      <c r="Y9" s="16">
        <f t="shared" si="15"/>
        <v>13.073372545646144</v>
      </c>
      <c r="Z9" s="12">
        <f t="shared" si="16"/>
        <v>1.3347688480755859</v>
      </c>
      <c r="AA9" s="12">
        <f>VLOOKUP(A:A,[1]TDSheet!$A:$Z,26,0)</f>
        <v>0</v>
      </c>
      <c r="AB9" s="12"/>
      <c r="AC9" s="12">
        <f>VLOOKUP(A:A,[4]TDSheet!$A:$D,4,0)</f>
        <v>248.12</v>
      </c>
      <c r="AD9" s="12">
        <f>VLOOKUP(A:A,[1]TDSheet!$A:$AC,29,0)</f>
        <v>0</v>
      </c>
      <c r="AE9" s="12">
        <f>VLOOKUP(A:A,[1]TDSheet!$A:$AD,30,0)</f>
        <v>87.291599999999988</v>
      </c>
      <c r="AF9" s="12">
        <f>VLOOKUP(A:A,[1]TDSheet!$A:$AE,31,0)</f>
        <v>53.66225</v>
      </c>
      <c r="AG9" s="12">
        <f>VLOOKUP(A:A,[1]TDSheet!$A:$AF,32,0)</f>
        <v>80.901800000000009</v>
      </c>
      <c r="AH9" s="12">
        <f>VLOOKUP(A:A,[5]TDSheet!$A:$D,4,0)</f>
        <v>89.863</v>
      </c>
      <c r="AI9" s="12" t="e">
        <f>VLOOKUP(A:A,[1]TDSheet!$A:$AH,34,0)</f>
        <v>#N/A</v>
      </c>
      <c r="AJ9" s="12">
        <f t="shared" si="17"/>
        <v>90</v>
      </c>
      <c r="AK9" s="12">
        <f t="shared" si="18"/>
        <v>150</v>
      </c>
      <c r="AL9" s="12">
        <f t="shared" si="19"/>
        <v>120</v>
      </c>
      <c r="AM9" s="12">
        <f t="shared" si="20"/>
        <v>222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250</v>
      </c>
      <c r="P10" s="12">
        <v>600</v>
      </c>
      <c r="Q10" s="12">
        <v>150</v>
      </c>
      <c r="R10" s="12">
        <v>400</v>
      </c>
      <c r="S10" s="12">
        <v>400</v>
      </c>
      <c r="T10" s="12">
        <f>VLOOKUP(A:A,[3]TDSheet!$A:$C,3,0)</f>
        <v>277.5</v>
      </c>
      <c r="U10" s="15">
        <v>300</v>
      </c>
      <c r="V10" s="15">
        <v>330</v>
      </c>
      <c r="W10" s="12">
        <f t="shared" si="14"/>
        <v>392.5702</v>
      </c>
      <c r="X10" s="15">
        <v>400</v>
      </c>
      <c r="Y10" s="16">
        <f t="shared" si="15"/>
        <v>12.640019543001481</v>
      </c>
      <c r="Z10" s="12">
        <f t="shared" si="16"/>
        <v>0.64216540124543331</v>
      </c>
      <c r="AA10" s="12">
        <f>VLOOKUP(A:A,[1]TDSheet!$A:$Z,26,0)</f>
        <v>0</v>
      </c>
      <c r="AB10" s="12"/>
      <c r="AC10" s="12">
        <f>VLOOKUP(A:A,[4]TDSheet!$A:$D,4,0)</f>
        <v>308.25200000000001</v>
      </c>
      <c r="AD10" s="12">
        <f>VLOOKUP(A:A,[1]TDSheet!$A:$AC,29,0)</f>
        <v>0</v>
      </c>
      <c r="AE10" s="12">
        <f>VLOOKUP(A:A,[1]TDSheet!$A:$AD,30,0)</f>
        <v>363.63899999999995</v>
      </c>
      <c r="AF10" s="12">
        <f>VLOOKUP(A:A,[1]TDSheet!$A:$AE,31,0)</f>
        <v>258.42525000000001</v>
      </c>
      <c r="AG10" s="12">
        <f>VLOOKUP(A:A,[1]TDSheet!$A:$AF,32,0)</f>
        <v>249.56619999999998</v>
      </c>
      <c r="AH10" s="12">
        <f>VLOOKUP(A:A,[5]TDSheet!$A:$D,4,0)</f>
        <v>472.80099999999999</v>
      </c>
      <c r="AI10" s="13" t="s">
        <v>158</v>
      </c>
      <c r="AJ10" s="12">
        <f t="shared" si="17"/>
        <v>300</v>
      </c>
      <c r="AK10" s="12">
        <f t="shared" si="18"/>
        <v>330</v>
      </c>
      <c r="AL10" s="12">
        <f t="shared" si="19"/>
        <v>400</v>
      </c>
      <c r="AM10" s="12">
        <f t="shared" si="20"/>
        <v>277.5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40</v>
      </c>
      <c r="P11" s="12">
        <v>50</v>
      </c>
      <c r="Q11" s="12"/>
      <c r="R11" s="12">
        <v>40</v>
      </c>
      <c r="S11" s="12">
        <v>40</v>
      </c>
      <c r="T11" s="12">
        <f>VLOOKUP(A:A,[3]TDSheet!$A:$C,3,0)</f>
        <v>99</v>
      </c>
      <c r="U11" s="15">
        <v>30</v>
      </c>
      <c r="V11" s="15">
        <v>50</v>
      </c>
      <c r="W11" s="12">
        <f t="shared" si="14"/>
        <v>35.888599999999997</v>
      </c>
      <c r="X11" s="15">
        <v>40</v>
      </c>
      <c r="Y11" s="16">
        <f t="shared" si="15"/>
        <v>13.149802444230202</v>
      </c>
      <c r="Z11" s="12">
        <f t="shared" si="16"/>
        <v>1.7255618775878692</v>
      </c>
      <c r="AA11" s="12">
        <f>VLOOKUP(A:A,[1]TDSheet!$A:$Z,26,0)</f>
        <v>108.28</v>
      </c>
      <c r="AB11" s="12"/>
      <c r="AC11" s="12">
        <f>VLOOKUP(A:A,[4]TDSheet!$A:$D,4,0)</f>
        <v>75.811000000000007</v>
      </c>
      <c r="AD11" s="12">
        <f>VLOOKUP(A:A,[1]TDSheet!$A:$AC,29,0)</f>
        <v>0</v>
      </c>
      <c r="AE11" s="12">
        <f>VLOOKUP(A:A,[1]TDSheet!$A:$AD,30,0)</f>
        <v>31.4192</v>
      </c>
      <c r="AF11" s="12">
        <f>VLOOKUP(A:A,[1]TDSheet!$A:$AE,31,0)</f>
        <v>22.754000000000001</v>
      </c>
      <c r="AG11" s="12">
        <f>VLOOKUP(A:A,[1]TDSheet!$A:$AF,32,0)</f>
        <v>25.0488</v>
      </c>
      <c r="AH11" s="12">
        <f>VLOOKUP(A:A,[5]TDSheet!$A:$D,4,0)</f>
        <v>35.764000000000003</v>
      </c>
      <c r="AI11" s="12" t="e">
        <f>VLOOKUP(A:A,[1]TDSheet!$A:$AH,34,0)</f>
        <v>#N/A</v>
      </c>
      <c r="AJ11" s="12">
        <f t="shared" si="17"/>
        <v>30</v>
      </c>
      <c r="AK11" s="12">
        <f t="shared" si="18"/>
        <v>50</v>
      </c>
      <c r="AL11" s="12">
        <f t="shared" si="19"/>
        <v>40</v>
      </c>
      <c r="AM11" s="12">
        <f t="shared" si="20"/>
        <v>99</v>
      </c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/>
      <c r="P12" s="12">
        <v>40</v>
      </c>
      <c r="Q12" s="12"/>
      <c r="R12" s="12">
        <v>40</v>
      </c>
      <c r="S12" s="12">
        <v>40</v>
      </c>
      <c r="T12" s="12">
        <f>VLOOKUP(A:A,[3]TDSheet!$A:$C,3,0)</f>
        <v>105</v>
      </c>
      <c r="U12" s="15">
        <v>30</v>
      </c>
      <c r="V12" s="15">
        <v>50</v>
      </c>
      <c r="W12" s="12">
        <f t="shared" si="14"/>
        <v>36.799999999999997</v>
      </c>
      <c r="X12" s="15">
        <v>40</v>
      </c>
      <c r="Y12" s="16">
        <f t="shared" si="15"/>
        <v>13.125000000000002</v>
      </c>
      <c r="Z12" s="12">
        <f t="shared" si="16"/>
        <v>3.3423913043478262</v>
      </c>
      <c r="AA12" s="12">
        <f>VLOOKUP(A:A,[1]TDSheet!$A:$Z,26,0)</f>
        <v>0</v>
      </c>
      <c r="AB12" s="12"/>
      <c r="AC12" s="12">
        <f>VLOOKUP(A:A,[4]TDSheet!$A:$D,4,0)</f>
        <v>114</v>
      </c>
      <c r="AD12" s="12">
        <f>VLOOKUP(A:A,[1]TDSheet!$A:$AC,29,0)</f>
        <v>0</v>
      </c>
      <c r="AE12" s="12">
        <f>VLOOKUP(A:A,[1]TDSheet!$A:$AD,30,0)</f>
        <v>42</v>
      </c>
      <c r="AF12" s="12">
        <f>VLOOKUP(A:A,[1]TDSheet!$A:$AE,31,0)</f>
        <v>30</v>
      </c>
      <c r="AG12" s="12">
        <f>VLOOKUP(A:A,[1]TDSheet!$A:$AF,32,0)</f>
        <v>34.6</v>
      </c>
      <c r="AH12" s="12">
        <f>VLOOKUP(A:A,[5]TDSheet!$A:$D,4,0)</f>
        <v>42</v>
      </c>
      <c r="AI12" s="12">
        <f>VLOOKUP(A:A,[1]TDSheet!$A:$AH,34,0)</f>
        <v>0</v>
      </c>
      <c r="AJ12" s="12">
        <f t="shared" si="17"/>
        <v>15</v>
      </c>
      <c r="AK12" s="12">
        <f t="shared" si="18"/>
        <v>25</v>
      </c>
      <c r="AL12" s="12">
        <f t="shared" si="19"/>
        <v>20</v>
      </c>
      <c r="AM12" s="12">
        <f t="shared" si="20"/>
        <v>52.5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/>
      <c r="P13" s="12">
        <v>300</v>
      </c>
      <c r="Q13" s="12">
        <v>100</v>
      </c>
      <c r="R13" s="12">
        <v>250</v>
      </c>
      <c r="S13" s="12">
        <v>250</v>
      </c>
      <c r="T13" s="12">
        <f>VLOOKUP(A:A,[3]TDSheet!$A:$C,3,0)</f>
        <v>505</v>
      </c>
      <c r="U13" s="15">
        <v>150</v>
      </c>
      <c r="V13" s="15">
        <v>350</v>
      </c>
      <c r="W13" s="12">
        <f t="shared" si="14"/>
        <v>243.8</v>
      </c>
      <c r="X13" s="15">
        <v>200</v>
      </c>
      <c r="Y13" s="16">
        <f t="shared" si="15"/>
        <v>12.920426579163248</v>
      </c>
      <c r="Z13" s="12">
        <f t="shared" si="16"/>
        <v>2.8712059064807218</v>
      </c>
      <c r="AA13" s="12">
        <f>VLOOKUP(A:A,[1]TDSheet!$A:$Z,26,0)</f>
        <v>0</v>
      </c>
      <c r="AB13" s="12"/>
      <c r="AC13" s="12">
        <f>VLOOKUP(A:A,[4]TDSheet!$A:$D,4,0)</f>
        <v>480</v>
      </c>
      <c r="AD13" s="12">
        <f>VLOOKUP(A:A,[1]TDSheet!$A:$AC,29,0)</f>
        <v>1200</v>
      </c>
      <c r="AE13" s="12">
        <f>VLOOKUP(A:A,[1]TDSheet!$A:$AD,30,0)</f>
        <v>368.6</v>
      </c>
      <c r="AF13" s="12">
        <f>VLOOKUP(A:A,[1]TDSheet!$A:$AE,31,0)</f>
        <v>188.5</v>
      </c>
      <c r="AG13" s="12">
        <f>VLOOKUP(A:A,[1]TDSheet!$A:$AF,32,0)</f>
        <v>226.4</v>
      </c>
      <c r="AH13" s="12">
        <f>VLOOKUP(A:A,[5]TDSheet!$A:$D,4,0)</f>
        <v>225</v>
      </c>
      <c r="AI13" s="12" t="str">
        <f>VLOOKUP(A:A,[1]TDSheet!$A:$AH,34,0)</f>
        <v>?????</v>
      </c>
      <c r="AJ13" s="12">
        <f t="shared" si="17"/>
        <v>60</v>
      </c>
      <c r="AK13" s="12">
        <f t="shared" si="18"/>
        <v>140</v>
      </c>
      <c r="AL13" s="12">
        <f t="shared" si="19"/>
        <v>80</v>
      </c>
      <c r="AM13" s="12">
        <f t="shared" si="20"/>
        <v>202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500</v>
      </c>
      <c r="P14" s="12">
        <v>800</v>
      </c>
      <c r="Q14" s="12">
        <v>300</v>
      </c>
      <c r="R14" s="12">
        <v>500</v>
      </c>
      <c r="S14" s="12">
        <v>800</v>
      </c>
      <c r="T14" s="12">
        <f>VLOOKUP(A:A,[3]TDSheet!$A:$C,3,0)</f>
        <v>175.5</v>
      </c>
      <c r="U14" s="15">
        <v>0</v>
      </c>
      <c r="V14" s="15">
        <v>800</v>
      </c>
      <c r="W14" s="12">
        <f t="shared" si="14"/>
        <v>626</v>
      </c>
      <c r="X14" s="15">
        <v>500</v>
      </c>
      <c r="Y14" s="16">
        <f t="shared" si="15"/>
        <v>12.920127795527156</v>
      </c>
      <c r="Z14" s="12">
        <f t="shared" si="16"/>
        <v>3.1757188498402558</v>
      </c>
      <c r="AA14" s="12">
        <f>VLOOKUP(A:A,[1]TDSheet!$A:$Z,26,0)</f>
        <v>0</v>
      </c>
      <c r="AB14" s="12"/>
      <c r="AC14" s="12">
        <f>VLOOKUP(A:A,[4]TDSheet!$A:$D,4,0)</f>
        <v>150</v>
      </c>
      <c r="AD14" s="12">
        <f>VLOOKUP(A:A,[1]TDSheet!$A:$AC,29,0)</f>
        <v>186</v>
      </c>
      <c r="AE14" s="12">
        <f>VLOOKUP(A:A,[1]TDSheet!$A:$AD,30,0)</f>
        <v>685.4</v>
      </c>
      <c r="AF14" s="12">
        <f>VLOOKUP(A:A,[1]TDSheet!$A:$AE,31,0)</f>
        <v>449.75</v>
      </c>
      <c r="AG14" s="12">
        <f>VLOOKUP(A:A,[1]TDSheet!$A:$AF,32,0)</f>
        <v>599.79999999999995</v>
      </c>
      <c r="AH14" s="12">
        <f>VLOOKUP(A:A,[5]TDSheet!$A:$D,4,0)</f>
        <v>902</v>
      </c>
      <c r="AI14" s="13" t="s">
        <v>158</v>
      </c>
      <c r="AJ14" s="12">
        <f t="shared" si="17"/>
        <v>0</v>
      </c>
      <c r="AK14" s="12">
        <f t="shared" si="18"/>
        <v>360</v>
      </c>
      <c r="AL14" s="12">
        <f t="shared" si="19"/>
        <v>225</v>
      </c>
      <c r="AM14" s="12">
        <f t="shared" si="20"/>
        <v>78.975000000000009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500</v>
      </c>
      <c r="P15" s="12">
        <v>1100</v>
      </c>
      <c r="Q15" s="12">
        <v>500</v>
      </c>
      <c r="R15" s="12">
        <v>600</v>
      </c>
      <c r="S15" s="12">
        <v>700</v>
      </c>
      <c r="T15" s="12">
        <f>VLOOKUP(A:A,[3]TDSheet!$A:$C,3,0)</f>
        <v>175.5</v>
      </c>
      <c r="U15" s="15">
        <v>900</v>
      </c>
      <c r="V15" s="15">
        <v>1000</v>
      </c>
      <c r="W15" s="12">
        <f t="shared" si="14"/>
        <v>786</v>
      </c>
      <c r="X15" s="15">
        <v>1000</v>
      </c>
      <c r="Y15" s="16">
        <f t="shared" si="15"/>
        <v>13.580152671755725</v>
      </c>
      <c r="Z15" s="12">
        <f t="shared" si="16"/>
        <v>2.6386768447837152</v>
      </c>
      <c r="AA15" s="12">
        <f>VLOOKUP(A:A,[1]TDSheet!$A:$Z,26,0)</f>
        <v>0</v>
      </c>
      <c r="AB15" s="12"/>
      <c r="AC15" s="12">
        <f>VLOOKUP(A:A,[4]TDSheet!$A:$D,4,0)</f>
        <v>150</v>
      </c>
      <c r="AD15" s="12">
        <f>VLOOKUP(A:A,[1]TDSheet!$A:$AC,29,0)</f>
        <v>900</v>
      </c>
      <c r="AE15" s="12">
        <f>VLOOKUP(A:A,[1]TDSheet!$A:$AD,30,0)</f>
        <v>785</v>
      </c>
      <c r="AF15" s="12">
        <f>VLOOKUP(A:A,[1]TDSheet!$A:$AE,31,0)</f>
        <v>522</v>
      </c>
      <c r="AG15" s="12">
        <f>VLOOKUP(A:A,[1]TDSheet!$A:$AF,32,0)</f>
        <v>696.2</v>
      </c>
      <c r="AH15" s="12">
        <f>VLOOKUP(A:A,[5]TDSheet!$A:$D,4,0)</f>
        <v>804</v>
      </c>
      <c r="AI15" s="13" t="s">
        <v>157</v>
      </c>
      <c r="AJ15" s="12">
        <f t="shared" si="17"/>
        <v>405</v>
      </c>
      <c r="AK15" s="12">
        <f t="shared" si="18"/>
        <v>450</v>
      </c>
      <c r="AL15" s="12">
        <f t="shared" si="19"/>
        <v>450</v>
      </c>
      <c r="AM15" s="12">
        <f t="shared" si="20"/>
        <v>78.975000000000009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/>
      <c r="P16" s="12">
        <v>70</v>
      </c>
      <c r="Q16" s="12"/>
      <c r="R16" s="12">
        <v>50</v>
      </c>
      <c r="S16" s="12">
        <v>50</v>
      </c>
      <c r="T16" s="12">
        <f>VLOOKUP(A:A,[3]TDSheet!$A:$C,3,0)</f>
        <v>122.5</v>
      </c>
      <c r="U16" s="15">
        <v>30</v>
      </c>
      <c r="V16" s="15">
        <v>60</v>
      </c>
      <c r="W16" s="12">
        <f t="shared" si="14"/>
        <v>43.4</v>
      </c>
      <c r="X16" s="15">
        <v>50</v>
      </c>
      <c r="Y16" s="16">
        <f t="shared" si="15"/>
        <v>13.110599078341014</v>
      </c>
      <c r="Z16" s="12">
        <f t="shared" si="16"/>
        <v>1.5898617511520738</v>
      </c>
      <c r="AA16" s="12">
        <f>VLOOKUP(A:A,[1]TDSheet!$A:$Z,26,0)</f>
        <v>0</v>
      </c>
      <c r="AB16" s="12"/>
      <c r="AC16" s="12">
        <f>VLOOKUP(A:A,[4]TDSheet!$A:$D,4,0)</f>
        <v>72</v>
      </c>
      <c r="AD16" s="12">
        <f>VLOOKUP(A:A,[1]TDSheet!$A:$AC,29,0)</f>
        <v>0</v>
      </c>
      <c r="AE16" s="12">
        <f>VLOOKUP(A:A,[1]TDSheet!$A:$AD,30,0)</f>
        <v>39.200000000000003</v>
      </c>
      <c r="AF16" s="12">
        <f>VLOOKUP(A:A,[1]TDSheet!$A:$AE,31,0)</f>
        <v>21.5</v>
      </c>
      <c r="AG16" s="12">
        <f>VLOOKUP(A:A,[1]TDSheet!$A:$AF,32,0)</f>
        <v>32</v>
      </c>
      <c r="AH16" s="12">
        <f>VLOOKUP(A:A,[5]TDSheet!$A:$D,4,0)</f>
        <v>43</v>
      </c>
      <c r="AI16" s="12" t="e">
        <f>VLOOKUP(A:A,[1]TDSheet!$A:$AH,34,0)</f>
        <v>#N/A</v>
      </c>
      <c r="AJ16" s="12">
        <f t="shared" si="17"/>
        <v>15</v>
      </c>
      <c r="AK16" s="12">
        <f t="shared" si="18"/>
        <v>30</v>
      </c>
      <c r="AL16" s="12">
        <f t="shared" si="19"/>
        <v>25</v>
      </c>
      <c r="AM16" s="12">
        <f t="shared" si="20"/>
        <v>61.25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/>
      <c r="P17" s="12"/>
      <c r="Q17" s="12"/>
      <c r="R17" s="12">
        <v>20</v>
      </c>
      <c r="S17" s="12">
        <v>20</v>
      </c>
      <c r="T17" s="12">
        <f>VLOOKUP(A:A,[3]TDSheet!$A:$C,3,0)</f>
        <v>467.5</v>
      </c>
      <c r="U17" s="15">
        <v>20</v>
      </c>
      <c r="V17" s="15">
        <v>30</v>
      </c>
      <c r="W17" s="12">
        <f t="shared" si="14"/>
        <v>19.600000000000001</v>
      </c>
      <c r="X17" s="15">
        <v>20</v>
      </c>
      <c r="Y17" s="16">
        <f t="shared" si="15"/>
        <v>13.826530612244897</v>
      </c>
      <c r="Z17" s="12">
        <f t="shared" si="16"/>
        <v>4.6428571428571423</v>
      </c>
      <c r="AA17" s="12">
        <f>VLOOKUP(A:A,[1]TDSheet!$A:$Z,26,0)</f>
        <v>0</v>
      </c>
      <c r="AB17" s="12"/>
      <c r="AC17" s="12">
        <v>0</v>
      </c>
      <c r="AD17" s="12">
        <f>VLOOKUP(A:A,[1]TDSheet!$A:$AC,29,0)</f>
        <v>0</v>
      </c>
      <c r="AE17" s="12">
        <f>VLOOKUP(A:A,[1]TDSheet!$A:$AD,30,0)</f>
        <v>32.799999999999997</v>
      </c>
      <c r="AF17" s="12">
        <f>VLOOKUP(A:A,[1]TDSheet!$A:$AE,31,0)</f>
        <v>18</v>
      </c>
      <c r="AG17" s="12">
        <f>VLOOKUP(A:A,[1]TDSheet!$A:$AF,32,0)</f>
        <v>23</v>
      </c>
      <c r="AH17" s="12">
        <f>VLOOKUP(A:A,[5]TDSheet!$A:$D,4,0)</f>
        <v>15</v>
      </c>
      <c r="AI17" s="12">
        <f>VLOOKUP(A:A,[1]TDSheet!$A:$AH,34,0)</f>
        <v>0</v>
      </c>
      <c r="AJ17" s="12">
        <f t="shared" si="17"/>
        <v>8</v>
      </c>
      <c r="AK17" s="12">
        <f t="shared" si="18"/>
        <v>12</v>
      </c>
      <c r="AL17" s="12">
        <f t="shared" si="19"/>
        <v>8</v>
      </c>
      <c r="AM17" s="12">
        <f t="shared" si="20"/>
        <v>187</v>
      </c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/>
      <c r="P18" s="12"/>
      <c r="Q18" s="12"/>
      <c r="R18" s="12">
        <v>50</v>
      </c>
      <c r="S18" s="12">
        <v>50</v>
      </c>
      <c r="T18" s="12">
        <f>VLOOKUP(A:A,[3]TDSheet!$A:$C,3,0)</f>
        <v>0</v>
      </c>
      <c r="U18" s="15"/>
      <c r="V18" s="15">
        <v>100</v>
      </c>
      <c r="W18" s="12">
        <f t="shared" si="14"/>
        <v>34.799999999999997</v>
      </c>
      <c r="X18" s="15">
        <v>100</v>
      </c>
      <c r="Y18" s="16">
        <f t="shared" si="15"/>
        <v>17.155172413793103</v>
      </c>
      <c r="Z18" s="12">
        <f t="shared" si="16"/>
        <v>2.7873563218390807</v>
      </c>
      <c r="AA18" s="12">
        <f>VLOOKUP(A:A,[1]TDSheet!$A:$Z,26,0)</f>
        <v>0</v>
      </c>
      <c r="AB18" s="12"/>
      <c r="AC18" s="12">
        <v>0</v>
      </c>
      <c r="AD18" s="12">
        <f>VLOOKUP(A:A,[1]TDSheet!$A:$AC,29,0)</f>
        <v>0</v>
      </c>
      <c r="AE18" s="12">
        <f>VLOOKUP(A:A,[1]TDSheet!$A:$AD,30,0)</f>
        <v>72.8</v>
      </c>
      <c r="AF18" s="12">
        <f>VLOOKUP(A:A,[1]TDSheet!$A:$AE,31,0)</f>
        <v>30.25</v>
      </c>
      <c r="AG18" s="12">
        <f>VLOOKUP(A:A,[1]TDSheet!$A:$AF,32,0)</f>
        <v>26.8</v>
      </c>
      <c r="AH18" s="12">
        <f>VLOOKUP(A:A,[5]TDSheet!$A:$D,4,0)</f>
        <v>26</v>
      </c>
      <c r="AI18" s="12" t="e">
        <f>VLOOKUP(A:A,[1]TDSheet!$A:$AH,34,0)</f>
        <v>#N/A</v>
      </c>
      <c r="AJ18" s="12">
        <f t="shared" si="17"/>
        <v>0</v>
      </c>
      <c r="AK18" s="12">
        <f t="shared" si="18"/>
        <v>17</v>
      </c>
      <c r="AL18" s="12">
        <f t="shared" si="19"/>
        <v>17</v>
      </c>
      <c r="AM18" s="12">
        <f t="shared" si="20"/>
        <v>0</v>
      </c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30</v>
      </c>
      <c r="P19" s="12">
        <v>80</v>
      </c>
      <c r="Q19" s="12"/>
      <c r="R19" s="12">
        <v>50</v>
      </c>
      <c r="S19" s="12"/>
      <c r="T19" s="12">
        <f>VLOOKUP(A:A,[3]TDSheet!$A:$C,3,0)</f>
        <v>0</v>
      </c>
      <c r="U19" s="15">
        <v>90</v>
      </c>
      <c r="V19" s="15">
        <v>70</v>
      </c>
      <c r="W19" s="12">
        <f t="shared" si="14"/>
        <v>49</v>
      </c>
      <c r="X19" s="15">
        <v>50</v>
      </c>
      <c r="Y19" s="16">
        <f t="shared" si="15"/>
        <v>13.142857142857142</v>
      </c>
      <c r="Z19" s="12">
        <f t="shared" si="16"/>
        <v>2.5306122448979593</v>
      </c>
      <c r="AA19" s="12">
        <f>VLOOKUP(A:A,[1]TDSheet!$A:$Z,26,0)</f>
        <v>0</v>
      </c>
      <c r="AB19" s="12"/>
      <c r="AC19" s="12">
        <v>0</v>
      </c>
      <c r="AD19" s="12">
        <f>VLOOKUP(A:A,[1]TDSheet!$A:$AC,29,0)</f>
        <v>0</v>
      </c>
      <c r="AE19" s="12">
        <f>VLOOKUP(A:A,[1]TDSheet!$A:$AD,30,0)</f>
        <v>80.2</v>
      </c>
      <c r="AF19" s="12">
        <f>VLOOKUP(A:A,[1]TDSheet!$A:$AE,31,0)</f>
        <v>54.5</v>
      </c>
      <c r="AG19" s="12">
        <f>VLOOKUP(A:A,[1]TDSheet!$A:$AF,32,0)</f>
        <v>35.200000000000003</v>
      </c>
      <c r="AH19" s="12">
        <f>VLOOKUP(A:A,[5]TDSheet!$A:$D,4,0)</f>
        <v>94</v>
      </c>
      <c r="AI19" s="13" t="s">
        <v>156</v>
      </c>
      <c r="AJ19" s="12">
        <f t="shared" si="17"/>
        <v>40.5</v>
      </c>
      <c r="AK19" s="12">
        <f t="shared" si="18"/>
        <v>31.5</v>
      </c>
      <c r="AL19" s="12">
        <f t="shared" si="19"/>
        <v>22.5</v>
      </c>
      <c r="AM19" s="12">
        <f t="shared" si="20"/>
        <v>0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50</v>
      </c>
      <c r="P20" s="12">
        <v>200</v>
      </c>
      <c r="Q20" s="12">
        <v>100</v>
      </c>
      <c r="R20" s="12">
        <v>150</v>
      </c>
      <c r="S20" s="12">
        <v>150</v>
      </c>
      <c r="T20" s="12">
        <f>VLOOKUP(A:A,[3]TDSheet!$A:$C,3,0)</f>
        <v>92</v>
      </c>
      <c r="U20" s="15">
        <v>100</v>
      </c>
      <c r="V20" s="15">
        <v>150</v>
      </c>
      <c r="W20" s="12">
        <f t="shared" si="14"/>
        <v>143.4</v>
      </c>
      <c r="X20" s="15">
        <v>200</v>
      </c>
      <c r="Y20" s="16">
        <f t="shared" si="15"/>
        <v>13.521617852161784</v>
      </c>
      <c r="Z20" s="12">
        <f t="shared" si="16"/>
        <v>2.5732217573221758</v>
      </c>
      <c r="AA20" s="12">
        <f>VLOOKUP(A:A,[1]TDSheet!$A:$Z,26,0)</f>
        <v>0</v>
      </c>
      <c r="AB20" s="12"/>
      <c r="AC20" s="12">
        <f>VLOOKUP(A:A,[4]TDSheet!$A:$D,4,0)</f>
        <v>70</v>
      </c>
      <c r="AD20" s="12">
        <f>VLOOKUP(A:A,[1]TDSheet!$A:$AC,29,0)</f>
        <v>0</v>
      </c>
      <c r="AE20" s="12">
        <f>VLOOKUP(A:A,[1]TDSheet!$A:$AD,30,0)</f>
        <v>207</v>
      </c>
      <c r="AF20" s="12">
        <f>VLOOKUP(A:A,[1]TDSheet!$A:$AE,31,0)</f>
        <v>134.75</v>
      </c>
      <c r="AG20" s="12">
        <f>VLOOKUP(A:A,[1]TDSheet!$A:$AF,32,0)</f>
        <v>125.6</v>
      </c>
      <c r="AH20" s="12">
        <f>VLOOKUP(A:A,[5]TDSheet!$A:$D,4,0)</f>
        <v>46</v>
      </c>
      <c r="AI20" s="12" t="e">
        <f>VLOOKUP(A:A,[1]TDSheet!$A:$AH,34,0)</f>
        <v>#N/A</v>
      </c>
      <c r="AJ20" s="12">
        <f t="shared" si="17"/>
        <v>50</v>
      </c>
      <c r="AK20" s="12">
        <f t="shared" si="18"/>
        <v>75</v>
      </c>
      <c r="AL20" s="12">
        <f t="shared" si="19"/>
        <v>100</v>
      </c>
      <c r="AM20" s="12">
        <f t="shared" si="20"/>
        <v>46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/>
      <c r="P21" s="12">
        <v>70</v>
      </c>
      <c r="Q21" s="12"/>
      <c r="R21" s="12">
        <v>40</v>
      </c>
      <c r="S21" s="12">
        <v>50</v>
      </c>
      <c r="T21" s="12">
        <f>VLOOKUP(A:A,[3]TDSheet!$A:$C,3,0)</f>
        <v>43.5</v>
      </c>
      <c r="U21" s="15">
        <v>30</v>
      </c>
      <c r="V21" s="15">
        <v>60</v>
      </c>
      <c r="W21" s="12">
        <f t="shared" si="14"/>
        <v>40.799999999999997</v>
      </c>
      <c r="X21" s="15">
        <v>40</v>
      </c>
      <c r="Y21" s="16">
        <f t="shared" si="15"/>
        <v>12.941176470588236</v>
      </c>
      <c r="Z21" s="12">
        <f t="shared" si="16"/>
        <v>3.6274509803921573</v>
      </c>
      <c r="AA21" s="12">
        <f>VLOOKUP(A:A,[1]TDSheet!$A:$Z,26,0)</f>
        <v>0</v>
      </c>
      <c r="AB21" s="12"/>
      <c r="AC21" s="12">
        <f>VLOOKUP(A:A,[4]TDSheet!$A:$D,4,0)</f>
        <v>48</v>
      </c>
      <c r="AD21" s="12">
        <f>VLOOKUP(A:A,[1]TDSheet!$A:$AC,29,0)</f>
        <v>0</v>
      </c>
      <c r="AE21" s="12">
        <f>VLOOKUP(A:A,[1]TDSheet!$A:$AD,30,0)</f>
        <v>46.8</v>
      </c>
      <c r="AF21" s="12">
        <f>VLOOKUP(A:A,[1]TDSheet!$A:$AE,31,0)</f>
        <v>29.75</v>
      </c>
      <c r="AG21" s="12">
        <f>VLOOKUP(A:A,[1]TDSheet!$A:$AF,32,0)</f>
        <v>40.799999999999997</v>
      </c>
      <c r="AH21" s="12">
        <f>VLOOKUP(A:A,[5]TDSheet!$A:$D,4,0)</f>
        <v>69</v>
      </c>
      <c r="AI21" s="12">
        <f>VLOOKUP(A:A,[1]TDSheet!$A:$AH,34,0)</f>
        <v>0</v>
      </c>
      <c r="AJ21" s="12">
        <f t="shared" si="17"/>
        <v>9</v>
      </c>
      <c r="AK21" s="12">
        <f t="shared" si="18"/>
        <v>18</v>
      </c>
      <c r="AL21" s="12">
        <f t="shared" si="19"/>
        <v>12</v>
      </c>
      <c r="AM21" s="12">
        <f t="shared" si="20"/>
        <v>13.049999999999999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/>
      <c r="P22" s="12"/>
      <c r="Q22" s="12"/>
      <c r="R22" s="12"/>
      <c r="S22" s="12"/>
      <c r="T22" s="12">
        <f>VLOOKUP(A:A,[3]TDSheet!$A:$C,3,0)</f>
        <v>30</v>
      </c>
      <c r="U22" s="15"/>
      <c r="V22" s="15">
        <v>30</v>
      </c>
      <c r="W22" s="12">
        <f t="shared" si="14"/>
        <v>19</v>
      </c>
      <c r="X22" s="15">
        <v>30</v>
      </c>
      <c r="Y22" s="16">
        <f t="shared" si="15"/>
        <v>13.736842105263158</v>
      </c>
      <c r="Z22" s="12">
        <f t="shared" si="16"/>
        <v>7.9473684210526319</v>
      </c>
      <c r="AA22" s="12">
        <f>VLOOKUP(A:A,[1]TDSheet!$A:$Z,26,0)</f>
        <v>0</v>
      </c>
      <c r="AB22" s="12"/>
      <c r="AC22" s="12">
        <v>0</v>
      </c>
      <c r="AD22" s="12">
        <f>VLOOKUP(A:A,[1]TDSheet!$A:$AC,29,0)</f>
        <v>0</v>
      </c>
      <c r="AE22" s="12">
        <f>VLOOKUP(A:A,[1]TDSheet!$A:$AD,30,0)</f>
        <v>22.4</v>
      </c>
      <c r="AF22" s="12">
        <f>VLOOKUP(A:A,[1]TDSheet!$A:$AE,31,0)</f>
        <v>14.25</v>
      </c>
      <c r="AG22" s="12">
        <f>VLOOKUP(A:A,[1]TDSheet!$A:$AF,32,0)</f>
        <v>24.6</v>
      </c>
      <c r="AH22" s="12">
        <f>VLOOKUP(A:A,[5]TDSheet!$A:$D,4,0)</f>
        <v>8</v>
      </c>
      <c r="AI22" s="12" t="str">
        <f>VLOOKUP(A:A,[1]TDSheet!$A:$AH,34,0)</f>
        <v>увел</v>
      </c>
      <c r="AJ22" s="12">
        <f t="shared" si="17"/>
        <v>0</v>
      </c>
      <c r="AK22" s="12">
        <f t="shared" si="18"/>
        <v>15</v>
      </c>
      <c r="AL22" s="12">
        <f t="shared" si="19"/>
        <v>15</v>
      </c>
      <c r="AM22" s="12">
        <f t="shared" si="20"/>
        <v>15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/>
      <c r="P23" s="12"/>
      <c r="Q23" s="12"/>
      <c r="R23" s="12">
        <v>20</v>
      </c>
      <c r="S23" s="12">
        <v>20</v>
      </c>
      <c r="T23" s="12">
        <f>VLOOKUP(A:A,[3]TDSheet!$A:$C,3,0)</f>
        <v>0</v>
      </c>
      <c r="U23" s="15"/>
      <c r="V23" s="15">
        <v>10</v>
      </c>
      <c r="W23" s="12">
        <f t="shared" si="14"/>
        <v>11.2</v>
      </c>
      <c r="X23" s="15">
        <v>20</v>
      </c>
      <c r="Y23" s="16">
        <f t="shared" si="15"/>
        <v>13.035714285714286</v>
      </c>
      <c r="Z23" s="12">
        <f t="shared" si="16"/>
        <v>3.2142857142857144</v>
      </c>
      <c r="AA23" s="12">
        <f>VLOOKUP(A:A,[1]TDSheet!$A:$Z,26,0)</f>
        <v>0</v>
      </c>
      <c r="AB23" s="12"/>
      <c r="AC23" s="12">
        <v>0</v>
      </c>
      <c r="AD23" s="12">
        <f>VLOOKUP(A:A,[1]TDSheet!$A:$AC,29,0)</f>
        <v>0</v>
      </c>
      <c r="AE23" s="12">
        <f>VLOOKUP(A:A,[1]TDSheet!$A:$AD,30,0)</f>
        <v>15.8</v>
      </c>
      <c r="AF23" s="12">
        <f>VLOOKUP(A:A,[1]TDSheet!$A:$AE,31,0)</f>
        <v>8.75</v>
      </c>
      <c r="AG23" s="12">
        <f>VLOOKUP(A:A,[1]TDSheet!$A:$AF,32,0)</f>
        <v>9.6</v>
      </c>
      <c r="AH23" s="12">
        <f>VLOOKUP(A:A,[5]TDSheet!$A:$D,4,0)</f>
        <v>6</v>
      </c>
      <c r="AI23" s="12" t="e">
        <f>VLOOKUP(A:A,[1]TDSheet!$A:$AH,34,0)</f>
        <v>#N/A</v>
      </c>
      <c r="AJ23" s="12">
        <f t="shared" si="17"/>
        <v>0</v>
      </c>
      <c r="AK23" s="12">
        <f t="shared" si="18"/>
        <v>3.5</v>
      </c>
      <c r="AL23" s="12">
        <f t="shared" si="19"/>
        <v>7</v>
      </c>
      <c r="AM23" s="12">
        <f t="shared" si="20"/>
        <v>0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>
        <f>VLOOKUP(A:A,[3]TDSheet!$A:$C,3,0)</f>
        <v>200</v>
      </c>
      <c r="U24" s="15"/>
      <c r="V24" s="15">
        <v>1000</v>
      </c>
      <c r="W24" s="12">
        <f t="shared" si="14"/>
        <v>232.2</v>
      </c>
      <c r="X24" s="15">
        <v>1000</v>
      </c>
      <c r="Y24" s="16">
        <f t="shared" si="15"/>
        <v>18.983634797588287</v>
      </c>
      <c r="Z24" s="12">
        <f t="shared" si="16"/>
        <v>10.37037037037037</v>
      </c>
      <c r="AA24" s="12">
        <f>VLOOKUP(A:A,[1]TDSheet!$A:$Z,26,0)</f>
        <v>0</v>
      </c>
      <c r="AB24" s="12"/>
      <c r="AC24" s="12">
        <f>VLOOKUP(A:A,[4]TDSheet!$A:$D,4,0)</f>
        <v>300</v>
      </c>
      <c r="AD24" s="12">
        <f>VLOOKUP(A:A,[1]TDSheet!$A:$AC,29,0)</f>
        <v>0</v>
      </c>
      <c r="AE24" s="12">
        <f>VLOOKUP(A:A,[1]TDSheet!$A:$AD,30,0)</f>
        <v>459.2</v>
      </c>
      <c r="AF24" s="12">
        <f>VLOOKUP(A:A,[1]TDSheet!$A:$AE,31,0)</f>
        <v>252</v>
      </c>
      <c r="AG24" s="12">
        <f>VLOOKUP(A:A,[1]TDSheet!$A:$AF,32,0)</f>
        <v>245.8</v>
      </c>
      <c r="AH24" s="12">
        <f>VLOOKUP(A:A,[5]TDSheet!$A:$D,4,0)</f>
        <v>176</v>
      </c>
      <c r="AI24" s="12">
        <f>VLOOKUP(A:A,[1]TDSheet!$A:$AH,34,0)</f>
        <v>0</v>
      </c>
      <c r="AJ24" s="12">
        <f t="shared" si="17"/>
        <v>0</v>
      </c>
      <c r="AK24" s="12">
        <f t="shared" si="18"/>
        <v>170</v>
      </c>
      <c r="AL24" s="12">
        <f t="shared" si="19"/>
        <v>170</v>
      </c>
      <c r="AM24" s="12">
        <f t="shared" si="20"/>
        <v>34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70</v>
      </c>
      <c r="P25" s="12">
        <v>90</v>
      </c>
      <c r="Q25" s="12"/>
      <c r="R25" s="12">
        <v>60</v>
      </c>
      <c r="S25" s="12">
        <v>50</v>
      </c>
      <c r="T25" s="12">
        <f>VLOOKUP(A:A,[3]TDSheet!$A:$C,3,0)</f>
        <v>78.5</v>
      </c>
      <c r="U25" s="15">
        <v>50</v>
      </c>
      <c r="V25" s="15">
        <v>70</v>
      </c>
      <c r="W25" s="12">
        <f t="shared" si="14"/>
        <v>52.8</v>
      </c>
      <c r="X25" s="15">
        <v>50</v>
      </c>
      <c r="Y25" s="16">
        <f t="shared" si="15"/>
        <v>12.897727272727273</v>
      </c>
      <c r="Z25" s="12">
        <f t="shared" si="16"/>
        <v>2.1022727272727275</v>
      </c>
      <c r="AA25" s="12">
        <f>VLOOKUP(A:A,[1]TDSheet!$A:$Z,26,0)</f>
        <v>0</v>
      </c>
      <c r="AB25" s="12"/>
      <c r="AC25" s="12">
        <f>VLOOKUP(A:A,[4]TDSheet!$A:$D,4,0)</f>
        <v>48</v>
      </c>
      <c r="AD25" s="12">
        <f>VLOOKUP(A:A,[1]TDSheet!$A:$AC,29,0)</f>
        <v>0</v>
      </c>
      <c r="AE25" s="12">
        <f>VLOOKUP(A:A,[1]TDSheet!$A:$AD,30,0)</f>
        <v>48.2</v>
      </c>
      <c r="AF25" s="12">
        <f>VLOOKUP(A:A,[1]TDSheet!$A:$AE,31,0)</f>
        <v>36</v>
      </c>
      <c r="AG25" s="12">
        <f>VLOOKUP(A:A,[1]TDSheet!$A:$AF,32,0)</f>
        <v>42.8</v>
      </c>
      <c r="AH25" s="12">
        <f>VLOOKUP(A:A,[5]TDSheet!$A:$D,4,0)</f>
        <v>49</v>
      </c>
      <c r="AI25" s="12" t="e">
        <f>VLOOKUP(A:A,[1]TDSheet!$A:$AH,34,0)</f>
        <v>#N/A</v>
      </c>
      <c r="AJ25" s="12">
        <f t="shared" si="17"/>
        <v>19</v>
      </c>
      <c r="AK25" s="12">
        <f t="shared" si="18"/>
        <v>26.6</v>
      </c>
      <c r="AL25" s="12">
        <f t="shared" si="19"/>
        <v>19</v>
      </c>
      <c r="AM25" s="12">
        <f t="shared" si="20"/>
        <v>29.830000000000002</v>
      </c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/>
      <c r="P26" s="12">
        <v>350</v>
      </c>
      <c r="Q26" s="12"/>
      <c r="R26" s="12">
        <v>300</v>
      </c>
      <c r="S26" s="12">
        <v>300</v>
      </c>
      <c r="T26" s="12">
        <f>VLOOKUP(A:A,[3]TDSheet!$A:$C,3,0)</f>
        <v>136.5</v>
      </c>
      <c r="U26" s="15">
        <v>120</v>
      </c>
      <c r="V26" s="15">
        <v>300</v>
      </c>
      <c r="W26" s="12">
        <f t="shared" si="14"/>
        <v>225.6</v>
      </c>
      <c r="X26" s="15">
        <v>250</v>
      </c>
      <c r="Y26" s="16">
        <f t="shared" si="15"/>
        <v>13.120567375886525</v>
      </c>
      <c r="Z26" s="12">
        <f t="shared" si="16"/>
        <v>1.9503546099290781</v>
      </c>
      <c r="AA26" s="12">
        <f>VLOOKUP(A:A,[1]TDSheet!$A:$Z,26,0)</f>
        <v>0</v>
      </c>
      <c r="AB26" s="12"/>
      <c r="AC26" s="12">
        <f>VLOOKUP(A:A,[4]TDSheet!$A:$D,4,0)</f>
        <v>150</v>
      </c>
      <c r="AD26" s="12">
        <f>VLOOKUP(A:A,[1]TDSheet!$A:$AC,29,0)</f>
        <v>0</v>
      </c>
      <c r="AE26" s="12">
        <f>VLOOKUP(A:A,[1]TDSheet!$A:$AD,30,0)</f>
        <v>337.2</v>
      </c>
      <c r="AF26" s="12">
        <f>VLOOKUP(A:A,[1]TDSheet!$A:$AE,31,0)</f>
        <v>251.75</v>
      </c>
      <c r="AG26" s="12">
        <f>VLOOKUP(A:A,[1]TDSheet!$A:$AF,32,0)</f>
        <v>163</v>
      </c>
      <c r="AH26" s="12">
        <f>VLOOKUP(A:A,[5]TDSheet!$A:$D,4,0)</f>
        <v>152</v>
      </c>
      <c r="AI26" s="13" t="s">
        <v>156</v>
      </c>
      <c r="AJ26" s="12">
        <f t="shared" si="17"/>
        <v>42</v>
      </c>
      <c r="AK26" s="12">
        <f t="shared" si="18"/>
        <v>105</v>
      </c>
      <c r="AL26" s="12">
        <f t="shared" si="19"/>
        <v>87.5</v>
      </c>
      <c r="AM26" s="12">
        <f t="shared" si="20"/>
        <v>47.774999999999999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/>
      <c r="P27" s="12"/>
      <c r="Q27" s="12"/>
      <c r="R27" s="12"/>
      <c r="S27" s="12"/>
      <c r="T27" s="12">
        <f>VLOOKUP(A:A,[3]TDSheet!$A:$C,3,0)</f>
        <v>76.5</v>
      </c>
      <c r="U27" s="15"/>
      <c r="V27" s="15">
        <v>50</v>
      </c>
      <c r="W27" s="12">
        <f t="shared" si="14"/>
        <v>41</v>
      </c>
      <c r="X27" s="15">
        <v>40</v>
      </c>
      <c r="Y27" s="16">
        <f t="shared" si="15"/>
        <v>13.24390243902439</v>
      </c>
      <c r="Z27" s="12">
        <f t="shared" si="16"/>
        <v>8.6097560975609753</v>
      </c>
      <c r="AA27" s="12">
        <f>VLOOKUP(A:A,[1]TDSheet!$A:$Z,26,0)</f>
        <v>0</v>
      </c>
      <c r="AB27" s="12"/>
      <c r="AC27" s="12">
        <f>VLOOKUP(A:A,[4]TDSheet!$A:$D,4,0)</f>
        <v>90</v>
      </c>
      <c r="AD27" s="12">
        <f>VLOOKUP(A:A,[1]TDSheet!$A:$AC,29,0)</f>
        <v>720</v>
      </c>
      <c r="AE27" s="12">
        <f>VLOOKUP(A:A,[1]TDSheet!$A:$AD,30,0)</f>
        <v>73.400000000000006</v>
      </c>
      <c r="AF27" s="12">
        <f>VLOOKUP(A:A,[1]TDSheet!$A:$AE,31,0)</f>
        <v>54.5</v>
      </c>
      <c r="AG27" s="12">
        <f>VLOOKUP(A:A,[1]TDSheet!$A:$AF,32,0)</f>
        <v>62.2</v>
      </c>
      <c r="AH27" s="12">
        <f>VLOOKUP(A:A,[5]TDSheet!$A:$D,4,0)</f>
        <v>24</v>
      </c>
      <c r="AI27" s="12">
        <f>VLOOKUP(A:A,[1]TDSheet!$A:$AH,34,0)</f>
        <v>0</v>
      </c>
      <c r="AJ27" s="12">
        <f t="shared" si="17"/>
        <v>0</v>
      </c>
      <c r="AK27" s="12">
        <f t="shared" si="18"/>
        <v>17.5</v>
      </c>
      <c r="AL27" s="12">
        <f t="shared" si="19"/>
        <v>14</v>
      </c>
      <c r="AM27" s="12">
        <f t="shared" si="20"/>
        <v>26.774999999999999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/>
      <c r="P28" s="12"/>
      <c r="Q28" s="12"/>
      <c r="R28" s="12">
        <v>80</v>
      </c>
      <c r="S28" s="12">
        <v>150</v>
      </c>
      <c r="T28" s="12">
        <f>VLOOKUP(A:A,[3]TDSheet!$A:$C,3,0)</f>
        <v>106.5</v>
      </c>
      <c r="U28" s="15"/>
      <c r="V28" s="15">
        <v>160</v>
      </c>
      <c r="W28" s="12">
        <f t="shared" si="14"/>
        <v>102.4</v>
      </c>
      <c r="X28" s="15">
        <v>100</v>
      </c>
      <c r="Y28" s="16">
        <f t="shared" si="15"/>
        <v>12.94921875</v>
      </c>
      <c r="Z28" s="12">
        <f t="shared" si="16"/>
        <v>8.1640625</v>
      </c>
      <c r="AA28" s="12">
        <f>VLOOKUP(A:A,[1]TDSheet!$A:$Z,26,0)</f>
        <v>0</v>
      </c>
      <c r="AB28" s="12"/>
      <c r="AC28" s="12">
        <f>VLOOKUP(A:A,[4]TDSheet!$A:$D,4,0)</f>
        <v>120</v>
      </c>
      <c r="AD28" s="12">
        <f>VLOOKUP(A:A,[1]TDSheet!$A:$AC,29,0)</f>
        <v>0</v>
      </c>
      <c r="AE28" s="12">
        <f>VLOOKUP(A:A,[1]TDSheet!$A:$AD,30,0)</f>
        <v>206.2</v>
      </c>
      <c r="AF28" s="12">
        <f>VLOOKUP(A:A,[1]TDSheet!$A:$AE,31,0)</f>
        <v>100</v>
      </c>
      <c r="AG28" s="12">
        <f>VLOOKUP(A:A,[1]TDSheet!$A:$AF,32,0)</f>
        <v>80</v>
      </c>
      <c r="AH28" s="12">
        <f>VLOOKUP(A:A,[5]TDSheet!$A:$D,4,0)</f>
        <v>85</v>
      </c>
      <c r="AI28" s="12">
        <v>0</v>
      </c>
      <c r="AJ28" s="12">
        <f t="shared" si="17"/>
        <v>0</v>
      </c>
      <c r="AK28" s="12">
        <f t="shared" si="18"/>
        <v>56</v>
      </c>
      <c r="AL28" s="12">
        <f t="shared" si="19"/>
        <v>35</v>
      </c>
      <c r="AM28" s="12">
        <f t="shared" si="20"/>
        <v>37.274999999999999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100</v>
      </c>
      <c r="P29" s="12">
        <v>250</v>
      </c>
      <c r="Q29" s="12"/>
      <c r="R29" s="12">
        <v>300</v>
      </c>
      <c r="S29" s="12">
        <v>250</v>
      </c>
      <c r="T29" s="12">
        <f>VLOOKUP(A:A,[3]TDSheet!$A:$C,3,0)</f>
        <v>145</v>
      </c>
      <c r="U29" s="15">
        <v>120</v>
      </c>
      <c r="V29" s="15">
        <v>300</v>
      </c>
      <c r="W29" s="12">
        <f t="shared" si="14"/>
        <v>207.8</v>
      </c>
      <c r="X29" s="15">
        <v>250</v>
      </c>
      <c r="Y29" s="16">
        <f t="shared" si="15"/>
        <v>13.330125120307988</v>
      </c>
      <c r="Z29" s="12">
        <f t="shared" si="16"/>
        <v>3.6092396535129931</v>
      </c>
      <c r="AA29" s="12">
        <f>VLOOKUP(A:A,[1]TDSheet!$A:$Z,26,0)</f>
        <v>0</v>
      </c>
      <c r="AB29" s="12"/>
      <c r="AC29" s="12">
        <f>VLOOKUP(A:A,[4]TDSheet!$A:$D,4,0)</f>
        <v>162</v>
      </c>
      <c r="AD29" s="12">
        <f>VLOOKUP(A:A,[1]TDSheet!$A:$AC,29,0)</f>
        <v>0</v>
      </c>
      <c r="AE29" s="12">
        <f>VLOOKUP(A:A,[1]TDSheet!$A:$AD,30,0)</f>
        <v>246</v>
      </c>
      <c r="AF29" s="12">
        <f>VLOOKUP(A:A,[1]TDSheet!$A:$AE,31,0)</f>
        <v>205.5</v>
      </c>
      <c r="AG29" s="12">
        <f>VLOOKUP(A:A,[1]TDSheet!$A:$AF,32,0)</f>
        <v>204.8</v>
      </c>
      <c r="AH29" s="12">
        <f>VLOOKUP(A:A,[5]TDSheet!$A:$D,4,0)</f>
        <v>210</v>
      </c>
      <c r="AI29" s="13" t="s">
        <v>156</v>
      </c>
      <c r="AJ29" s="12">
        <f t="shared" si="17"/>
        <v>42</v>
      </c>
      <c r="AK29" s="12">
        <f t="shared" si="18"/>
        <v>105</v>
      </c>
      <c r="AL29" s="12">
        <f t="shared" si="19"/>
        <v>87.5</v>
      </c>
      <c r="AM29" s="12">
        <f t="shared" si="20"/>
        <v>50.75</v>
      </c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/>
      <c r="P30" s="12">
        <v>100</v>
      </c>
      <c r="Q30" s="12"/>
      <c r="R30" s="12">
        <v>100</v>
      </c>
      <c r="S30" s="12">
        <v>100</v>
      </c>
      <c r="T30" s="12">
        <f>VLOOKUP(A:A,[3]TDSheet!$A:$C,3,0)</f>
        <v>120.5</v>
      </c>
      <c r="U30" s="15">
        <v>70</v>
      </c>
      <c r="V30" s="15">
        <v>130</v>
      </c>
      <c r="W30" s="12">
        <f t="shared" si="14"/>
        <v>91.658200000000008</v>
      </c>
      <c r="X30" s="15">
        <v>100</v>
      </c>
      <c r="Y30" s="16">
        <f t="shared" si="15"/>
        <v>13.124521319423684</v>
      </c>
      <c r="Z30" s="12">
        <f t="shared" si="16"/>
        <v>2.9781296163354725</v>
      </c>
      <c r="AA30" s="12">
        <f>VLOOKUP(A:A,[1]TDSheet!$A:$Z,26,0)</f>
        <v>0</v>
      </c>
      <c r="AB30" s="12"/>
      <c r="AC30" s="12">
        <f>VLOOKUP(A:A,[4]TDSheet!$A:$D,4,0)</f>
        <v>115.9</v>
      </c>
      <c r="AD30" s="12">
        <f>VLOOKUP(A:A,[1]TDSheet!$A:$AC,29,0)</f>
        <v>0</v>
      </c>
      <c r="AE30" s="12">
        <f>VLOOKUP(A:A,[1]TDSheet!$A:$AD,30,0)</f>
        <v>138.6634</v>
      </c>
      <c r="AF30" s="12">
        <f>VLOOKUP(A:A,[1]TDSheet!$A:$AE,31,0)</f>
        <v>96.700999999999993</v>
      </c>
      <c r="AG30" s="12">
        <f>VLOOKUP(A:A,[1]TDSheet!$A:$AF,32,0)</f>
        <v>83.48299999999999</v>
      </c>
      <c r="AH30" s="12">
        <f>VLOOKUP(A:A,[5]TDSheet!$A:$D,4,0)</f>
        <v>95.893000000000001</v>
      </c>
      <c r="AI30" s="12" t="e">
        <f>VLOOKUP(A:A,[1]TDSheet!$A:$AH,34,0)</f>
        <v>#N/A</v>
      </c>
      <c r="AJ30" s="12">
        <f t="shared" si="17"/>
        <v>70</v>
      </c>
      <c r="AK30" s="12">
        <f t="shared" si="18"/>
        <v>130</v>
      </c>
      <c r="AL30" s="12">
        <f t="shared" si="19"/>
        <v>100</v>
      </c>
      <c r="AM30" s="12">
        <f t="shared" si="20"/>
        <v>120.5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500</v>
      </c>
      <c r="P31" s="12">
        <v>1500</v>
      </c>
      <c r="Q31" s="12">
        <v>500</v>
      </c>
      <c r="R31" s="12">
        <v>900</v>
      </c>
      <c r="S31" s="12">
        <v>1200</v>
      </c>
      <c r="T31" s="12">
        <f>VLOOKUP(A:A,[3]TDSheet!$A:$C,3,0)</f>
        <v>1710</v>
      </c>
      <c r="U31" s="15">
        <v>600</v>
      </c>
      <c r="V31" s="15">
        <v>1700</v>
      </c>
      <c r="W31" s="12">
        <f t="shared" si="14"/>
        <v>1064.4544000000001</v>
      </c>
      <c r="X31" s="15">
        <v>1000</v>
      </c>
      <c r="Y31" s="16">
        <f t="shared" si="15"/>
        <v>12.979491653188713</v>
      </c>
      <c r="Z31" s="12">
        <f t="shared" si="16"/>
        <v>1.612165819409455</v>
      </c>
      <c r="AA31" s="12">
        <f>VLOOKUP(A:A,[1]TDSheet!$A:$Z,26,0)</f>
        <v>0</v>
      </c>
      <c r="AB31" s="12"/>
      <c r="AC31" s="12">
        <f>VLOOKUP(A:A,[4]TDSheet!$A:$D,4,0)</f>
        <v>1211.75</v>
      </c>
      <c r="AD31" s="12">
        <f>VLOOKUP(A:A,[1]TDSheet!$A:$AC,29,0)</f>
        <v>0</v>
      </c>
      <c r="AE31" s="12">
        <f>VLOOKUP(A:A,[1]TDSheet!$A:$AD,30,0)</f>
        <v>1618.2714000000001</v>
      </c>
      <c r="AF31" s="12">
        <f>VLOOKUP(A:A,[1]TDSheet!$A:$AE,31,0)</f>
        <v>912.80224999999996</v>
      </c>
      <c r="AG31" s="12">
        <f>VLOOKUP(A:A,[1]TDSheet!$A:$AF,32,0)</f>
        <v>733.94039999999984</v>
      </c>
      <c r="AH31" s="12">
        <f>VLOOKUP(A:A,[5]TDSheet!$A:$D,4,0)</f>
        <v>1364.5619999999999</v>
      </c>
      <c r="AI31" s="13" t="s">
        <v>158</v>
      </c>
      <c r="AJ31" s="12">
        <f t="shared" si="17"/>
        <v>600</v>
      </c>
      <c r="AK31" s="12">
        <f t="shared" si="18"/>
        <v>1700</v>
      </c>
      <c r="AL31" s="12">
        <f t="shared" si="19"/>
        <v>1000</v>
      </c>
      <c r="AM31" s="12">
        <f t="shared" si="20"/>
        <v>1710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/>
      <c r="P32" s="12">
        <v>50</v>
      </c>
      <c r="Q32" s="12"/>
      <c r="R32" s="12">
        <v>70</v>
      </c>
      <c r="S32" s="12">
        <v>60</v>
      </c>
      <c r="T32" s="12">
        <f>VLOOKUP(A:A,[3]TDSheet!$A:$C,3,0)</f>
        <v>66</v>
      </c>
      <c r="U32" s="15">
        <v>50</v>
      </c>
      <c r="V32" s="15">
        <v>90</v>
      </c>
      <c r="W32" s="12">
        <f t="shared" si="14"/>
        <v>63.310199999999995</v>
      </c>
      <c r="X32" s="15">
        <v>60</v>
      </c>
      <c r="Y32" s="16">
        <f t="shared" si="15"/>
        <v>13.061244475613725</v>
      </c>
      <c r="Z32" s="12">
        <f t="shared" si="16"/>
        <v>3.2681937507700183</v>
      </c>
      <c r="AA32" s="12">
        <f>VLOOKUP(A:A,[1]TDSheet!$A:$Z,26,0)</f>
        <v>0</v>
      </c>
      <c r="AB32" s="12"/>
      <c r="AC32" s="12">
        <f>VLOOKUP(A:A,[4]TDSheet!$A:$D,4,0)</f>
        <v>79.5</v>
      </c>
      <c r="AD32" s="12">
        <f>VLOOKUP(A:A,[1]TDSheet!$A:$AC,29,0)</f>
        <v>0</v>
      </c>
      <c r="AE32" s="12">
        <f>VLOOKUP(A:A,[1]TDSheet!$A:$AD,30,0)</f>
        <v>89.843999999999994</v>
      </c>
      <c r="AF32" s="12">
        <f>VLOOKUP(A:A,[1]TDSheet!$A:$AE,31,0)</f>
        <v>67.771000000000001</v>
      </c>
      <c r="AG32" s="12">
        <f>VLOOKUP(A:A,[1]TDSheet!$A:$AF,32,0)</f>
        <v>55.417599999999993</v>
      </c>
      <c r="AH32" s="12">
        <f>VLOOKUP(A:A,[5]TDSheet!$A:$D,4,0)</f>
        <v>39.591999999999999</v>
      </c>
      <c r="AI32" s="12" t="str">
        <f>VLOOKUP(A:A,[1]TDSheet!$A:$AH,34,0)</f>
        <v>зв60</v>
      </c>
      <c r="AJ32" s="12">
        <f t="shared" si="17"/>
        <v>50</v>
      </c>
      <c r="AK32" s="12">
        <f t="shared" si="18"/>
        <v>90</v>
      </c>
      <c r="AL32" s="12">
        <f t="shared" si="19"/>
        <v>60</v>
      </c>
      <c r="AM32" s="12">
        <f t="shared" si="20"/>
        <v>66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/>
      <c r="P33" s="12">
        <v>220</v>
      </c>
      <c r="Q33" s="12">
        <v>100</v>
      </c>
      <c r="R33" s="12">
        <v>150</v>
      </c>
      <c r="S33" s="12">
        <v>190</v>
      </c>
      <c r="T33" s="12">
        <f>VLOOKUP(A:A,[3]TDSheet!$A:$C,3,0)</f>
        <v>150</v>
      </c>
      <c r="U33" s="15">
        <v>130</v>
      </c>
      <c r="V33" s="15">
        <v>230</v>
      </c>
      <c r="W33" s="12">
        <f t="shared" si="14"/>
        <v>177.64000000000001</v>
      </c>
      <c r="X33" s="15">
        <v>180</v>
      </c>
      <c r="Y33" s="16">
        <f t="shared" si="15"/>
        <v>13.000934474217516</v>
      </c>
      <c r="Z33" s="12">
        <f t="shared" si="16"/>
        <v>2.6992006304886282</v>
      </c>
      <c r="AA33" s="12">
        <f>VLOOKUP(A:A,[1]TDSheet!$A:$Z,26,0)</f>
        <v>0</v>
      </c>
      <c r="AB33" s="12"/>
      <c r="AC33" s="12">
        <f>VLOOKUP(A:A,[4]TDSheet!$A:$D,4,0)</f>
        <v>152.27000000000001</v>
      </c>
      <c r="AD33" s="12">
        <f>VLOOKUP(A:A,[1]TDSheet!$A:$AC,29,0)</f>
        <v>0</v>
      </c>
      <c r="AE33" s="12">
        <f>VLOOKUP(A:A,[1]TDSheet!$A:$AD,30,0)</f>
        <v>202.58599999999998</v>
      </c>
      <c r="AF33" s="12">
        <f>VLOOKUP(A:A,[1]TDSheet!$A:$AE,31,0)</f>
        <v>165.74375000000001</v>
      </c>
      <c r="AG33" s="12">
        <f>VLOOKUP(A:A,[1]TDSheet!$A:$AF,32,0)</f>
        <v>154.26420000000002</v>
      </c>
      <c r="AH33" s="12">
        <f>VLOOKUP(A:A,[5]TDSheet!$A:$D,4,0)</f>
        <v>109.76600000000001</v>
      </c>
      <c r="AI33" s="12">
        <f>VLOOKUP(A:A,[1]TDSheet!$A:$AH,34,0)</f>
        <v>0</v>
      </c>
      <c r="AJ33" s="12">
        <f t="shared" si="17"/>
        <v>130</v>
      </c>
      <c r="AK33" s="12">
        <f t="shared" si="18"/>
        <v>230</v>
      </c>
      <c r="AL33" s="12">
        <f t="shared" si="19"/>
        <v>180</v>
      </c>
      <c r="AM33" s="12">
        <f t="shared" si="20"/>
        <v>150</v>
      </c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/>
      <c r="P34" s="12">
        <v>60</v>
      </c>
      <c r="Q34" s="12"/>
      <c r="R34" s="12">
        <v>60</v>
      </c>
      <c r="S34" s="12">
        <v>60</v>
      </c>
      <c r="T34" s="12">
        <f>VLOOKUP(A:A,[3]TDSheet!$A:$C,3,0)</f>
        <v>36</v>
      </c>
      <c r="U34" s="15">
        <v>40</v>
      </c>
      <c r="V34" s="15">
        <v>80</v>
      </c>
      <c r="W34" s="12">
        <f t="shared" si="14"/>
        <v>53.834999999999994</v>
      </c>
      <c r="X34" s="15">
        <v>50</v>
      </c>
      <c r="Y34" s="16">
        <f t="shared" si="15"/>
        <v>12.958651434940096</v>
      </c>
      <c r="Z34" s="12">
        <f t="shared" si="16"/>
        <v>2.370743939816105</v>
      </c>
      <c r="AA34" s="12">
        <f>VLOOKUP(A:A,[1]TDSheet!$A:$Z,26,0)</f>
        <v>0</v>
      </c>
      <c r="AB34" s="12"/>
      <c r="AC34" s="12">
        <f>VLOOKUP(A:A,[4]TDSheet!$A:$D,4,0)</f>
        <v>36.094999999999999</v>
      </c>
      <c r="AD34" s="12">
        <f>VLOOKUP(A:A,[1]TDSheet!$A:$AC,29,0)</f>
        <v>0</v>
      </c>
      <c r="AE34" s="12">
        <f>VLOOKUP(A:A,[1]TDSheet!$A:$AD,30,0)</f>
        <v>63.289400000000001</v>
      </c>
      <c r="AF34" s="12">
        <f>VLOOKUP(A:A,[1]TDSheet!$A:$AE,31,0)</f>
        <v>43.550750000000001</v>
      </c>
      <c r="AG34" s="12">
        <f>VLOOKUP(A:A,[1]TDSheet!$A:$AF,32,0)</f>
        <v>42.292999999999999</v>
      </c>
      <c r="AH34" s="12">
        <f>VLOOKUP(A:A,[5]TDSheet!$A:$D,4,0)</f>
        <v>54.631999999999998</v>
      </c>
      <c r="AI34" s="12">
        <f>VLOOKUP(A:A,[1]TDSheet!$A:$AH,34,0)</f>
        <v>0</v>
      </c>
      <c r="AJ34" s="12">
        <f t="shared" si="17"/>
        <v>40</v>
      </c>
      <c r="AK34" s="12">
        <f t="shared" si="18"/>
        <v>80</v>
      </c>
      <c r="AL34" s="12">
        <f t="shared" si="19"/>
        <v>50</v>
      </c>
      <c r="AM34" s="12">
        <f t="shared" si="20"/>
        <v>36</v>
      </c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500</v>
      </c>
      <c r="P35" s="12">
        <v>2700</v>
      </c>
      <c r="Q35" s="12">
        <v>1000</v>
      </c>
      <c r="R35" s="12">
        <v>1400</v>
      </c>
      <c r="S35" s="12">
        <v>2050</v>
      </c>
      <c r="T35" s="12">
        <f>VLOOKUP(A:A,[3]TDSheet!$A:$C,3,0)</f>
        <v>3260</v>
      </c>
      <c r="U35" s="15">
        <v>2100</v>
      </c>
      <c r="V35" s="15">
        <v>1900</v>
      </c>
      <c r="W35" s="12">
        <f t="shared" si="14"/>
        <v>2021.8679999999999</v>
      </c>
      <c r="X35" s="15">
        <v>2800</v>
      </c>
      <c r="Y35" s="16">
        <f t="shared" si="15"/>
        <v>12.978737978938288</v>
      </c>
      <c r="Z35" s="12">
        <f t="shared" si="16"/>
        <v>4.0513500386771044</v>
      </c>
      <c r="AA35" s="12">
        <f>VLOOKUP(A:A,[1]TDSheet!$A:$Z,26,0)</f>
        <v>0</v>
      </c>
      <c r="AB35" s="12"/>
      <c r="AC35" s="12">
        <f>VLOOKUP(A:A,[4]TDSheet!$A:$D,4,0)</f>
        <v>3718.23</v>
      </c>
      <c r="AD35" s="12">
        <f>VLOOKUP(A:A,[1]TDSheet!$A:$AC,29,0)</f>
        <v>0</v>
      </c>
      <c r="AE35" s="12">
        <f>VLOOKUP(A:A,[1]TDSheet!$A:$AD,30,0)</f>
        <v>3813.4080000000004</v>
      </c>
      <c r="AF35" s="12">
        <f>VLOOKUP(A:A,[1]TDSheet!$A:$AE,31,0)</f>
        <v>2455.8145</v>
      </c>
      <c r="AG35" s="12">
        <f>VLOOKUP(A:A,[1]TDSheet!$A:$AF,32,0)</f>
        <v>1668.9897999999998</v>
      </c>
      <c r="AH35" s="12">
        <f>VLOOKUP(A:A,[5]TDSheet!$A:$D,4,0)</f>
        <v>2270.431</v>
      </c>
      <c r="AI35" s="13" t="s">
        <v>158</v>
      </c>
      <c r="AJ35" s="12">
        <f t="shared" si="17"/>
        <v>2100</v>
      </c>
      <c r="AK35" s="12">
        <f t="shared" si="18"/>
        <v>1900</v>
      </c>
      <c r="AL35" s="12">
        <f t="shared" si="19"/>
        <v>2800</v>
      </c>
      <c r="AM35" s="12">
        <f t="shared" si="20"/>
        <v>3260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/>
      <c r="P36" s="12"/>
      <c r="Q36" s="12"/>
      <c r="R36" s="12"/>
      <c r="S36" s="12"/>
      <c r="T36" s="12">
        <f>VLOOKUP(A:A,[3]TDSheet!$A:$C,3,0)</f>
        <v>92.2</v>
      </c>
      <c r="U36" s="15"/>
      <c r="V36" s="15"/>
      <c r="W36" s="12">
        <f t="shared" si="14"/>
        <v>21.211600000000004</v>
      </c>
      <c r="X36" s="15"/>
      <c r="Y36" s="16">
        <f t="shared" si="15"/>
        <v>13.965000282864091</v>
      </c>
      <c r="Z36" s="12">
        <f t="shared" si="16"/>
        <v>13.965000282864091</v>
      </c>
      <c r="AA36" s="12">
        <f>VLOOKUP(A:A,[1]TDSheet!$A:$Z,26,0)</f>
        <v>75.16</v>
      </c>
      <c r="AB36" s="12"/>
      <c r="AC36" s="12">
        <f>VLOOKUP(A:A,[4]TDSheet!$A:$D,4,0)</f>
        <v>117.80500000000001</v>
      </c>
      <c r="AD36" s="12">
        <f>VLOOKUP(A:A,[1]TDSheet!$A:$AC,29,0)</f>
        <v>0</v>
      </c>
      <c r="AE36" s="12">
        <f>VLOOKUP(A:A,[1]TDSheet!$A:$AD,30,0)</f>
        <v>50.059599999999996</v>
      </c>
      <c r="AF36" s="12">
        <f>VLOOKUP(A:A,[1]TDSheet!$A:$AE,31,0)</f>
        <v>57.064250000000001</v>
      </c>
      <c r="AG36" s="12">
        <f>VLOOKUP(A:A,[1]TDSheet!$A:$AF,32,0)</f>
        <v>27.910799999999995</v>
      </c>
      <c r="AH36" s="12">
        <f>VLOOKUP(A:A,[5]TDSheet!$A:$D,4,0)</f>
        <v>52.34</v>
      </c>
      <c r="AI36" s="20" t="str">
        <f>VLOOKUP(A:A,[1]TDSheet!$A:$AH,34,0)</f>
        <v>увел</v>
      </c>
      <c r="AJ36" s="12">
        <f t="shared" si="17"/>
        <v>0</v>
      </c>
      <c r="AK36" s="12">
        <f t="shared" si="18"/>
        <v>0</v>
      </c>
      <c r="AL36" s="12">
        <f t="shared" si="19"/>
        <v>0</v>
      </c>
      <c r="AM36" s="12">
        <f t="shared" si="20"/>
        <v>92.2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20</v>
      </c>
      <c r="P37" s="12">
        <v>20</v>
      </c>
      <c r="Q37" s="12"/>
      <c r="R37" s="12">
        <v>20</v>
      </c>
      <c r="S37" s="12">
        <v>10</v>
      </c>
      <c r="T37" s="12">
        <f>VLOOKUP(A:A,[3]TDSheet!$A:$C,3,0)</f>
        <v>18</v>
      </c>
      <c r="U37" s="15">
        <v>10</v>
      </c>
      <c r="V37" s="15">
        <v>30</v>
      </c>
      <c r="W37" s="12">
        <f t="shared" si="14"/>
        <v>16.080400000000001</v>
      </c>
      <c r="X37" s="15">
        <v>20</v>
      </c>
      <c r="Y37" s="16">
        <f t="shared" si="15"/>
        <v>13.402900425362553</v>
      </c>
      <c r="Z37" s="12">
        <f t="shared" si="16"/>
        <v>0.34352379294047408</v>
      </c>
      <c r="AA37" s="12">
        <f>VLOOKUP(A:A,[1]TDSheet!$A:$Z,26,0)</f>
        <v>0</v>
      </c>
      <c r="AB37" s="12"/>
      <c r="AC37" s="12">
        <f>VLOOKUP(A:A,[4]TDSheet!$A:$D,4,0)</f>
        <v>26.37</v>
      </c>
      <c r="AD37" s="12">
        <f>VLOOKUP(A:A,[1]TDSheet!$A:$AC,29,0)</f>
        <v>0</v>
      </c>
      <c r="AE37" s="12">
        <f>VLOOKUP(A:A,[1]TDSheet!$A:$AD,30,0)</f>
        <v>12.8886</v>
      </c>
      <c r="AF37" s="12">
        <f>VLOOKUP(A:A,[1]TDSheet!$A:$AE,31,0)</f>
        <v>12.198499999999999</v>
      </c>
      <c r="AG37" s="12">
        <f>VLOOKUP(A:A,[1]TDSheet!$A:$AF,32,0)</f>
        <v>8.9096000000000011</v>
      </c>
      <c r="AH37" s="12">
        <f>VLOOKUP(A:A,[5]TDSheet!$A:$D,4,0)</f>
        <v>7.0620000000000003</v>
      </c>
      <c r="AI37" s="12">
        <f>VLOOKUP(A:A,[1]TDSheet!$A:$AH,34,0)</f>
        <v>0</v>
      </c>
      <c r="AJ37" s="12">
        <f t="shared" si="17"/>
        <v>10</v>
      </c>
      <c r="AK37" s="12">
        <f t="shared" si="18"/>
        <v>30</v>
      </c>
      <c r="AL37" s="12">
        <f t="shared" si="19"/>
        <v>20</v>
      </c>
      <c r="AM37" s="12">
        <f t="shared" si="20"/>
        <v>18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/>
      <c r="P38" s="12">
        <v>50</v>
      </c>
      <c r="Q38" s="12">
        <v>50</v>
      </c>
      <c r="R38" s="12">
        <v>120</v>
      </c>
      <c r="S38" s="12">
        <v>100</v>
      </c>
      <c r="T38" s="12">
        <f>VLOOKUP(A:A,[3]TDSheet!$A:$C,3,0)</f>
        <v>171</v>
      </c>
      <c r="U38" s="15">
        <v>90</v>
      </c>
      <c r="V38" s="15">
        <v>150</v>
      </c>
      <c r="W38" s="12">
        <f t="shared" si="14"/>
        <v>112.13339999999998</v>
      </c>
      <c r="X38" s="15">
        <v>150</v>
      </c>
      <c r="Y38" s="16">
        <f t="shared" si="15"/>
        <v>13.364501566883732</v>
      </c>
      <c r="Z38" s="12">
        <f t="shared" si="16"/>
        <v>4.5357315483165594</v>
      </c>
      <c r="AA38" s="12">
        <f>VLOOKUP(A:A,[1]TDSheet!$A:$Z,26,0)</f>
        <v>0</v>
      </c>
      <c r="AB38" s="12"/>
      <c r="AC38" s="12">
        <f>VLOOKUP(A:A,[4]TDSheet!$A:$D,4,0)</f>
        <v>173.56</v>
      </c>
      <c r="AD38" s="12">
        <f>VLOOKUP(A:A,[1]TDSheet!$A:$AC,29,0)</f>
        <v>0</v>
      </c>
      <c r="AE38" s="12">
        <f>VLOOKUP(A:A,[1]TDSheet!$A:$AD,30,0)</f>
        <v>162.18059999999997</v>
      </c>
      <c r="AF38" s="12">
        <f>VLOOKUP(A:A,[1]TDSheet!$A:$AE,31,0)</f>
        <v>121.68125000000001</v>
      </c>
      <c r="AG38" s="12">
        <f>VLOOKUP(A:A,[1]TDSheet!$A:$AF,32,0)</f>
        <v>119.08040000000001</v>
      </c>
      <c r="AH38" s="12">
        <f>VLOOKUP(A:A,[5]TDSheet!$A:$D,4,0)</f>
        <v>92.218999999999994</v>
      </c>
      <c r="AI38" s="12">
        <f>VLOOKUP(A:A,[1]TDSheet!$A:$AH,34,0)</f>
        <v>0</v>
      </c>
      <c r="AJ38" s="12">
        <f t="shared" si="17"/>
        <v>90</v>
      </c>
      <c r="AK38" s="12">
        <f t="shared" si="18"/>
        <v>150</v>
      </c>
      <c r="AL38" s="12">
        <f t="shared" si="19"/>
        <v>150</v>
      </c>
      <c r="AM38" s="12">
        <f t="shared" si="20"/>
        <v>171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500</v>
      </c>
      <c r="P39" s="12">
        <v>1000</v>
      </c>
      <c r="Q39" s="12"/>
      <c r="R39" s="12">
        <v>600</v>
      </c>
      <c r="S39" s="12">
        <v>800</v>
      </c>
      <c r="T39" s="12">
        <f>VLOOKUP(A:A,[3]TDSheet!$A:$C,3,0)</f>
        <v>1530</v>
      </c>
      <c r="U39" s="15">
        <v>1500</v>
      </c>
      <c r="V39" s="15">
        <v>1000</v>
      </c>
      <c r="W39" s="12">
        <f t="shared" si="14"/>
        <v>697.96560000000011</v>
      </c>
      <c r="X39" s="15">
        <v>1200</v>
      </c>
      <c r="Y39" s="16">
        <f t="shared" si="15"/>
        <v>15.199279162182203</v>
      </c>
      <c r="Z39" s="12">
        <f t="shared" si="16"/>
        <v>2.8777550068370128</v>
      </c>
      <c r="AA39" s="12">
        <f>VLOOKUP(A:A,[1]TDSheet!$A:$Z,26,0)</f>
        <v>0</v>
      </c>
      <c r="AB39" s="12"/>
      <c r="AC39" s="12">
        <f>VLOOKUP(A:A,[4]TDSheet!$A:$D,4,0)</f>
        <v>1710.41</v>
      </c>
      <c r="AD39" s="12">
        <f>VLOOKUP(A:A,[1]TDSheet!$A:$AC,29,0)</f>
        <v>0</v>
      </c>
      <c r="AE39" s="12">
        <f>VLOOKUP(A:A,[1]TDSheet!$A:$AD,30,0)</f>
        <v>1077.1206</v>
      </c>
      <c r="AF39" s="12">
        <f>VLOOKUP(A:A,[1]TDSheet!$A:$AE,31,0)</f>
        <v>731.69399999999996</v>
      </c>
      <c r="AG39" s="12">
        <f>VLOOKUP(A:A,[1]TDSheet!$A:$AF,32,0)</f>
        <v>524.28100000000018</v>
      </c>
      <c r="AH39" s="12">
        <f>VLOOKUP(A:A,[5]TDSheet!$A:$D,4,0)</f>
        <v>730.94799999999998</v>
      </c>
      <c r="AI39" s="13" t="s">
        <v>155</v>
      </c>
      <c r="AJ39" s="12">
        <f t="shared" si="17"/>
        <v>1500</v>
      </c>
      <c r="AK39" s="12">
        <f t="shared" si="18"/>
        <v>1000</v>
      </c>
      <c r="AL39" s="12">
        <f t="shared" si="19"/>
        <v>1200</v>
      </c>
      <c r="AM39" s="12">
        <f t="shared" si="20"/>
        <v>1530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500</v>
      </c>
      <c r="P40" s="12">
        <v>1000</v>
      </c>
      <c r="Q40" s="12">
        <v>500</v>
      </c>
      <c r="R40" s="12">
        <v>600</v>
      </c>
      <c r="S40" s="12">
        <v>900</v>
      </c>
      <c r="T40" s="12">
        <f>VLOOKUP(A:A,[3]TDSheet!$A:$C,3,0)</f>
        <v>1390</v>
      </c>
      <c r="U40" s="15">
        <v>1400</v>
      </c>
      <c r="V40" s="15">
        <v>1000</v>
      </c>
      <c r="W40" s="12">
        <f t="shared" si="14"/>
        <v>818.01740000000007</v>
      </c>
      <c r="X40" s="15">
        <v>1500</v>
      </c>
      <c r="Y40" s="16">
        <f t="shared" si="15"/>
        <v>14.668370134913999</v>
      </c>
      <c r="Z40" s="12">
        <f t="shared" si="16"/>
        <v>2.199197718777131</v>
      </c>
      <c r="AA40" s="12">
        <f>VLOOKUP(A:A,[1]TDSheet!$A:$Z,26,0)</f>
        <v>0</v>
      </c>
      <c r="AB40" s="12"/>
      <c r="AC40" s="12">
        <f>VLOOKUP(A:A,[4]TDSheet!$A:$D,4,0)</f>
        <v>1350.625</v>
      </c>
      <c r="AD40" s="12">
        <f>VLOOKUP(A:A,[1]TDSheet!$A:$AC,29,0)</f>
        <v>0</v>
      </c>
      <c r="AE40" s="12">
        <f>VLOOKUP(A:A,[1]TDSheet!$A:$AD,30,0)</f>
        <v>1021.0134</v>
      </c>
      <c r="AF40" s="12">
        <f>VLOOKUP(A:A,[1]TDSheet!$A:$AE,31,0)</f>
        <v>643.7355</v>
      </c>
      <c r="AG40" s="12">
        <f>VLOOKUP(A:A,[1]TDSheet!$A:$AF,32,0)</f>
        <v>619.44319999999993</v>
      </c>
      <c r="AH40" s="12">
        <f>VLOOKUP(A:A,[5]TDSheet!$A:$D,4,0)</f>
        <v>825.80700000000002</v>
      </c>
      <c r="AI40" s="13" t="s">
        <v>155</v>
      </c>
      <c r="AJ40" s="12">
        <f t="shared" si="17"/>
        <v>1400</v>
      </c>
      <c r="AK40" s="12">
        <f t="shared" si="18"/>
        <v>1000</v>
      </c>
      <c r="AL40" s="12">
        <f t="shared" si="19"/>
        <v>1500</v>
      </c>
      <c r="AM40" s="12">
        <f t="shared" si="20"/>
        <v>1390</v>
      </c>
      <c r="AN40" s="12"/>
      <c r="AO40" s="12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/>
      <c r="P41" s="12">
        <v>50</v>
      </c>
      <c r="Q41" s="12">
        <v>30</v>
      </c>
      <c r="R41" s="12">
        <v>50</v>
      </c>
      <c r="S41" s="12">
        <v>60</v>
      </c>
      <c r="T41" s="12">
        <f>VLOOKUP(A:A,[3]TDSheet!$A:$C,3,0)</f>
        <v>39</v>
      </c>
      <c r="U41" s="15">
        <v>50</v>
      </c>
      <c r="V41" s="15">
        <v>80</v>
      </c>
      <c r="W41" s="12">
        <f t="shared" si="14"/>
        <v>60.083799999999997</v>
      </c>
      <c r="X41" s="15">
        <v>60</v>
      </c>
      <c r="Y41" s="16">
        <f t="shared" si="15"/>
        <v>13.016869771885268</v>
      </c>
      <c r="Z41" s="12">
        <f t="shared" si="16"/>
        <v>2.3650801047869812</v>
      </c>
      <c r="AA41" s="12">
        <f>VLOOKUP(A:A,[1]TDSheet!$A:$Z,26,0)</f>
        <v>0</v>
      </c>
      <c r="AB41" s="12"/>
      <c r="AC41" s="12">
        <f>VLOOKUP(A:A,[4]TDSheet!$A:$D,4,0)</f>
        <v>100.349</v>
      </c>
      <c r="AD41" s="12">
        <f>VLOOKUP(A:A,[1]TDSheet!$A:$AC,29,0)</f>
        <v>0</v>
      </c>
      <c r="AE41" s="12">
        <f>VLOOKUP(A:A,[1]TDSheet!$A:$AD,30,0)</f>
        <v>74.736999999999995</v>
      </c>
      <c r="AF41" s="12">
        <f>VLOOKUP(A:A,[1]TDSheet!$A:$AE,31,0)</f>
        <v>41.075749999999999</v>
      </c>
      <c r="AG41" s="12">
        <f>VLOOKUP(A:A,[1]TDSheet!$A:$AF,32,0)</f>
        <v>52.736800000000002</v>
      </c>
      <c r="AH41" s="12">
        <f>VLOOKUP(A:A,[5]TDSheet!$A:$D,4,0)</f>
        <v>35.195999999999998</v>
      </c>
      <c r="AI41" s="12" t="str">
        <f>VLOOKUP(A:A,[1]TDSheet!$A:$AH,34,0)</f>
        <v>увел</v>
      </c>
      <c r="AJ41" s="12">
        <f t="shared" si="17"/>
        <v>50</v>
      </c>
      <c r="AK41" s="12">
        <f t="shared" si="18"/>
        <v>80</v>
      </c>
      <c r="AL41" s="12">
        <f t="shared" si="19"/>
        <v>60</v>
      </c>
      <c r="AM41" s="12">
        <f t="shared" si="20"/>
        <v>39</v>
      </c>
      <c r="AN41" s="12"/>
      <c r="AO41" s="12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/>
      <c r="P42" s="12">
        <v>60</v>
      </c>
      <c r="Q42" s="12">
        <v>30</v>
      </c>
      <c r="R42" s="12">
        <v>70</v>
      </c>
      <c r="S42" s="12">
        <v>70</v>
      </c>
      <c r="T42" s="12">
        <f>VLOOKUP(A:A,[3]TDSheet!$A:$C,3,0)</f>
        <v>15</v>
      </c>
      <c r="U42" s="15">
        <v>50</v>
      </c>
      <c r="V42" s="15">
        <v>90</v>
      </c>
      <c r="W42" s="12">
        <f t="shared" si="14"/>
        <v>69.070000000000007</v>
      </c>
      <c r="X42" s="15">
        <v>70</v>
      </c>
      <c r="Y42" s="16">
        <f t="shared" si="15"/>
        <v>12.988533371941505</v>
      </c>
      <c r="Z42" s="12">
        <f t="shared" si="16"/>
        <v>2.7091067033444327</v>
      </c>
      <c r="AA42" s="12">
        <f>VLOOKUP(A:A,[1]TDSheet!$A:$Z,26,0)</f>
        <v>100.101</v>
      </c>
      <c r="AB42" s="12"/>
      <c r="AC42" s="12">
        <f>VLOOKUP(A:A,[4]TDSheet!$A:$D,4,0)</f>
        <v>79.013000000000005</v>
      </c>
      <c r="AD42" s="12">
        <f>VLOOKUP(A:A,[1]TDSheet!$A:$AC,29,0)</f>
        <v>0</v>
      </c>
      <c r="AE42" s="12">
        <f>VLOOKUP(A:A,[1]TDSheet!$A:$AD,30,0)</f>
        <v>95.646999999999991</v>
      </c>
      <c r="AF42" s="12">
        <f>VLOOKUP(A:A,[1]TDSheet!$A:$AE,31,0)</f>
        <v>57.797249999999998</v>
      </c>
      <c r="AG42" s="12">
        <f>VLOOKUP(A:A,[1]TDSheet!$A:$AF,32,0)</f>
        <v>65.091200000000001</v>
      </c>
      <c r="AH42" s="12">
        <f>VLOOKUP(A:A,[5]TDSheet!$A:$D,4,0)</f>
        <v>51.868000000000002</v>
      </c>
      <c r="AI42" s="12">
        <f>VLOOKUP(A:A,[1]TDSheet!$A:$AH,34,0)</f>
        <v>0</v>
      </c>
      <c r="AJ42" s="12">
        <f t="shared" si="17"/>
        <v>50</v>
      </c>
      <c r="AK42" s="12">
        <f t="shared" si="18"/>
        <v>90</v>
      </c>
      <c r="AL42" s="12">
        <f t="shared" si="19"/>
        <v>70</v>
      </c>
      <c r="AM42" s="12">
        <f t="shared" si="20"/>
        <v>15</v>
      </c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/>
      <c r="P43" s="12"/>
      <c r="Q43" s="12"/>
      <c r="R43" s="12">
        <v>20</v>
      </c>
      <c r="S43" s="12"/>
      <c r="T43" s="12">
        <f>VLOOKUP(A:A,[3]TDSheet!$A:$C,3,0)</f>
        <v>17</v>
      </c>
      <c r="U43" s="15"/>
      <c r="V43" s="15"/>
      <c r="W43" s="12">
        <f t="shared" si="14"/>
        <v>4.8995999999999995</v>
      </c>
      <c r="X43" s="15">
        <v>20</v>
      </c>
      <c r="Y43" s="16">
        <f t="shared" si="15"/>
        <v>16.130092252428774</v>
      </c>
      <c r="Z43" s="12">
        <f t="shared" si="16"/>
        <v>1.8432116907502656</v>
      </c>
      <c r="AA43" s="12">
        <f>VLOOKUP(A:A,[1]TDSheet!$A:$Z,26,0)</f>
        <v>0</v>
      </c>
      <c r="AB43" s="12"/>
      <c r="AC43" s="12">
        <f>VLOOKUP(A:A,[4]TDSheet!$A:$D,4,0)</f>
        <v>23.661999999999999</v>
      </c>
      <c r="AD43" s="12">
        <f>VLOOKUP(A:A,[1]TDSheet!$A:$AC,29,0)</f>
        <v>0</v>
      </c>
      <c r="AE43" s="12">
        <f>VLOOKUP(A:A,[1]TDSheet!$A:$AD,30,0)</f>
        <v>22.935400000000001</v>
      </c>
      <c r="AF43" s="12">
        <f>VLOOKUP(A:A,[1]TDSheet!$A:$AE,31,0)</f>
        <v>4.0780000000000003</v>
      </c>
      <c r="AG43" s="12">
        <f>VLOOKUP(A:A,[1]TDSheet!$A:$AF,32,0)</f>
        <v>3.2667999999999999</v>
      </c>
      <c r="AH43" s="12">
        <f>VLOOKUP(A:A,[5]TDSheet!$A:$D,4,0)</f>
        <v>3.2690000000000001</v>
      </c>
      <c r="AI43" s="12" t="e">
        <f>VLOOKUP(A:A,[1]TDSheet!$A:$AH,34,0)</f>
        <v>#N/A</v>
      </c>
      <c r="AJ43" s="12">
        <f t="shared" si="17"/>
        <v>0</v>
      </c>
      <c r="AK43" s="12">
        <f t="shared" si="18"/>
        <v>0</v>
      </c>
      <c r="AL43" s="12">
        <f t="shared" si="19"/>
        <v>20</v>
      </c>
      <c r="AM43" s="12">
        <f t="shared" si="20"/>
        <v>17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/>
      <c r="P44" s="12">
        <v>100</v>
      </c>
      <c r="Q44" s="12">
        <v>60</v>
      </c>
      <c r="R44" s="12">
        <v>110</v>
      </c>
      <c r="S44" s="12">
        <v>130</v>
      </c>
      <c r="T44" s="12">
        <f>VLOOKUP(A:A,[3]TDSheet!$A:$C,3,0)</f>
        <v>81</v>
      </c>
      <c r="U44" s="15">
        <v>80</v>
      </c>
      <c r="V44" s="15">
        <v>170</v>
      </c>
      <c r="W44" s="12">
        <f t="shared" si="14"/>
        <v>121.05519999999999</v>
      </c>
      <c r="X44" s="15">
        <v>120</v>
      </c>
      <c r="Y44" s="16">
        <f t="shared" si="15"/>
        <v>13.036639483475309</v>
      </c>
      <c r="Z44" s="12">
        <f t="shared" si="16"/>
        <v>2.5455577290360103</v>
      </c>
      <c r="AA44" s="12">
        <f>VLOOKUP(A:A,[1]TDSheet!$A:$Z,26,0)</f>
        <v>205.64400000000001</v>
      </c>
      <c r="AB44" s="12"/>
      <c r="AC44" s="12">
        <f>VLOOKUP(A:A,[4]TDSheet!$A:$D,4,0)</f>
        <v>95.152000000000001</v>
      </c>
      <c r="AD44" s="12">
        <f>VLOOKUP(A:A,[1]TDSheet!$A:$AC,29,0)</f>
        <v>0</v>
      </c>
      <c r="AE44" s="12">
        <f>VLOOKUP(A:A,[1]TDSheet!$A:$AD,30,0)</f>
        <v>148.90039999999999</v>
      </c>
      <c r="AF44" s="12">
        <f>VLOOKUP(A:A,[1]TDSheet!$A:$AE,31,0)</f>
        <v>106.90175000000001</v>
      </c>
      <c r="AG44" s="12">
        <f>VLOOKUP(A:A,[1]TDSheet!$A:$AF,32,0)</f>
        <v>107.64439999999999</v>
      </c>
      <c r="AH44" s="12">
        <f>VLOOKUP(A:A,[5]TDSheet!$A:$D,4,0)</f>
        <v>86.986999999999995</v>
      </c>
      <c r="AI44" s="12">
        <f>VLOOKUP(A:A,[1]TDSheet!$A:$AH,34,0)</f>
        <v>0</v>
      </c>
      <c r="AJ44" s="12">
        <f t="shared" si="17"/>
        <v>80</v>
      </c>
      <c r="AK44" s="12">
        <f t="shared" si="18"/>
        <v>170</v>
      </c>
      <c r="AL44" s="12">
        <f t="shared" si="19"/>
        <v>120</v>
      </c>
      <c r="AM44" s="12">
        <f t="shared" si="20"/>
        <v>81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40</v>
      </c>
      <c r="P45" s="12">
        <v>30</v>
      </c>
      <c r="Q45" s="12"/>
      <c r="R45" s="12">
        <v>20</v>
      </c>
      <c r="S45" s="12">
        <v>10</v>
      </c>
      <c r="T45" s="12">
        <f>VLOOKUP(A:A,[3]TDSheet!$A:$C,3,0)</f>
        <v>54</v>
      </c>
      <c r="U45" s="15">
        <v>10</v>
      </c>
      <c r="V45" s="15">
        <v>10</v>
      </c>
      <c r="W45" s="12">
        <f t="shared" si="14"/>
        <v>14.167999999999996</v>
      </c>
      <c r="X45" s="15">
        <v>20</v>
      </c>
      <c r="Y45" s="16">
        <f t="shared" si="15"/>
        <v>11.57566346696782</v>
      </c>
      <c r="Z45" s="12">
        <f t="shared" si="16"/>
        <v>1.6942405420666296</v>
      </c>
      <c r="AA45" s="12">
        <f>VLOOKUP(A:A,[1]TDSheet!$A:$Z,26,0)</f>
        <v>0</v>
      </c>
      <c r="AB45" s="12"/>
      <c r="AC45" s="12">
        <f>VLOOKUP(A:A,[4]TDSheet!$A:$D,4,0)</f>
        <v>235.66300000000001</v>
      </c>
      <c r="AD45" s="12">
        <f>VLOOKUP(A:A,[1]TDSheet!$A:$AC,29,0)</f>
        <v>0</v>
      </c>
      <c r="AE45" s="12">
        <f>VLOOKUP(A:A,[1]TDSheet!$A:$AD,30,0)</f>
        <v>21.675600000000003</v>
      </c>
      <c r="AF45" s="12">
        <f>VLOOKUP(A:A,[1]TDSheet!$A:$AE,31,0)</f>
        <v>12.567</v>
      </c>
      <c r="AG45" s="12">
        <f>VLOOKUP(A:A,[1]TDSheet!$A:$AF,32,0)</f>
        <v>6.4478000000000009</v>
      </c>
      <c r="AH45" s="12">
        <f>VLOOKUP(A:A,[5]TDSheet!$A:$D,4,0)</f>
        <v>11.223000000000001</v>
      </c>
      <c r="AI45" s="12" t="str">
        <f>VLOOKUP(A:A,[1]TDSheet!$A:$AH,34,0)</f>
        <v>увел</v>
      </c>
      <c r="AJ45" s="12">
        <f t="shared" si="17"/>
        <v>10</v>
      </c>
      <c r="AK45" s="12">
        <f t="shared" si="18"/>
        <v>10</v>
      </c>
      <c r="AL45" s="12">
        <f t="shared" si="19"/>
        <v>20</v>
      </c>
      <c r="AM45" s="12">
        <f t="shared" si="20"/>
        <v>54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30</v>
      </c>
      <c r="P46" s="12">
        <v>40</v>
      </c>
      <c r="Q46" s="12"/>
      <c r="R46" s="12">
        <v>20</v>
      </c>
      <c r="S46" s="12">
        <v>30</v>
      </c>
      <c r="T46" s="12">
        <f>VLOOKUP(A:A,[3]TDSheet!$A:$C,3,0)</f>
        <v>68.5</v>
      </c>
      <c r="U46" s="15">
        <v>20</v>
      </c>
      <c r="V46" s="15">
        <v>30</v>
      </c>
      <c r="W46" s="12">
        <f t="shared" si="14"/>
        <v>24.7624</v>
      </c>
      <c r="X46" s="15">
        <v>20</v>
      </c>
      <c r="Y46" s="16">
        <f t="shared" si="15"/>
        <v>12.373719833295644</v>
      </c>
      <c r="Z46" s="12">
        <f t="shared" si="16"/>
        <v>1.0662536749265015</v>
      </c>
      <c r="AA46" s="12">
        <f>VLOOKUP(A:A,[1]TDSheet!$A:$Z,26,0)</f>
        <v>0</v>
      </c>
      <c r="AB46" s="12"/>
      <c r="AC46" s="12">
        <f>VLOOKUP(A:A,[4]TDSheet!$A:$D,4,0)</f>
        <v>53.412999999999997</v>
      </c>
      <c r="AD46" s="12">
        <f>VLOOKUP(A:A,[1]TDSheet!$A:$AC,29,0)</f>
        <v>0</v>
      </c>
      <c r="AE46" s="12">
        <f>VLOOKUP(A:A,[1]TDSheet!$A:$AD,30,0)</f>
        <v>20.205000000000002</v>
      </c>
      <c r="AF46" s="12">
        <f>VLOOKUP(A:A,[1]TDSheet!$A:$AE,31,0)</f>
        <v>13.857250000000001</v>
      </c>
      <c r="AG46" s="12">
        <f>VLOOKUP(A:A,[1]TDSheet!$A:$AF,32,0)</f>
        <v>20.016400000000004</v>
      </c>
      <c r="AH46" s="12">
        <f>VLOOKUP(A:A,[5]TDSheet!$A:$D,4,0)</f>
        <v>17.111000000000001</v>
      </c>
      <c r="AI46" s="12" t="str">
        <f>VLOOKUP(A:A,[1]TDSheet!$A:$AH,34,0)</f>
        <v>увел</v>
      </c>
      <c r="AJ46" s="12">
        <f t="shared" si="17"/>
        <v>20</v>
      </c>
      <c r="AK46" s="12">
        <f t="shared" si="18"/>
        <v>30</v>
      </c>
      <c r="AL46" s="12">
        <f t="shared" si="19"/>
        <v>20</v>
      </c>
      <c r="AM46" s="12">
        <f t="shared" si="20"/>
        <v>68.5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80</v>
      </c>
      <c r="P47" s="12">
        <v>70</v>
      </c>
      <c r="Q47" s="12"/>
      <c r="R47" s="12">
        <v>40</v>
      </c>
      <c r="S47" s="12">
        <v>40</v>
      </c>
      <c r="T47" s="12">
        <f>VLOOKUP(A:A,[3]TDSheet!$A:$C,3,0)</f>
        <v>90</v>
      </c>
      <c r="U47" s="15">
        <v>30</v>
      </c>
      <c r="V47" s="15">
        <v>40</v>
      </c>
      <c r="W47" s="12">
        <f t="shared" si="14"/>
        <v>36.646599999999999</v>
      </c>
      <c r="X47" s="15">
        <v>40</v>
      </c>
      <c r="Y47" s="16">
        <f t="shared" si="15"/>
        <v>12.662238788864451</v>
      </c>
      <c r="Z47" s="12">
        <f t="shared" si="16"/>
        <v>0.65566792007989827</v>
      </c>
      <c r="AA47" s="12">
        <f>VLOOKUP(A:A,[1]TDSheet!$A:$Z,26,0)</f>
        <v>0</v>
      </c>
      <c r="AB47" s="12"/>
      <c r="AC47" s="12">
        <f>VLOOKUP(A:A,[4]TDSheet!$A:$D,4,0)</f>
        <v>51.735999999999997</v>
      </c>
      <c r="AD47" s="12">
        <f>VLOOKUP(A:A,[1]TDSheet!$A:$AC,29,0)</f>
        <v>0</v>
      </c>
      <c r="AE47" s="12">
        <f>VLOOKUP(A:A,[1]TDSheet!$A:$AD,30,0)</f>
        <v>28.500599999999999</v>
      </c>
      <c r="AF47" s="12">
        <f>VLOOKUP(A:A,[1]TDSheet!$A:$AE,31,0)</f>
        <v>20.455749999999998</v>
      </c>
      <c r="AG47" s="12">
        <f>VLOOKUP(A:A,[1]TDSheet!$A:$AF,32,0)</f>
        <v>24.813600000000001</v>
      </c>
      <c r="AH47" s="12">
        <f>VLOOKUP(A:A,[5]TDSheet!$A:$D,4,0)</f>
        <v>34.835000000000001</v>
      </c>
      <c r="AI47" s="12">
        <f>VLOOKUP(A:A,[1]TDSheet!$A:$AH,34,0)</f>
        <v>0</v>
      </c>
      <c r="AJ47" s="12">
        <f t="shared" si="17"/>
        <v>30</v>
      </c>
      <c r="AK47" s="12">
        <f t="shared" si="18"/>
        <v>40</v>
      </c>
      <c r="AL47" s="12">
        <f t="shared" si="19"/>
        <v>40</v>
      </c>
      <c r="AM47" s="12">
        <f t="shared" si="20"/>
        <v>90</v>
      </c>
      <c r="AN47" s="12"/>
      <c r="AO47" s="12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280</v>
      </c>
      <c r="P48" s="12">
        <v>320</v>
      </c>
      <c r="Q48" s="12"/>
      <c r="R48" s="12">
        <v>200</v>
      </c>
      <c r="S48" s="12">
        <v>250</v>
      </c>
      <c r="T48" s="12">
        <f>VLOOKUP(A:A,[3]TDSheet!$A:$C,3,0)</f>
        <v>337.5</v>
      </c>
      <c r="U48" s="15">
        <v>180</v>
      </c>
      <c r="V48" s="15">
        <v>250</v>
      </c>
      <c r="W48" s="12">
        <f t="shared" si="14"/>
        <v>210.983</v>
      </c>
      <c r="X48" s="15">
        <v>200</v>
      </c>
      <c r="Y48" s="16">
        <f t="shared" si="15"/>
        <v>12.649753771630889</v>
      </c>
      <c r="Z48" s="12">
        <f t="shared" si="16"/>
        <v>1.8431958972997824</v>
      </c>
      <c r="AA48" s="12">
        <f>VLOOKUP(A:A,[1]TDSheet!$A:$Z,26,0)</f>
        <v>0</v>
      </c>
      <c r="AB48" s="12"/>
      <c r="AC48" s="12">
        <f>VLOOKUP(A:A,[4]TDSheet!$A:$D,4,0)</f>
        <v>261.43299999999999</v>
      </c>
      <c r="AD48" s="12">
        <f>VLOOKUP(A:A,[1]TDSheet!$A:$AC,29,0)</f>
        <v>0</v>
      </c>
      <c r="AE48" s="12">
        <f>VLOOKUP(A:A,[1]TDSheet!$A:$AD,30,0)</f>
        <v>204.15799999999999</v>
      </c>
      <c r="AF48" s="12">
        <f>VLOOKUP(A:A,[1]TDSheet!$A:$AE,31,0)</f>
        <v>169.24199999999999</v>
      </c>
      <c r="AG48" s="12">
        <f>VLOOKUP(A:A,[1]TDSheet!$A:$AF,32,0)</f>
        <v>191.66780000000003</v>
      </c>
      <c r="AH48" s="12">
        <f>VLOOKUP(A:A,[5]TDSheet!$A:$D,4,0)</f>
        <v>246.79400000000001</v>
      </c>
      <c r="AI48" s="12">
        <f>VLOOKUP(A:A,[1]TDSheet!$A:$AH,34,0)</f>
        <v>0</v>
      </c>
      <c r="AJ48" s="12">
        <f t="shared" si="17"/>
        <v>180</v>
      </c>
      <c r="AK48" s="12">
        <f t="shared" si="18"/>
        <v>250</v>
      </c>
      <c r="AL48" s="12">
        <f t="shared" si="19"/>
        <v>200</v>
      </c>
      <c r="AM48" s="12">
        <f t="shared" si="20"/>
        <v>337.5</v>
      </c>
      <c r="AN48" s="12"/>
      <c r="AO48" s="12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/>
      <c r="P49" s="12">
        <v>30</v>
      </c>
      <c r="Q49" s="12"/>
      <c r="R49" s="12">
        <v>10</v>
      </c>
      <c r="S49" s="12"/>
      <c r="T49" s="12">
        <f>VLOOKUP(A:A,[3]TDSheet!$A:$C,3,0)</f>
        <v>0</v>
      </c>
      <c r="U49" s="15">
        <v>20</v>
      </c>
      <c r="V49" s="15">
        <v>20</v>
      </c>
      <c r="W49" s="12">
        <f t="shared" si="14"/>
        <v>14.637200000000002</v>
      </c>
      <c r="X49" s="15">
        <v>20</v>
      </c>
      <c r="Y49" s="16">
        <f t="shared" si="15"/>
        <v>13.464118820539445</v>
      </c>
      <c r="Z49" s="12">
        <f t="shared" si="16"/>
        <v>5.2658295302380225</v>
      </c>
      <c r="AA49" s="12">
        <f>VLOOKUP(A:A,[1]TDSheet!$A:$Z,26,0)</f>
        <v>0</v>
      </c>
      <c r="AB49" s="12"/>
      <c r="AC49" s="12">
        <v>0</v>
      </c>
      <c r="AD49" s="12">
        <f>VLOOKUP(A:A,[1]TDSheet!$A:$AC,29,0)</f>
        <v>0</v>
      </c>
      <c r="AE49" s="12">
        <f>VLOOKUP(A:A,[1]TDSheet!$A:$AD,30,0)</f>
        <v>16.038399999999999</v>
      </c>
      <c r="AF49" s="12">
        <f>VLOOKUP(A:A,[1]TDSheet!$A:$AE,31,0)</f>
        <v>12.886749999999999</v>
      </c>
      <c r="AG49" s="12">
        <f>VLOOKUP(A:A,[1]TDSheet!$A:$AF,32,0)</f>
        <v>12.934999999999999</v>
      </c>
      <c r="AH49" s="12">
        <f>VLOOKUP(A:A,[5]TDSheet!$A:$D,4,0)</f>
        <v>6.83</v>
      </c>
      <c r="AI49" s="12">
        <f>VLOOKUP(A:A,[1]TDSheet!$A:$AH,34,0)</f>
        <v>0</v>
      </c>
      <c r="AJ49" s="12">
        <f t="shared" si="17"/>
        <v>20</v>
      </c>
      <c r="AK49" s="12">
        <f t="shared" si="18"/>
        <v>20</v>
      </c>
      <c r="AL49" s="12">
        <f t="shared" si="19"/>
        <v>20</v>
      </c>
      <c r="AM49" s="12">
        <f t="shared" si="20"/>
        <v>0</v>
      </c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/>
      <c r="P50" s="12">
        <v>50</v>
      </c>
      <c r="Q50" s="12"/>
      <c r="R50" s="12">
        <v>40</v>
      </c>
      <c r="S50" s="12">
        <v>20</v>
      </c>
      <c r="T50" s="12">
        <f>VLOOKUP(A:A,[3]TDSheet!$A:$C,3,0)</f>
        <v>90</v>
      </c>
      <c r="U50" s="15">
        <v>30</v>
      </c>
      <c r="V50" s="15">
        <v>50</v>
      </c>
      <c r="W50" s="12">
        <f t="shared" si="14"/>
        <v>34.968599999999995</v>
      </c>
      <c r="X50" s="15">
        <v>50</v>
      </c>
      <c r="Y50" s="16">
        <f t="shared" si="15"/>
        <v>13.355353088199131</v>
      </c>
      <c r="Z50" s="12">
        <f t="shared" si="16"/>
        <v>2.7744319189215472</v>
      </c>
      <c r="AA50" s="12">
        <f>VLOOKUP(A:A,[1]TDSheet!$A:$Z,26,0)</f>
        <v>0</v>
      </c>
      <c r="AB50" s="12"/>
      <c r="AC50" s="12">
        <f>VLOOKUP(A:A,[4]TDSheet!$A:$D,4,0)</f>
        <v>95.554000000000002</v>
      </c>
      <c r="AD50" s="12">
        <f>VLOOKUP(A:A,[1]TDSheet!$A:$AC,29,0)</f>
        <v>0</v>
      </c>
      <c r="AE50" s="12">
        <f>VLOOKUP(A:A,[1]TDSheet!$A:$AD,30,0)</f>
        <v>24.024399999999996</v>
      </c>
      <c r="AF50" s="12">
        <f>VLOOKUP(A:A,[1]TDSheet!$A:$AE,31,0)</f>
        <v>16.454999999999998</v>
      </c>
      <c r="AG50" s="12">
        <f>VLOOKUP(A:A,[1]TDSheet!$A:$AF,32,0)</f>
        <v>29.694800000000004</v>
      </c>
      <c r="AH50" s="12">
        <f>VLOOKUP(A:A,[5]TDSheet!$A:$D,4,0)</f>
        <v>14.824</v>
      </c>
      <c r="AI50" s="12" t="str">
        <f>VLOOKUP(A:A,[1]TDSheet!$A:$AH,34,0)</f>
        <v>увел</v>
      </c>
      <c r="AJ50" s="12">
        <f t="shared" si="17"/>
        <v>30</v>
      </c>
      <c r="AK50" s="12">
        <f t="shared" si="18"/>
        <v>50</v>
      </c>
      <c r="AL50" s="12">
        <f t="shared" si="19"/>
        <v>50</v>
      </c>
      <c r="AM50" s="12">
        <f t="shared" si="20"/>
        <v>90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40</v>
      </c>
      <c r="P51" s="12">
        <v>40</v>
      </c>
      <c r="Q51" s="12">
        <v>20</v>
      </c>
      <c r="R51" s="12">
        <v>20</v>
      </c>
      <c r="S51" s="12">
        <v>20</v>
      </c>
      <c r="T51" s="12">
        <f>VLOOKUP(A:A,[3]TDSheet!$A:$C,3,0)</f>
        <v>41</v>
      </c>
      <c r="U51" s="15">
        <v>20</v>
      </c>
      <c r="V51" s="15">
        <v>30</v>
      </c>
      <c r="W51" s="12">
        <f t="shared" si="14"/>
        <v>24.718799999999998</v>
      </c>
      <c r="X51" s="15">
        <v>20</v>
      </c>
      <c r="Y51" s="16">
        <f t="shared" si="15"/>
        <v>12.259454342443808</v>
      </c>
      <c r="Z51" s="12">
        <f t="shared" si="16"/>
        <v>2.5502451575319194</v>
      </c>
      <c r="AA51" s="12">
        <f>VLOOKUP(A:A,[1]TDSheet!$A:$Z,26,0)</f>
        <v>30.521999999999998</v>
      </c>
      <c r="AB51" s="12"/>
      <c r="AC51" s="12">
        <f>VLOOKUP(A:A,[4]TDSheet!$A:$D,4,0)</f>
        <v>32.270000000000003</v>
      </c>
      <c r="AD51" s="12">
        <f>VLOOKUP(A:A,[1]TDSheet!$A:$AC,29,0)</f>
        <v>0</v>
      </c>
      <c r="AE51" s="12">
        <f>VLOOKUP(A:A,[1]TDSheet!$A:$AD,30,0)</f>
        <v>20.249400000000001</v>
      </c>
      <c r="AF51" s="12">
        <f>VLOOKUP(A:A,[1]TDSheet!$A:$AE,31,0)</f>
        <v>16.671250000000001</v>
      </c>
      <c r="AG51" s="12">
        <f>VLOOKUP(A:A,[1]TDSheet!$A:$AF,32,0)</f>
        <v>20.515999999999998</v>
      </c>
      <c r="AH51" s="12">
        <f>VLOOKUP(A:A,[5]TDSheet!$A:$D,4,0)</f>
        <v>21.547000000000001</v>
      </c>
      <c r="AI51" s="12" t="str">
        <f>VLOOKUP(A:A,[1]TDSheet!$A:$AH,34,0)</f>
        <v>увел</v>
      </c>
      <c r="AJ51" s="12">
        <f t="shared" si="17"/>
        <v>20</v>
      </c>
      <c r="AK51" s="12">
        <f t="shared" si="18"/>
        <v>30</v>
      </c>
      <c r="AL51" s="12">
        <f t="shared" si="19"/>
        <v>20</v>
      </c>
      <c r="AM51" s="12">
        <f t="shared" si="20"/>
        <v>41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/>
      <c r="P52" s="12">
        <v>50</v>
      </c>
      <c r="Q52" s="12"/>
      <c r="R52" s="12">
        <v>80</v>
      </c>
      <c r="S52" s="12">
        <v>70</v>
      </c>
      <c r="T52" s="12">
        <f>VLOOKUP(A:A,[3]TDSheet!$A:$C,3,0)</f>
        <v>85.5</v>
      </c>
      <c r="U52" s="15">
        <v>40</v>
      </c>
      <c r="V52" s="15">
        <v>80</v>
      </c>
      <c r="W52" s="12">
        <f t="shared" si="14"/>
        <v>62.196399999999997</v>
      </c>
      <c r="X52" s="15">
        <v>70</v>
      </c>
      <c r="Y52" s="16">
        <f t="shared" si="15"/>
        <v>13.070595725797634</v>
      </c>
      <c r="Z52" s="12">
        <f t="shared" si="16"/>
        <v>4.3884211947958409</v>
      </c>
      <c r="AA52" s="12">
        <f>VLOOKUP(A:A,[1]TDSheet!$A:$Z,26,0)</f>
        <v>303.56799999999998</v>
      </c>
      <c r="AB52" s="12"/>
      <c r="AC52" s="12">
        <f>VLOOKUP(A:A,[4]TDSheet!$A:$D,4,0)</f>
        <v>93.186999999999998</v>
      </c>
      <c r="AD52" s="12">
        <f>VLOOKUP(A:A,[1]TDSheet!$A:$AC,29,0)</f>
        <v>0</v>
      </c>
      <c r="AE52" s="12">
        <f>VLOOKUP(A:A,[1]TDSheet!$A:$AD,30,0)</f>
        <v>118.73519999999999</v>
      </c>
      <c r="AF52" s="12">
        <f>VLOOKUP(A:A,[1]TDSheet!$A:$AE,31,0)</f>
        <v>65.999499999999998</v>
      </c>
      <c r="AG52" s="12">
        <f>VLOOKUP(A:A,[1]TDSheet!$A:$AF,32,0)</f>
        <v>70.803799999999995</v>
      </c>
      <c r="AH52" s="12">
        <f>VLOOKUP(A:A,[5]TDSheet!$A:$D,4,0)</f>
        <v>64.942999999999998</v>
      </c>
      <c r="AI52" s="12">
        <f>VLOOKUP(A:A,[1]TDSheet!$A:$AH,34,0)</f>
        <v>0</v>
      </c>
      <c r="AJ52" s="12">
        <f t="shared" si="17"/>
        <v>40</v>
      </c>
      <c r="AK52" s="12">
        <f t="shared" si="18"/>
        <v>80</v>
      </c>
      <c r="AL52" s="12">
        <f t="shared" si="19"/>
        <v>70</v>
      </c>
      <c r="AM52" s="12">
        <f t="shared" si="20"/>
        <v>85.5</v>
      </c>
      <c r="AN52" s="12"/>
      <c r="AO52" s="12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/>
      <c r="P53" s="12"/>
      <c r="Q53" s="12"/>
      <c r="R53" s="12">
        <v>70</v>
      </c>
      <c r="S53" s="12">
        <v>60</v>
      </c>
      <c r="T53" s="12">
        <f>VLOOKUP(A:A,[3]TDSheet!$A:$C,3,0)</f>
        <v>124</v>
      </c>
      <c r="U53" s="15">
        <v>40</v>
      </c>
      <c r="V53" s="15">
        <v>70</v>
      </c>
      <c r="W53" s="12">
        <f t="shared" si="14"/>
        <v>54.587799999999994</v>
      </c>
      <c r="X53" s="15">
        <v>60</v>
      </c>
      <c r="Y53" s="16">
        <f t="shared" si="15"/>
        <v>13.124709184103411</v>
      </c>
      <c r="Z53" s="12">
        <f t="shared" si="16"/>
        <v>4.6979178497759584</v>
      </c>
      <c r="AA53" s="12">
        <f>VLOOKUP(A:A,[1]TDSheet!$A:$Z,26,0)</f>
        <v>303.52499999999998</v>
      </c>
      <c r="AB53" s="12"/>
      <c r="AC53" s="12">
        <f>VLOOKUP(A:A,[4]TDSheet!$A:$D,4,0)</f>
        <v>131.965</v>
      </c>
      <c r="AD53" s="12">
        <f>VLOOKUP(A:A,[1]TDSheet!$A:$AC,29,0)</f>
        <v>0</v>
      </c>
      <c r="AE53" s="12">
        <f>VLOOKUP(A:A,[1]TDSheet!$A:$AD,30,0)</f>
        <v>108.92819999999999</v>
      </c>
      <c r="AF53" s="12">
        <f>VLOOKUP(A:A,[1]TDSheet!$A:$AE,31,0)</f>
        <v>72.212000000000003</v>
      </c>
      <c r="AG53" s="12">
        <f>VLOOKUP(A:A,[1]TDSheet!$A:$AF,32,0)</f>
        <v>59.709000000000003</v>
      </c>
      <c r="AH53" s="12">
        <f>VLOOKUP(A:A,[5]TDSheet!$A:$D,4,0)</f>
        <v>55.78</v>
      </c>
      <c r="AI53" s="12">
        <f>VLOOKUP(A:A,[1]TDSheet!$A:$AH,34,0)</f>
        <v>0</v>
      </c>
      <c r="AJ53" s="12">
        <f t="shared" si="17"/>
        <v>40</v>
      </c>
      <c r="AK53" s="12">
        <f t="shared" si="18"/>
        <v>70</v>
      </c>
      <c r="AL53" s="12">
        <f t="shared" si="19"/>
        <v>60</v>
      </c>
      <c r="AM53" s="12">
        <f t="shared" si="20"/>
        <v>124</v>
      </c>
      <c r="AN53" s="12"/>
      <c r="AO53" s="12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/>
      <c r="P54" s="12">
        <v>50</v>
      </c>
      <c r="Q54" s="12"/>
      <c r="R54" s="12">
        <v>70</v>
      </c>
      <c r="S54" s="12">
        <v>50</v>
      </c>
      <c r="T54" s="12">
        <f>VLOOKUP(A:A,[3]TDSheet!$A:$C,3,0)</f>
        <v>30</v>
      </c>
      <c r="U54" s="15">
        <v>40</v>
      </c>
      <c r="V54" s="15">
        <v>80</v>
      </c>
      <c r="W54" s="12">
        <f t="shared" si="14"/>
        <v>54.9908</v>
      </c>
      <c r="X54" s="15">
        <v>60</v>
      </c>
      <c r="Y54" s="16">
        <f t="shared" si="15"/>
        <v>13.172603417298895</v>
      </c>
      <c r="Z54" s="12">
        <f t="shared" si="16"/>
        <v>3.8983248106956077</v>
      </c>
      <c r="AA54" s="12">
        <f>VLOOKUP(A:A,[1]TDSheet!$A:$Z,26,0)</f>
        <v>104.1</v>
      </c>
      <c r="AB54" s="12"/>
      <c r="AC54" s="12">
        <f>VLOOKUP(A:A,[4]TDSheet!$A:$D,4,0)</f>
        <v>73.819999999999993</v>
      </c>
      <c r="AD54" s="12">
        <f>VLOOKUP(A:A,[1]TDSheet!$A:$AC,29,0)</f>
        <v>0</v>
      </c>
      <c r="AE54" s="12">
        <f>VLOOKUP(A:A,[1]TDSheet!$A:$AD,30,0)</f>
        <v>97.145400000000009</v>
      </c>
      <c r="AF54" s="12">
        <f>VLOOKUP(A:A,[1]TDSheet!$A:$AE,31,0)</f>
        <v>76.331249999999997</v>
      </c>
      <c r="AG54" s="12">
        <f>VLOOKUP(A:A,[1]TDSheet!$A:$AF,32,0)</f>
        <v>51.242000000000004</v>
      </c>
      <c r="AH54" s="12">
        <f>VLOOKUP(A:A,[5]TDSheet!$A:$D,4,0)</f>
        <v>58.223999999999997</v>
      </c>
      <c r="AI54" s="12">
        <f>VLOOKUP(A:A,[1]TDSheet!$A:$AH,34,0)</f>
        <v>0</v>
      </c>
      <c r="AJ54" s="12">
        <f t="shared" si="17"/>
        <v>40</v>
      </c>
      <c r="AK54" s="12">
        <f t="shared" si="18"/>
        <v>80</v>
      </c>
      <c r="AL54" s="12">
        <f t="shared" si="19"/>
        <v>60</v>
      </c>
      <c r="AM54" s="12">
        <f t="shared" si="20"/>
        <v>30</v>
      </c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160</v>
      </c>
      <c r="P55" s="12">
        <v>900</v>
      </c>
      <c r="Q55" s="12"/>
      <c r="R55" s="12">
        <v>550</v>
      </c>
      <c r="S55" s="12">
        <v>500</v>
      </c>
      <c r="T55" s="12">
        <f>VLOOKUP(A:A,[3]TDSheet!$A:$C,3,0)</f>
        <v>502.5</v>
      </c>
      <c r="U55" s="15">
        <v>300</v>
      </c>
      <c r="V55" s="15">
        <v>500</v>
      </c>
      <c r="W55" s="12">
        <f t="shared" si="14"/>
        <v>493.6</v>
      </c>
      <c r="X55" s="15">
        <v>500</v>
      </c>
      <c r="Y55" s="16">
        <f t="shared" si="15"/>
        <v>12.59319286871961</v>
      </c>
      <c r="Z55" s="12">
        <f t="shared" si="16"/>
        <v>1.8354943273905997</v>
      </c>
      <c r="AA55" s="12">
        <f>VLOOKUP(A:A,[1]TDSheet!$A:$Z,26,0)</f>
        <v>0</v>
      </c>
      <c r="AB55" s="12"/>
      <c r="AC55" s="12">
        <f>VLOOKUP(A:A,[4]TDSheet!$A:$D,4,0)</f>
        <v>480</v>
      </c>
      <c r="AD55" s="12">
        <f>VLOOKUP(A:A,[1]TDSheet!$A:$AC,29,0)</f>
        <v>0</v>
      </c>
      <c r="AE55" s="12">
        <f>VLOOKUP(A:A,[1]TDSheet!$A:$AD,30,0)</f>
        <v>706.2</v>
      </c>
      <c r="AF55" s="12">
        <f>VLOOKUP(A:A,[1]TDSheet!$A:$AE,31,0)</f>
        <v>446.25</v>
      </c>
      <c r="AG55" s="12">
        <f>VLOOKUP(A:A,[1]TDSheet!$A:$AF,32,0)</f>
        <v>394.6</v>
      </c>
      <c r="AH55" s="12">
        <f>VLOOKUP(A:A,[5]TDSheet!$A:$D,4,0)</f>
        <v>490</v>
      </c>
      <c r="AI55" s="13" t="s">
        <v>158</v>
      </c>
      <c r="AJ55" s="12">
        <f t="shared" si="17"/>
        <v>105</v>
      </c>
      <c r="AK55" s="12">
        <f t="shared" si="18"/>
        <v>175</v>
      </c>
      <c r="AL55" s="12">
        <f t="shared" si="19"/>
        <v>175</v>
      </c>
      <c r="AM55" s="12">
        <f t="shared" si="20"/>
        <v>175.875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900</v>
      </c>
      <c r="P56" s="12">
        <v>800</v>
      </c>
      <c r="Q56" s="12">
        <v>400</v>
      </c>
      <c r="R56" s="12">
        <v>1300</v>
      </c>
      <c r="S56" s="12">
        <v>800</v>
      </c>
      <c r="T56" s="12">
        <f>VLOOKUP(A:A,[3]TDSheet!$A:$C,3,0)</f>
        <v>460</v>
      </c>
      <c r="U56" s="15">
        <v>400</v>
      </c>
      <c r="V56" s="15">
        <v>1000</v>
      </c>
      <c r="W56" s="12">
        <f t="shared" si="14"/>
        <v>903.4</v>
      </c>
      <c r="X56" s="15">
        <v>1000</v>
      </c>
      <c r="Y56" s="16">
        <f t="shared" si="15"/>
        <v>13.347354438786805</v>
      </c>
      <c r="Z56" s="12">
        <f t="shared" si="16"/>
        <v>2.2780606597299093</v>
      </c>
      <c r="AA56" s="12">
        <f>VLOOKUP(A:A,[1]TDSheet!$A:$Z,26,0)</f>
        <v>54</v>
      </c>
      <c r="AB56" s="12"/>
      <c r="AC56" s="12">
        <f>VLOOKUP(A:A,[4]TDSheet!$A:$D,4,0)</f>
        <v>384</v>
      </c>
      <c r="AD56" s="12">
        <f>VLOOKUP(A:A,[1]TDSheet!$A:$AC,29,0)</f>
        <v>0</v>
      </c>
      <c r="AE56" s="12">
        <f>VLOOKUP(A:A,[1]TDSheet!$A:$AD,30,0)</f>
        <v>1038.4000000000001</v>
      </c>
      <c r="AF56" s="12">
        <f>VLOOKUP(A:A,[1]TDSheet!$A:$AE,31,0)</f>
        <v>568</v>
      </c>
      <c r="AG56" s="12">
        <f>VLOOKUP(A:A,[1]TDSheet!$A:$AF,32,0)</f>
        <v>778.2</v>
      </c>
      <c r="AH56" s="12">
        <f>VLOOKUP(A:A,[5]TDSheet!$A:$D,4,0)</f>
        <v>804</v>
      </c>
      <c r="AI56" s="13" t="str">
        <f>VLOOKUP(A:A,[1]TDSheet!$A:$AH,34,0)</f>
        <v>ск600</v>
      </c>
      <c r="AJ56" s="12">
        <f t="shared" si="17"/>
        <v>160</v>
      </c>
      <c r="AK56" s="12">
        <f t="shared" si="18"/>
        <v>400</v>
      </c>
      <c r="AL56" s="12">
        <f t="shared" si="19"/>
        <v>400</v>
      </c>
      <c r="AM56" s="12">
        <f t="shared" si="20"/>
        <v>184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/>
      <c r="P57" s="12">
        <v>1300</v>
      </c>
      <c r="Q57" s="12">
        <v>300</v>
      </c>
      <c r="R57" s="12">
        <v>800</v>
      </c>
      <c r="S57" s="12">
        <v>1000</v>
      </c>
      <c r="T57" s="12">
        <f>VLOOKUP(A:A,[3]TDSheet!$A:$C,3,0)</f>
        <v>285</v>
      </c>
      <c r="U57" s="15">
        <v>400</v>
      </c>
      <c r="V57" s="15">
        <v>1100</v>
      </c>
      <c r="W57" s="12">
        <f t="shared" si="14"/>
        <v>857.8</v>
      </c>
      <c r="X57" s="15">
        <v>1100</v>
      </c>
      <c r="Y57" s="16">
        <f t="shared" si="15"/>
        <v>12.954068547446958</v>
      </c>
      <c r="Z57" s="12">
        <f t="shared" si="16"/>
        <v>2.5786896712520404</v>
      </c>
      <c r="AA57" s="12">
        <f>VLOOKUP(A:A,[1]TDSheet!$A:$Z,26,0)</f>
        <v>0</v>
      </c>
      <c r="AB57" s="12"/>
      <c r="AC57" s="12">
        <f>VLOOKUP(A:A,[4]TDSheet!$A:$D,4,0)</f>
        <v>480</v>
      </c>
      <c r="AD57" s="12">
        <f>VLOOKUP(A:A,[1]TDSheet!$A:$AC,29,0)</f>
        <v>0</v>
      </c>
      <c r="AE57" s="12">
        <f>VLOOKUP(A:A,[1]TDSheet!$A:$AD,30,0)</f>
        <v>1028.5999999999999</v>
      </c>
      <c r="AF57" s="12">
        <f>VLOOKUP(A:A,[1]TDSheet!$A:$AE,31,0)</f>
        <v>815.25</v>
      </c>
      <c r="AG57" s="12">
        <f>VLOOKUP(A:A,[1]TDSheet!$A:$AF,32,0)</f>
        <v>754.4</v>
      </c>
      <c r="AH57" s="12">
        <f>VLOOKUP(A:A,[5]TDSheet!$A:$D,4,0)</f>
        <v>854</v>
      </c>
      <c r="AI57" s="13" t="s">
        <v>156</v>
      </c>
      <c r="AJ57" s="12">
        <f t="shared" si="17"/>
        <v>180</v>
      </c>
      <c r="AK57" s="12">
        <f t="shared" si="18"/>
        <v>495</v>
      </c>
      <c r="AL57" s="12">
        <f t="shared" si="19"/>
        <v>495</v>
      </c>
      <c r="AM57" s="12">
        <f t="shared" si="20"/>
        <v>128.25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200</v>
      </c>
      <c r="P58" s="12">
        <v>350</v>
      </c>
      <c r="Q58" s="12"/>
      <c r="R58" s="12">
        <v>250</v>
      </c>
      <c r="S58" s="12">
        <v>200</v>
      </c>
      <c r="T58" s="12">
        <f>VLOOKUP(A:A,[3]TDSheet!$A:$C,3,0)</f>
        <v>158</v>
      </c>
      <c r="U58" s="15">
        <v>120</v>
      </c>
      <c r="V58" s="15">
        <v>280</v>
      </c>
      <c r="W58" s="12">
        <f t="shared" si="14"/>
        <v>210.03620000000001</v>
      </c>
      <c r="X58" s="15">
        <v>250</v>
      </c>
      <c r="Y58" s="16">
        <f t="shared" si="15"/>
        <v>13.192963879559809</v>
      </c>
      <c r="Z58" s="12">
        <f t="shared" si="16"/>
        <v>1.5283079773867552</v>
      </c>
      <c r="AA58" s="12">
        <f>VLOOKUP(A:A,[1]TDSheet!$A:$Z,26,0)</f>
        <v>0</v>
      </c>
      <c r="AB58" s="12"/>
      <c r="AC58" s="12">
        <f>VLOOKUP(A:A,[4]TDSheet!$A:$D,4,0)</f>
        <v>42.819000000000003</v>
      </c>
      <c r="AD58" s="12">
        <f>VLOOKUP(A:A,[1]TDSheet!$A:$AC,29,0)</f>
        <v>0</v>
      </c>
      <c r="AE58" s="12">
        <f>VLOOKUP(A:A,[1]TDSheet!$A:$AD,30,0)</f>
        <v>157.6</v>
      </c>
      <c r="AF58" s="12">
        <f>VLOOKUP(A:A,[1]TDSheet!$A:$AE,31,0)</f>
        <v>130</v>
      </c>
      <c r="AG58" s="12">
        <f>VLOOKUP(A:A,[1]TDSheet!$A:$AF,32,0)</f>
        <v>154.86199999999999</v>
      </c>
      <c r="AH58" s="12">
        <f>VLOOKUP(A:A,[5]TDSheet!$A:$D,4,0)</f>
        <v>96.513000000000005</v>
      </c>
      <c r="AI58" s="12">
        <f>VLOOKUP(A:A,[1]TDSheet!$A:$AH,34,0)</f>
        <v>0</v>
      </c>
      <c r="AJ58" s="12">
        <f t="shared" si="17"/>
        <v>120</v>
      </c>
      <c r="AK58" s="12">
        <f t="shared" si="18"/>
        <v>280</v>
      </c>
      <c r="AL58" s="12">
        <f t="shared" si="19"/>
        <v>250</v>
      </c>
      <c r="AM58" s="12">
        <f t="shared" si="20"/>
        <v>158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/>
      <c r="P59" s="12"/>
      <c r="Q59" s="12"/>
      <c r="R59" s="12">
        <v>500</v>
      </c>
      <c r="S59" s="12"/>
      <c r="T59" s="12">
        <f>VLOOKUP(A:A,[3]TDSheet!$A:$C,3,0)</f>
        <v>0</v>
      </c>
      <c r="U59" s="15"/>
      <c r="V59" s="15">
        <v>500</v>
      </c>
      <c r="W59" s="12">
        <f t="shared" si="14"/>
        <v>0</v>
      </c>
      <c r="X59" s="15"/>
      <c r="Y59" s="16" t="e">
        <f t="shared" si="15"/>
        <v>#DIV/0!</v>
      </c>
      <c r="Z59" s="12" t="e">
        <f t="shared" si="16"/>
        <v>#DIV/0!</v>
      </c>
      <c r="AA59" s="12">
        <f>VLOOKUP(A:A,[1]TDSheet!$A:$Z,26,0)</f>
        <v>0</v>
      </c>
      <c r="AB59" s="12"/>
      <c r="AC59" s="12">
        <v>0</v>
      </c>
      <c r="AD59" s="12">
        <f>VLOOKUP(A:A,[1]TDSheet!$A:$AC,29,0)</f>
        <v>0</v>
      </c>
      <c r="AE59" s="12">
        <f>VLOOKUP(A:A,[1]TDSheet!$A:$AD,30,0)</f>
        <v>87.2</v>
      </c>
      <c r="AF59" s="12">
        <f>VLOOKUP(A:A,[1]TDSheet!$A:$AE,31,0)</f>
        <v>57.5</v>
      </c>
      <c r="AG59" s="12">
        <f>VLOOKUP(A:A,[1]TDSheet!$A:$AF,32,0)</f>
        <v>87.4</v>
      </c>
      <c r="AH59" s="12">
        <f>VLOOKUP(A:A,[5]TDSheet!$A:$D,4,0)</f>
        <v>55</v>
      </c>
      <c r="AI59" s="20" t="s">
        <v>145</v>
      </c>
      <c r="AJ59" s="12">
        <f t="shared" si="17"/>
        <v>0</v>
      </c>
      <c r="AK59" s="12">
        <f t="shared" si="18"/>
        <v>50</v>
      </c>
      <c r="AL59" s="12">
        <f t="shared" si="19"/>
        <v>0</v>
      </c>
      <c r="AM59" s="12">
        <f t="shared" si="20"/>
        <v>0</v>
      </c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/>
      <c r="P60" s="12">
        <v>350</v>
      </c>
      <c r="Q60" s="12"/>
      <c r="R60" s="12">
        <v>300</v>
      </c>
      <c r="S60" s="12">
        <v>320</v>
      </c>
      <c r="T60" s="12">
        <f>VLOOKUP(A:A,[3]TDSheet!$A:$C,3,0)</f>
        <v>274</v>
      </c>
      <c r="U60" s="15">
        <v>150</v>
      </c>
      <c r="V60" s="15">
        <v>300</v>
      </c>
      <c r="W60" s="12">
        <f t="shared" si="14"/>
        <v>244.2</v>
      </c>
      <c r="X60" s="15">
        <v>280</v>
      </c>
      <c r="Y60" s="16">
        <f t="shared" si="15"/>
        <v>12.993447993447994</v>
      </c>
      <c r="Z60" s="12">
        <f t="shared" si="16"/>
        <v>3.1654381654381658</v>
      </c>
      <c r="AA60" s="12">
        <f>VLOOKUP(A:A,[1]TDSheet!$A:$Z,26,0)</f>
        <v>0</v>
      </c>
      <c r="AB60" s="12"/>
      <c r="AC60" s="12">
        <f>VLOOKUP(A:A,[4]TDSheet!$A:$D,4,0)</f>
        <v>234</v>
      </c>
      <c r="AD60" s="12">
        <f>VLOOKUP(A:A,[1]TDSheet!$A:$AC,29,0)</f>
        <v>0</v>
      </c>
      <c r="AE60" s="12">
        <f>VLOOKUP(A:A,[1]TDSheet!$A:$AD,30,0)</f>
        <v>324.60000000000002</v>
      </c>
      <c r="AF60" s="12">
        <f>VLOOKUP(A:A,[1]TDSheet!$A:$AE,31,0)</f>
        <v>196.75</v>
      </c>
      <c r="AG60" s="12">
        <f>VLOOKUP(A:A,[1]TDSheet!$A:$AF,32,0)</f>
        <v>228.2</v>
      </c>
      <c r="AH60" s="12">
        <f>VLOOKUP(A:A,[5]TDSheet!$A:$D,4,0)</f>
        <v>218</v>
      </c>
      <c r="AI60" s="12">
        <f>VLOOKUP(A:A,[1]TDSheet!$A:$AH,34,0)</f>
        <v>0</v>
      </c>
      <c r="AJ60" s="12">
        <f t="shared" si="17"/>
        <v>52.5</v>
      </c>
      <c r="AK60" s="12">
        <f t="shared" si="18"/>
        <v>105</v>
      </c>
      <c r="AL60" s="12">
        <f t="shared" si="19"/>
        <v>98</v>
      </c>
      <c r="AM60" s="12">
        <f t="shared" si="20"/>
        <v>95.899999999999991</v>
      </c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50</v>
      </c>
      <c r="P61" s="12">
        <v>60</v>
      </c>
      <c r="Q61" s="12"/>
      <c r="R61" s="12">
        <v>70</v>
      </c>
      <c r="S61" s="12">
        <v>40</v>
      </c>
      <c r="T61" s="12">
        <f>VLOOKUP(A:A,[3]TDSheet!$A:$C,3,0)</f>
        <v>0</v>
      </c>
      <c r="U61" s="15">
        <v>50</v>
      </c>
      <c r="V61" s="15">
        <v>50</v>
      </c>
      <c r="W61" s="12">
        <f t="shared" si="14"/>
        <v>45.446800000000003</v>
      </c>
      <c r="X61" s="15">
        <v>50</v>
      </c>
      <c r="Y61" s="16">
        <f t="shared" si="15"/>
        <v>13.232768863814393</v>
      </c>
      <c r="Z61" s="12">
        <f t="shared" si="16"/>
        <v>1.7908191555841113</v>
      </c>
      <c r="AA61" s="12">
        <f>VLOOKUP(A:A,[1]TDSheet!$A:$Z,26,0)</f>
        <v>0</v>
      </c>
      <c r="AB61" s="12"/>
      <c r="AC61" s="12">
        <v>0</v>
      </c>
      <c r="AD61" s="12">
        <f>VLOOKUP(A:A,[1]TDSheet!$A:$AC,29,0)</f>
        <v>0</v>
      </c>
      <c r="AE61" s="12">
        <f>VLOOKUP(A:A,[1]TDSheet!$A:$AD,30,0)</f>
        <v>61.043199999999999</v>
      </c>
      <c r="AF61" s="12">
        <f>VLOOKUP(A:A,[1]TDSheet!$A:$AE,31,0)</f>
        <v>38.610999999999997</v>
      </c>
      <c r="AG61" s="12">
        <f>VLOOKUP(A:A,[1]TDSheet!$A:$AF,32,0)</f>
        <v>34.430399999999999</v>
      </c>
      <c r="AH61" s="12">
        <f>VLOOKUP(A:A,[5]TDSheet!$A:$D,4,0)</f>
        <v>57.768000000000001</v>
      </c>
      <c r="AI61" s="12">
        <f>VLOOKUP(A:A,[1]TDSheet!$A:$AH,34,0)</f>
        <v>0</v>
      </c>
      <c r="AJ61" s="12">
        <f t="shared" si="17"/>
        <v>50</v>
      </c>
      <c r="AK61" s="12">
        <f t="shared" si="18"/>
        <v>50</v>
      </c>
      <c r="AL61" s="12">
        <f t="shared" si="19"/>
        <v>50</v>
      </c>
      <c r="AM61" s="12">
        <f t="shared" si="20"/>
        <v>0</v>
      </c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400</v>
      </c>
      <c r="P62" s="12">
        <v>800</v>
      </c>
      <c r="Q62" s="12"/>
      <c r="R62" s="12">
        <v>800</v>
      </c>
      <c r="S62" s="12">
        <v>900</v>
      </c>
      <c r="T62" s="12">
        <f>VLOOKUP(A:A,[3]TDSheet!$A:$C,3,0)</f>
        <v>262.5</v>
      </c>
      <c r="U62" s="15">
        <v>300</v>
      </c>
      <c r="V62" s="15">
        <v>800</v>
      </c>
      <c r="W62" s="12">
        <f t="shared" si="14"/>
        <v>619.6</v>
      </c>
      <c r="X62" s="15">
        <v>700</v>
      </c>
      <c r="Y62" s="16">
        <f t="shared" si="15"/>
        <v>13.336023240800516</v>
      </c>
      <c r="Z62" s="12">
        <f t="shared" si="16"/>
        <v>1.5542285345384119</v>
      </c>
      <c r="AA62" s="12">
        <f>VLOOKUP(A:A,[1]TDSheet!$A:$Z,26,0)</f>
        <v>102</v>
      </c>
      <c r="AB62" s="12"/>
      <c r="AC62" s="12">
        <f>VLOOKUP(A:A,[4]TDSheet!$A:$D,4,0)</f>
        <v>366</v>
      </c>
      <c r="AD62" s="12">
        <f>VLOOKUP(A:A,[1]TDSheet!$A:$AC,29,0)</f>
        <v>0</v>
      </c>
      <c r="AE62" s="12">
        <f>VLOOKUP(A:A,[1]TDSheet!$A:$AD,30,0)</f>
        <v>638.20000000000005</v>
      </c>
      <c r="AF62" s="12">
        <f>VLOOKUP(A:A,[1]TDSheet!$A:$AE,31,0)</f>
        <v>391.75</v>
      </c>
      <c r="AG62" s="12">
        <f>VLOOKUP(A:A,[1]TDSheet!$A:$AF,32,0)</f>
        <v>462.8</v>
      </c>
      <c r="AH62" s="12">
        <f>VLOOKUP(A:A,[5]TDSheet!$A:$D,4,0)</f>
        <v>713</v>
      </c>
      <c r="AI62" s="12" t="e">
        <f>VLOOKUP(A:A,[1]TDSheet!$A:$AH,34,0)</f>
        <v>#N/A</v>
      </c>
      <c r="AJ62" s="12">
        <f t="shared" si="17"/>
        <v>120</v>
      </c>
      <c r="AK62" s="12">
        <f t="shared" si="18"/>
        <v>320</v>
      </c>
      <c r="AL62" s="12">
        <f t="shared" si="19"/>
        <v>280</v>
      </c>
      <c r="AM62" s="12">
        <f t="shared" si="20"/>
        <v>105</v>
      </c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200</v>
      </c>
      <c r="P63" s="12">
        <v>1000</v>
      </c>
      <c r="Q63" s="12"/>
      <c r="R63" s="12">
        <v>1200</v>
      </c>
      <c r="S63" s="12">
        <v>1100</v>
      </c>
      <c r="T63" s="12">
        <f>VLOOKUP(A:A,[3]TDSheet!$A:$C,3,0)</f>
        <v>602.5</v>
      </c>
      <c r="U63" s="15">
        <v>300</v>
      </c>
      <c r="V63" s="15">
        <v>1100</v>
      </c>
      <c r="W63" s="12">
        <f t="shared" si="14"/>
        <v>836</v>
      </c>
      <c r="X63" s="15">
        <v>1000</v>
      </c>
      <c r="Y63" s="16">
        <f t="shared" si="15"/>
        <v>13.080143540669857</v>
      </c>
      <c r="Z63" s="12">
        <f t="shared" si="16"/>
        <v>1.7165071770334928</v>
      </c>
      <c r="AA63" s="12">
        <f>VLOOKUP(A:A,[1]TDSheet!$A:$Z,26,0)</f>
        <v>204</v>
      </c>
      <c r="AB63" s="12"/>
      <c r="AC63" s="12">
        <f>VLOOKUP(A:A,[4]TDSheet!$A:$D,4,0)</f>
        <v>540</v>
      </c>
      <c r="AD63" s="12">
        <f>VLOOKUP(A:A,[1]TDSheet!$A:$AC,29,0)</f>
        <v>0</v>
      </c>
      <c r="AE63" s="12">
        <f>VLOOKUP(A:A,[1]TDSheet!$A:$AD,30,0)</f>
        <v>809.8</v>
      </c>
      <c r="AF63" s="12">
        <f>VLOOKUP(A:A,[1]TDSheet!$A:$AE,31,0)</f>
        <v>487</v>
      </c>
      <c r="AG63" s="12">
        <f>VLOOKUP(A:A,[1]TDSheet!$A:$AF,32,0)</f>
        <v>631.20000000000005</v>
      </c>
      <c r="AH63" s="12">
        <f>VLOOKUP(A:A,[5]TDSheet!$A:$D,4,0)</f>
        <v>789</v>
      </c>
      <c r="AI63" s="12" t="e">
        <f>VLOOKUP(A:A,[1]TDSheet!$A:$AH,34,0)</f>
        <v>#N/A</v>
      </c>
      <c r="AJ63" s="12">
        <f t="shared" si="17"/>
        <v>120</v>
      </c>
      <c r="AK63" s="12">
        <f t="shared" si="18"/>
        <v>440</v>
      </c>
      <c r="AL63" s="12">
        <f t="shared" si="19"/>
        <v>400</v>
      </c>
      <c r="AM63" s="12">
        <f t="shared" si="20"/>
        <v>241</v>
      </c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/>
      <c r="P64" s="12"/>
      <c r="Q64" s="12">
        <v>20</v>
      </c>
      <c r="R64" s="12"/>
      <c r="S64" s="12"/>
      <c r="T64" s="12">
        <f>VLOOKUP(A:A,[3]TDSheet!$A:$C,3,0)</f>
        <v>0</v>
      </c>
      <c r="U64" s="15">
        <v>10</v>
      </c>
      <c r="V64" s="15">
        <v>20</v>
      </c>
      <c r="W64" s="12">
        <f t="shared" si="14"/>
        <v>9.774799999999999</v>
      </c>
      <c r="X64" s="15">
        <v>10</v>
      </c>
      <c r="Y64" s="16">
        <f t="shared" si="15"/>
        <v>13.358636493841308</v>
      </c>
      <c r="Z64" s="12">
        <f t="shared" si="16"/>
        <v>1.0821704791913902</v>
      </c>
      <c r="AA64" s="12">
        <f>VLOOKUP(A:A,[1]TDSheet!$A:$Z,26,0)</f>
        <v>153.65</v>
      </c>
      <c r="AB64" s="12"/>
      <c r="AC64" s="12">
        <v>0</v>
      </c>
      <c r="AD64" s="12">
        <f>VLOOKUP(A:A,[1]TDSheet!$A:$AC,29,0)</f>
        <v>0</v>
      </c>
      <c r="AE64" s="12">
        <f>VLOOKUP(A:A,[1]TDSheet!$A:$AD,30,0)</f>
        <v>18.328800000000001</v>
      </c>
      <c r="AF64" s="12">
        <f>VLOOKUP(A:A,[1]TDSheet!$A:$AE,31,0)</f>
        <v>9.3337500000000002</v>
      </c>
      <c r="AG64" s="12">
        <f>VLOOKUP(A:A,[1]TDSheet!$A:$AF,32,0)</f>
        <v>7.5329999999999995</v>
      </c>
      <c r="AH64" s="12">
        <f>VLOOKUP(A:A,[5]TDSheet!$A:$D,4,0)</f>
        <v>11.544</v>
      </c>
      <c r="AI64" s="12" t="str">
        <f>VLOOKUP(A:A,[1]TDSheet!$A:$AH,34,0)</f>
        <v>увел</v>
      </c>
      <c r="AJ64" s="12">
        <f t="shared" si="17"/>
        <v>10</v>
      </c>
      <c r="AK64" s="12">
        <f t="shared" si="18"/>
        <v>20</v>
      </c>
      <c r="AL64" s="12">
        <f t="shared" si="19"/>
        <v>10</v>
      </c>
      <c r="AM64" s="12">
        <f t="shared" si="20"/>
        <v>0</v>
      </c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/>
      <c r="P65" s="12">
        <v>60</v>
      </c>
      <c r="Q65" s="12"/>
      <c r="R65" s="12">
        <v>100</v>
      </c>
      <c r="S65" s="12">
        <v>60</v>
      </c>
      <c r="T65" s="12">
        <f>VLOOKUP(A:A,[3]TDSheet!$A:$C,3,0)</f>
        <v>0</v>
      </c>
      <c r="U65" s="15">
        <v>40</v>
      </c>
      <c r="V65" s="15">
        <v>90</v>
      </c>
      <c r="W65" s="12">
        <f t="shared" si="14"/>
        <v>64.89739999999999</v>
      </c>
      <c r="X65" s="15">
        <v>60</v>
      </c>
      <c r="Y65" s="16">
        <f t="shared" si="15"/>
        <v>12.943507752236609</v>
      </c>
      <c r="Z65" s="12">
        <f t="shared" si="16"/>
        <v>3.5440556940647858</v>
      </c>
      <c r="AA65" s="12">
        <f>VLOOKUP(A:A,[1]TDSheet!$A:$Z,26,0)</f>
        <v>154.51300000000001</v>
      </c>
      <c r="AB65" s="12"/>
      <c r="AC65" s="12">
        <v>0</v>
      </c>
      <c r="AD65" s="12">
        <f>VLOOKUP(A:A,[1]TDSheet!$A:$AC,29,0)</f>
        <v>0</v>
      </c>
      <c r="AE65" s="12">
        <f>VLOOKUP(A:A,[1]TDSheet!$A:$AD,30,0)</f>
        <v>134.4</v>
      </c>
      <c r="AF65" s="12">
        <f>VLOOKUP(A:A,[1]TDSheet!$A:$AE,31,0)</f>
        <v>66</v>
      </c>
      <c r="AG65" s="12">
        <f>VLOOKUP(A:A,[1]TDSheet!$A:$AF,32,0)</f>
        <v>61.6</v>
      </c>
      <c r="AH65" s="12">
        <f>VLOOKUP(A:A,[5]TDSheet!$A:$D,4,0)</f>
        <v>22.244</v>
      </c>
      <c r="AI65" s="12">
        <f>VLOOKUP(A:A,[1]TDSheet!$A:$AH,34,0)</f>
        <v>0</v>
      </c>
      <c r="AJ65" s="12">
        <f t="shared" si="17"/>
        <v>40</v>
      </c>
      <c r="AK65" s="12">
        <f t="shared" si="18"/>
        <v>90</v>
      </c>
      <c r="AL65" s="12">
        <f t="shared" si="19"/>
        <v>60</v>
      </c>
      <c r="AM65" s="12">
        <f t="shared" si="20"/>
        <v>0</v>
      </c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/>
      <c r="P66" s="12">
        <v>270</v>
      </c>
      <c r="Q66" s="12"/>
      <c r="R66" s="12">
        <v>300</v>
      </c>
      <c r="S66" s="12">
        <v>240</v>
      </c>
      <c r="T66" s="12">
        <f>VLOOKUP(A:A,[3]TDSheet!$A:$C,3,0)</f>
        <v>336.5</v>
      </c>
      <c r="U66" s="15">
        <v>150</v>
      </c>
      <c r="V66" s="15">
        <v>300</v>
      </c>
      <c r="W66" s="12">
        <f t="shared" si="14"/>
        <v>217.8</v>
      </c>
      <c r="X66" s="15">
        <v>200</v>
      </c>
      <c r="Y66" s="16">
        <f t="shared" si="15"/>
        <v>12.975206611570247</v>
      </c>
      <c r="Z66" s="12">
        <f t="shared" si="16"/>
        <v>2.3691460055096418</v>
      </c>
      <c r="AA66" s="12">
        <f>VLOOKUP(A:A,[1]TDSheet!$A:$Z,26,0)</f>
        <v>0</v>
      </c>
      <c r="AB66" s="12"/>
      <c r="AC66" s="12">
        <f>VLOOKUP(A:A,[4]TDSheet!$A:$D,4,0)</f>
        <v>210</v>
      </c>
      <c r="AD66" s="12">
        <f>VLOOKUP(A:A,[1]TDSheet!$A:$AC,29,0)</f>
        <v>0</v>
      </c>
      <c r="AE66" s="12">
        <f>VLOOKUP(A:A,[1]TDSheet!$A:$AD,30,0)</f>
        <v>277.8</v>
      </c>
      <c r="AF66" s="12">
        <f>VLOOKUP(A:A,[1]TDSheet!$A:$AE,31,0)</f>
        <v>158</v>
      </c>
      <c r="AG66" s="12">
        <f>VLOOKUP(A:A,[1]TDSheet!$A:$AF,32,0)</f>
        <v>184.2</v>
      </c>
      <c r="AH66" s="12">
        <f>VLOOKUP(A:A,[5]TDSheet!$A:$D,4,0)</f>
        <v>157</v>
      </c>
      <c r="AI66" s="12">
        <f>VLOOKUP(A:A,[1]TDSheet!$A:$AH,34,0)</f>
        <v>0</v>
      </c>
      <c r="AJ66" s="12">
        <f t="shared" si="17"/>
        <v>52.5</v>
      </c>
      <c r="AK66" s="12">
        <f t="shared" si="18"/>
        <v>105</v>
      </c>
      <c r="AL66" s="12">
        <f t="shared" si="19"/>
        <v>70</v>
      </c>
      <c r="AM66" s="12">
        <f t="shared" si="20"/>
        <v>117.77499999999999</v>
      </c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/>
      <c r="P67" s="12">
        <v>460</v>
      </c>
      <c r="Q67" s="12"/>
      <c r="R67" s="12">
        <v>450</v>
      </c>
      <c r="S67" s="12">
        <v>400</v>
      </c>
      <c r="T67" s="12">
        <f>VLOOKUP(A:A,[3]TDSheet!$A:$C,3,0)</f>
        <v>264.5</v>
      </c>
      <c r="U67" s="15">
        <v>200</v>
      </c>
      <c r="V67" s="15">
        <v>400</v>
      </c>
      <c r="W67" s="12">
        <f t="shared" si="14"/>
        <v>332.2</v>
      </c>
      <c r="X67" s="15">
        <v>400</v>
      </c>
      <c r="Y67" s="16">
        <f t="shared" si="15"/>
        <v>13.073449729078868</v>
      </c>
      <c r="Z67" s="12">
        <f t="shared" si="16"/>
        <v>2.5075255869957855</v>
      </c>
      <c r="AA67" s="12">
        <f>VLOOKUP(A:A,[1]TDSheet!$A:$Z,26,0)</f>
        <v>0</v>
      </c>
      <c r="AB67" s="12"/>
      <c r="AC67" s="12">
        <f>VLOOKUP(A:A,[4]TDSheet!$A:$D,4,0)</f>
        <v>138</v>
      </c>
      <c r="AD67" s="12">
        <f>VLOOKUP(A:A,[1]TDSheet!$A:$AC,29,0)</f>
        <v>0</v>
      </c>
      <c r="AE67" s="12">
        <f>VLOOKUP(A:A,[1]TDSheet!$A:$AD,30,0)</f>
        <v>426.2</v>
      </c>
      <c r="AF67" s="12">
        <f>VLOOKUP(A:A,[1]TDSheet!$A:$AE,31,0)</f>
        <v>267.75</v>
      </c>
      <c r="AG67" s="12">
        <f>VLOOKUP(A:A,[1]TDSheet!$A:$AF,32,0)</f>
        <v>285.60000000000002</v>
      </c>
      <c r="AH67" s="12">
        <f>VLOOKUP(A:A,[5]TDSheet!$A:$D,4,0)</f>
        <v>285</v>
      </c>
      <c r="AI67" s="12">
        <f>VLOOKUP(A:A,[1]TDSheet!$A:$AH,34,0)</f>
        <v>0</v>
      </c>
      <c r="AJ67" s="12">
        <f t="shared" si="17"/>
        <v>70</v>
      </c>
      <c r="AK67" s="12">
        <f t="shared" si="18"/>
        <v>140</v>
      </c>
      <c r="AL67" s="12">
        <f t="shared" si="19"/>
        <v>140</v>
      </c>
      <c r="AM67" s="12">
        <f t="shared" si="20"/>
        <v>92.574999999999989</v>
      </c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200</v>
      </c>
      <c r="P68" s="12">
        <v>100</v>
      </c>
      <c r="Q68" s="12"/>
      <c r="R68" s="12">
        <v>300</v>
      </c>
      <c r="S68" s="12">
        <v>300</v>
      </c>
      <c r="T68" s="12">
        <f>VLOOKUP(A:A,[3]TDSheet!$A:$C,3,0)</f>
        <v>169.5</v>
      </c>
      <c r="U68" s="15"/>
      <c r="V68" s="15">
        <v>200</v>
      </c>
      <c r="W68" s="12">
        <f t="shared" si="14"/>
        <v>195.2</v>
      </c>
      <c r="X68" s="15">
        <v>220</v>
      </c>
      <c r="Y68" s="16">
        <f t="shared" si="15"/>
        <v>12.996926229508198</v>
      </c>
      <c r="Z68" s="12">
        <f t="shared" si="16"/>
        <v>1.8801229508196722</v>
      </c>
      <c r="AA68" s="12">
        <f>VLOOKUP(A:A,[1]TDSheet!$A:$Z,26,0)</f>
        <v>0</v>
      </c>
      <c r="AB68" s="12"/>
      <c r="AC68" s="12">
        <f>VLOOKUP(A:A,[4]TDSheet!$A:$D,4,0)</f>
        <v>102</v>
      </c>
      <c r="AD68" s="12">
        <f>VLOOKUP(A:A,[1]TDSheet!$A:$AC,29,0)</f>
        <v>0</v>
      </c>
      <c r="AE68" s="12">
        <f>VLOOKUP(A:A,[1]TDSheet!$A:$AD,30,0)</f>
        <v>180.8</v>
      </c>
      <c r="AF68" s="12">
        <f>VLOOKUP(A:A,[1]TDSheet!$A:$AE,31,0)</f>
        <v>98.25</v>
      </c>
      <c r="AG68" s="12">
        <f>VLOOKUP(A:A,[1]TDSheet!$A:$AF,32,0)</f>
        <v>151.6</v>
      </c>
      <c r="AH68" s="12">
        <f>VLOOKUP(A:A,[5]TDSheet!$A:$D,4,0)</f>
        <v>148</v>
      </c>
      <c r="AI68" s="12">
        <f>VLOOKUP(A:A,[1]TDSheet!$A:$AH,34,0)</f>
        <v>0</v>
      </c>
      <c r="AJ68" s="12">
        <f t="shared" si="17"/>
        <v>0</v>
      </c>
      <c r="AK68" s="12">
        <f t="shared" si="18"/>
        <v>80</v>
      </c>
      <c r="AL68" s="12">
        <f t="shared" si="19"/>
        <v>88</v>
      </c>
      <c r="AM68" s="12">
        <f t="shared" si="20"/>
        <v>67.8</v>
      </c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/>
      <c r="P69" s="12">
        <v>30</v>
      </c>
      <c r="Q69" s="12"/>
      <c r="R69" s="12">
        <v>30</v>
      </c>
      <c r="S69" s="12">
        <v>50</v>
      </c>
      <c r="T69" s="12">
        <f>VLOOKUP(A:A,[3]TDSheet!$A:$C,3,0)</f>
        <v>83.5</v>
      </c>
      <c r="U69" s="15">
        <v>20</v>
      </c>
      <c r="V69" s="15">
        <v>60</v>
      </c>
      <c r="W69" s="12">
        <f t="shared" si="14"/>
        <v>41.746799999999993</v>
      </c>
      <c r="X69" s="15">
        <v>50</v>
      </c>
      <c r="Y69" s="16">
        <f t="shared" si="15"/>
        <v>13.113340423697149</v>
      </c>
      <c r="Z69" s="12">
        <f t="shared" si="16"/>
        <v>4.9690036122529158</v>
      </c>
      <c r="AA69" s="12">
        <f>VLOOKUP(A:A,[1]TDSheet!$A:$Z,26,0)</f>
        <v>0</v>
      </c>
      <c r="AB69" s="12"/>
      <c r="AC69" s="12">
        <f>VLOOKUP(A:A,[4]TDSheet!$A:$D,4,0)</f>
        <v>108.673</v>
      </c>
      <c r="AD69" s="12">
        <f>VLOOKUP(A:A,[1]TDSheet!$A:$AC,29,0)</f>
        <v>0</v>
      </c>
      <c r="AE69" s="12">
        <f>VLOOKUP(A:A,[1]TDSheet!$A:$AD,30,0)</f>
        <v>60.189200000000007</v>
      </c>
      <c r="AF69" s="12">
        <f>VLOOKUP(A:A,[1]TDSheet!$A:$AE,31,0)</f>
        <v>37.630249999999997</v>
      </c>
      <c r="AG69" s="12">
        <f>VLOOKUP(A:A,[1]TDSheet!$A:$AF,32,0)</f>
        <v>41.236200000000004</v>
      </c>
      <c r="AH69" s="12">
        <f>VLOOKUP(A:A,[5]TDSheet!$A:$D,4,0)</f>
        <v>39.08</v>
      </c>
      <c r="AI69" s="12" t="e">
        <f>VLOOKUP(A:A,[1]TDSheet!$A:$AH,34,0)</f>
        <v>#N/A</v>
      </c>
      <c r="AJ69" s="12">
        <f t="shared" si="17"/>
        <v>20</v>
      </c>
      <c r="AK69" s="12">
        <f t="shared" si="18"/>
        <v>60</v>
      </c>
      <c r="AL69" s="12">
        <f t="shared" si="19"/>
        <v>50</v>
      </c>
      <c r="AM69" s="12">
        <f t="shared" si="20"/>
        <v>83.5</v>
      </c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/>
      <c r="P70" s="12">
        <v>400</v>
      </c>
      <c r="Q70" s="12">
        <v>100</v>
      </c>
      <c r="R70" s="12">
        <v>250</v>
      </c>
      <c r="S70" s="12">
        <v>300</v>
      </c>
      <c r="T70" s="12">
        <f>VLOOKUP(A:A,[3]TDSheet!$A:$C,3,0)</f>
        <v>154</v>
      </c>
      <c r="U70" s="15">
        <v>100</v>
      </c>
      <c r="V70" s="15">
        <v>220</v>
      </c>
      <c r="W70" s="12">
        <f t="shared" si="14"/>
        <v>250.24500000000003</v>
      </c>
      <c r="X70" s="15">
        <v>250</v>
      </c>
      <c r="Y70" s="16">
        <f t="shared" si="15"/>
        <v>12.451109912285958</v>
      </c>
      <c r="Z70" s="12">
        <f t="shared" si="16"/>
        <v>2.3809786409318865</v>
      </c>
      <c r="AA70" s="12">
        <f>VLOOKUP(A:A,[1]TDSheet!$A:$Z,26,0)</f>
        <v>0</v>
      </c>
      <c r="AB70" s="12"/>
      <c r="AC70" s="12">
        <f>VLOOKUP(A:A,[4]TDSheet!$A:$D,4,0)</f>
        <v>228.69499999999999</v>
      </c>
      <c r="AD70" s="12">
        <f>VLOOKUP(A:A,[1]TDSheet!$A:$AC,29,0)</f>
        <v>0</v>
      </c>
      <c r="AE70" s="12">
        <f>VLOOKUP(A:A,[1]TDSheet!$A:$AD,30,0)</f>
        <v>405.75779999999997</v>
      </c>
      <c r="AF70" s="12">
        <f>VLOOKUP(A:A,[1]TDSheet!$A:$AE,31,0)</f>
        <v>227.89500000000001</v>
      </c>
      <c r="AG70" s="12">
        <f>VLOOKUP(A:A,[1]TDSheet!$A:$AF,32,0)</f>
        <v>152.2124</v>
      </c>
      <c r="AH70" s="12">
        <f>VLOOKUP(A:A,[5]TDSheet!$A:$D,4,0)</f>
        <v>307.84199999999998</v>
      </c>
      <c r="AI70" s="13" t="s">
        <v>158</v>
      </c>
      <c r="AJ70" s="12">
        <f t="shared" si="17"/>
        <v>100</v>
      </c>
      <c r="AK70" s="12">
        <f t="shared" si="18"/>
        <v>220</v>
      </c>
      <c r="AL70" s="12">
        <f t="shared" si="19"/>
        <v>250</v>
      </c>
      <c r="AM70" s="12">
        <f t="shared" si="20"/>
        <v>154</v>
      </c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/>
      <c r="P71" s="12"/>
      <c r="Q71" s="12">
        <v>30</v>
      </c>
      <c r="R71" s="12">
        <v>20</v>
      </c>
      <c r="S71" s="12">
        <v>20</v>
      </c>
      <c r="T71" s="12">
        <f>VLOOKUP(A:A,[3]TDSheet!$A:$C,3,0)</f>
        <v>42</v>
      </c>
      <c r="U71" s="15">
        <v>20</v>
      </c>
      <c r="V71" s="15">
        <v>30</v>
      </c>
      <c r="W71" s="12">
        <f t="shared" si="14"/>
        <v>24.184000000000001</v>
      </c>
      <c r="X71" s="15">
        <v>20</v>
      </c>
      <c r="Y71" s="16">
        <f t="shared" si="15"/>
        <v>12.901918623883558</v>
      </c>
      <c r="Z71" s="12">
        <f t="shared" si="16"/>
        <v>4.2184915646708561</v>
      </c>
      <c r="AA71" s="12">
        <f>VLOOKUP(A:A,[1]TDSheet!$A:$Z,26,0)</f>
        <v>0</v>
      </c>
      <c r="AB71" s="12"/>
      <c r="AC71" s="12">
        <f>VLOOKUP(A:A,[4]TDSheet!$A:$D,4,0)</f>
        <v>59.954999999999998</v>
      </c>
      <c r="AD71" s="12">
        <f>VLOOKUP(A:A,[1]TDSheet!$A:$AC,29,0)</f>
        <v>0</v>
      </c>
      <c r="AE71" s="12">
        <f>VLOOKUP(A:A,[1]TDSheet!$A:$AD,30,0)</f>
        <v>30.972000000000001</v>
      </c>
      <c r="AF71" s="12">
        <f>VLOOKUP(A:A,[1]TDSheet!$A:$AE,31,0)</f>
        <v>17.91825</v>
      </c>
      <c r="AG71" s="12">
        <f>VLOOKUP(A:A,[1]TDSheet!$A:$AF,32,0)</f>
        <v>20.092799999999997</v>
      </c>
      <c r="AH71" s="12">
        <f>VLOOKUP(A:A,[5]TDSheet!$A:$D,4,0)</f>
        <v>18.172999999999998</v>
      </c>
      <c r="AI71" s="12">
        <f>VLOOKUP(A:A,[1]TDSheet!$A:$AH,34,0)</f>
        <v>0</v>
      </c>
      <c r="AJ71" s="12">
        <f t="shared" si="17"/>
        <v>20</v>
      </c>
      <c r="AK71" s="12">
        <f t="shared" si="18"/>
        <v>30</v>
      </c>
      <c r="AL71" s="12">
        <f t="shared" si="19"/>
        <v>20</v>
      </c>
      <c r="AM71" s="12">
        <f t="shared" si="20"/>
        <v>42</v>
      </c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>
        <f>VLOOKUP(A:A,[3]TDSheet!$A:$C,3,0)</f>
        <v>8.5</v>
      </c>
      <c r="U72" s="15"/>
      <c r="V72" s="15"/>
      <c r="W72" s="12">
        <f t="shared" ref="W72:W114" si="22">(E72-AA72-AC72-AD72)/5</f>
        <v>2.6497999999999999</v>
      </c>
      <c r="X72" s="15"/>
      <c r="Y72" s="16">
        <f t="shared" ref="Y72:Y114" si="23">(F72+L72+M72+N72+O72+P72+Q72+R72+S72+U72+V72+X72)/W72</f>
        <v>5.4396558230809875</v>
      </c>
      <c r="Z72" s="12">
        <f t="shared" ref="Z72:Z114" si="24">F72/W72</f>
        <v>5.4396558230809875</v>
      </c>
      <c r="AA72" s="12">
        <f>VLOOKUP(A:A,[1]TDSheet!$A:$Z,26,0)</f>
        <v>0</v>
      </c>
      <c r="AB72" s="12"/>
      <c r="AC72" s="12">
        <v>0</v>
      </c>
      <c r="AD72" s="12">
        <f>VLOOKUP(A:A,[1]TDSheet!$A:$AC,29,0)</f>
        <v>0</v>
      </c>
      <c r="AE72" s="12">
        <f>VLOOKUP(A:A,[1]TDSheet!$A:$AD,30,0)</f>
        <v>1.3096000000000001</v>
      </c>
      <c r="AF72" s="12">
        <f>VLOOKUP(A:A,[1]TDSheet!$A:$AE,31,0)</f>
        <v>2.7450000000000001</v>
      </c>
      <c r="AG72" s="12">
        <f>VLOOKUP(A:A,[1]TDSheet!$A:$AF,32,0)</f>
        <v>0.58999999999999919</v>
      </c>
      <c r="AH72" s="12">
        <f>VLOOKUP(A:A,[5]TDSheet!$A:$D,4,0)</f>
        <v>1.46</v>
      </c>
      <c r="AI72" s="12" t="str">
        <f>VLOOKUP(A:A,[1]TDSheet!$A:$AH,34,0)</f>
        <v>вывод</v>
      </c>
      <c r="AJ72" s="12">
        <f t="shared" ref="AJ72:AJ114" si="25">U72*H72</f>
        <v>0</v>
      </c>
      <c r="AK72" s="12">
        <f t="shared" ref="AK72:AK114" si="26">V72*H72</f>
        <v>0</v>
      </c>
      <c r="AL72" s="12">
        <f t="shared" ref="AL72:AL114" si="27">X72*H72</f>
        <v>0</v>
      </c>
      <c r="AM72" s="12">
        <f t="shared" ref="AM72:AM114" si="28">T72*H72</f>
        <v>0</v>
      </c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300</v>
      </c>
      <c r="P73" s="12">
        <v>500</v>
      </c>
      <c r="Q73" s="12">
        <v>200</v>
      </c>
      <c r="R73" s="12">
        <v>400</v>
      </c>
      <c r="S73" s="12">
        <v>400</v>
      </c>
      <c r="T73" s="12">
        <f>VLOOKUP(A:A,[3]TDSheet!$A:$C,3,0)</f>
        <v>915</v>
      </c>
      <c r="U73" s="15">
        <v>500</v>
      </c>
      <c r="V73" s="15">
        <v>600</v>
      </c>
      <c r="W73" s="12">
        <f t="shared" si="22"/>
        <v>388.71300000000002</v>
      </c>
      <c r="X73" s="15">
        <v>800</v>
      </c>
      <c r="Y73" s="16">
        <f t="shared" si="23"/>
        <v>14.697218770661129</v>
      </c>
      <c r="Z73" s="12">
        <f t="shared" si="24"/>
        <v>1.5769989683905605</v>
      </c>
      <c r="AA73" s="12">
        <f>VLOOKUP(A:A,[1]TDSheet!$A:$Z,26,0)</f>
        <v>0</v>
      </c>
      <c r="AB73" s="12"/>
      <c r="AC73" s="12">
        <f>VLOOKUP(A:A,[4]TDSheet!$A:$D,4,0)</f>
        <v>956.43499999999995</v>
      </c>
      <c r="AD73" s="12">
        <f>VLOOKUP(A:A,[1]TDSheet!$A:$AC,29,0)</f>
        <v>0</v>
      </c>
      <c r="AE73" s="12">
        <f>VLOOKUP(A:A,[1]TDSheet!$A:$AD,30,0)</f>
        <v>403.07759999999996</v>
      </c>
      <c r="AF73" s="12">
        <f>VLOOKUP(A:A,[1]TDSheet!$A:$AE,31,0)</f>
        <v>255.25</v>
      </c>
      <c r="AG73" s="12">
        <f>VLOOKUP(A:A,[1]TDSheet!$A:$AF,32,0)</f>
        <v>290.0052</v>
      </c>
      <c r="AH73" s="12">
        <f>VLOOKUP(A:A,[5]TDSheet!$A:$D,4,0)</f>
        <v>388.90899999999999</v>
      </c>
      <c r="AI73" s="13" t="s">
        <v>157</v>
      </c>
      <c r="AJ73" s="12">
        <f t="shared" si="25"/>
        <v>500</v>
      </c>
      <c r="AK73" s="12">
        <f t="shared" si="26"/>
        <v>600</v>
      </c>
      <c r="AL73" s="12">
        <f t="shared" si="27"/>
        <v>800</v>
      </c>
      <c r="AM73" s="12">
        <f t="shared" si="28"/>
        <v>915</v>
      </c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/>
      <c r="P74" s="12">
        <v>800</v>
      </c>
      <c r="Q74" s="12">
        <v>500</v>
      </c>
      <c r="R74" s="12">
        <v>400</v>
      </c>
      <c r="S74" s="12">
        <v>800</v>
      </c>
      <c r="T74" s="12">
        <f>VLOOKUP(A:A,[3]TDSheet!$A:$C,3,0)</f>
        <v>782.5</v>
      </c>
      <c r="U74" s="15">
        <v>500</v>
      </c>
      <c r="V74" s="15">
        <v>700</v>
      </c>
      <c r="W74" s="12">
        <f t="shared" si="22"/>
        <v>661.4</v>
      </c>
      <c r="X74" s="15">
        <v>800</v>
      </c>
      <c r="Y74" s="16">
        <f t="shared" si="23"/>
        <v>13.226489265195042</v>
      </c>
      <c r="Z74" s="12">
        <f t="shared" si="24"/>
        <v>3.3988509222860599</v>
      </c>
      <c r="AA74" s="12">
        <f>VLOOKUP(A:A,[1]TDSheet!$A:$Z,26,0)</f>
        <v>0</v>
      </c>
      <c r="AB74" s="12"/>
      <c r="AC74" s="12">
        <f>VLOOKUP(A:A,[4]TDSheet!$A:$D,4,0)</f>
        <v>770</v>
      </c>
      <c r="AD74" s="12">
        <f>VLOOKUP(A:A,[1]TDSheet!$A:$AC,29,0)</f>
        <v>0</v>
      </c>
      <c r="AE74" s="12">
        <f>VLOOKUP(A:A,[1]TDSheet!$A:$AD,30,0)</f>
        <v>874.8</v>
      </c>
      <c r="AF74" s="12">
        <f>VLOOKUP(A:A,[1]TDSheet!$A:$AE,31,0)</f>
        <v>796.5</v>
      </c>
      <c r="AG74" s="12">
        <f>VLOOKUP(A:A,[1]TDSheet!$A:$AF,32,0)</f>
        <v>607.20000000000005</v>
      </c>
      <c r="AH74" s="12">
        <f>VLOOKUP(A:A,[5]TDSheet!$A:$D,4,0)</f>
        <v>691</v>
      </c>
      <c r="AI74" s="12">
        <f>VLOOKUP(A:A,[1]TDSheet!$A:$AH,34,0)</f>
        <v>0</v>
      </c>
      <c r="AJ74" s="12">
        <f t="shared" si="25"/>
        <v>225</v>
      </c>
      <c r="AK74" s="12">
        <f t="shared" si="26"/>
        <v>315</v>
      </c>
      <c r="AL74" s="12">
        <f t="shared" si="27"/>
        <v>360</v>
      </c>
      <c r="AM74" s="12">
        <f t="shared" si="28"/>
        <v>352.125</v>
      </c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/>
      <c r="P75" s="12">
        <v>800</v>
      </c>
      <c r="Q75" s="12">
        <v>500</v>
      </c>
      <c r="R75" s="12">
        <v>500</v>
      </c>
      <c r="S75" s="12">
        <v>800</v>
      </c>
      <c r="T75" s="12">
        <f>VLOOKUP(A:A,[3]TDSheet!$A:$C,3,0)</f>
        <v>402.5</v>
      </c>
      <c r="U75" s="15">
        <v>400</v>
      </c>
      <c r="V75" s="15">
        <v>800</v>
      </c>
      <c r="W75" s="12">
        <f t="shared" si="22"/>
        <v>697.8</v>
      </c>
      <c r="X75" s="15">
        <v>700</v>
      </c>
      <c r="Y75" s="16">
        <f t="shared" si="23"/>
        <v>12.871883061049012</v>
      </c>
      <c r="Z75" s="12">
        <f t="shared" si="24"/>
        <v>3.4135855546001723</v>
      </c>
      <c r="AA75" s="12">
        <f>VLOOKUP(A:A,[1]TDSheet!$A:$Z,26,0)</f>
        <v>0</v>
      </c>
      <c r="AB75" s="12"/>
      <c r="AC75" s="12">
        <f>VLOOKUP(A:A,[4]TDSheet!$A:$D,4,0)</f>
        <v>560</v>
      </c>
      <c r="AD75" s="12">
        <f>VLOOKUP(A:A,[1]TDSheet!$A:$AC,29,0)</f>
        <v>90</v>
      </c>
      <c r="AE75" s="12">
        <f>VLOOKUP(A:A,[1]TDSheet!$A:$AD,30,0)</f>
        <v>981.4</v>
      </c>
      <c r="AF75" s="12">
        <f>VLOOKUP(A:A,[1]TDSheet!$A:$AE,31,0)</f>
        <v>733.5</v>
      </c>
      <c r="AG75" s="12">
        <f>VLOOKUP(A:A,[1]TDSheet!$A:$AF,32,0)</f>
        <v>660.8</v>
      </c>
      <c r="AH75" s="12">
        <f>VLOOKUP(A:A,[5]TDSheet!$A:$D,4,0)</f>
        <v>434</v>
      </c>
      <c r="AI75" s="12">
        <v>0</v>
      </c>
      <c r="AJ75" s="12">
        <f t="shared" si="25"/>
        <v>180</v>
      </c>
      <c r="AK75" s="12">
        <f t="shared" si="26"/>
        <v>360</v>
      </c>
      <c r="AL75" s="12">
        <f t="shared" si="27"/>
        <v>315</v>
      </c>
      <c r="AM75" s="12">
        <f t="shared" si="28"/>
        <v>181.125</v>
      </c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100</v>
      </c>
      <c r="P76" s="12">
        <v>350</v>
      </c>
      <c r="Q76" s="12">
        <v>100</v>
      </c>
      <c r="R76" s="12">
        <v>300</v>
      </c>
      <c r="S76" s="12">
        <v>300</v>
      </c>
      <c r="T76" s="12">
        <f>VLOOKUP(A:A,[3]TDSheet!$A:$C,3,0)</f>
        <v>65</v>
      </c>
      <c r="U76" s="15">
        <v>200</v>
      </c>
      <c r="V76" s="15">
        <v>350</v>
      </c>
      <c r="W76" s="12">
        <f t="shared" si="22"/>
        <v>277.2</v>
      </c>
      <c r="X76" s="15">
        <v>300</v>
      </c>
      <c r="Y76" s="16">
        <f t="shared" si="23"/>
        <v>13.10966810966811</v>
      </c>
      <c r="Z76" s="12">
        <f t="shared" si="24"/>
        <v>3.1890331890331893</v>
      </c>
      <c r="AA76" s="12">
        <f>VLOOKUP(A:A,[1]TDSheet!$A:$Z,26,0)</f>
        <v>0</v>
      </c>
      <c r="AB76" s="12"/>
      <c r="AC76" s="12">
        <f>VLOOKUP(A:A,[4]TDSheet!$A:$D,4,0)</f>
        <v>114</v>
      </c>
      <c r="AD76" s="12">
        <f>VLOOKUP(A:A,[1]TDSheet!$A:$AC,29,0)</f>
        <v>0</v>
      </c>
      <c r="AE76" s="12">
        <f>VLOOKUP(A:A,[1]TDSheet!$A:$AD,30,0)</f>
        <v>371.4</v>
      </c>
      <c r="AF76" s="12">
        <f>VLOOKUP(A:A,[1]TDSheet!$A:$AE,31,0)</f>
        <v>259</v>
      </c>
      <c r="AG76" s="12">
        <f>VLOOKUP(A:A,[1]TDSheet!$A:$AF,32,0)</f>
        <v>255.6</v>
      </c>
      <c r="AH76" s="12">
        <f>VLOOKUP(A:A,[5]TDSheet!$A:$D,4,0)</f>
        <v>326</v>
      </c>
      <c r="AI76" s="13" t="s">
        <v>156</v>
      </c>
      <c r="AJ76" s="12">
        <f t="shared" si="25"/>
        <v>90</v>
      </c>
      <c r="AK76" s="12">
        <f t="shared" si="26"/>
        <v>157.5</v>
      </c>
      <c r="AL76" s="12">
        <f t="shared" si="27"/>
        <v>135</v>
      </c>
      <c r="AM76" s="12">
        <f t="shared" si="28"/>
        <v>29.25</v>
      </c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70</v>
      </c>
      <c r="P77" s="12">
        <v>90</v>
      </c>
      <c r="Q77" s="12"/>
      <c r="R77" s="12">
        <v>150</v>
      </c>
      <c r="S77" s="12">
        <v>120</v>
      </c>
      <c r="T77" s="12">
        <f>VLOOKUP(A:A,[3]TDSheet!$A:$C,3,0)</f>
        <v>126</v>
      </c>
      <c r="U77" s="15">
        <v>40</v>
      </c>
      <c r="V77" s="15">
        <v>50</v>
      </c>
      <c r="W77" s="12">
        <f t="shared" si="22"/>
        <v>65.8</v>
      </c>
      <c r="X77" s="15">
        <v>50</v>
      </c>
      <c r="Y77" s="16">
        <f t="shared" si="23"/>
        <v>13.662613981762918</v>
      </c>
      <c r="Z77" s="12">
        <f t="shared" si="24"/>
        <v>0.74468085106382986</v>
      </c>
      <c r="AA77" s="12">
        <f>VLOOKUP(A:A,[1]TDSheet!$A:$Z,26,0)</f>
        <v>0</v>
      </c>
      <c r="AB77" s="12"/>
      <c r="AC77" s="12">
        <f>VLOOKUP(A:A,[4]TDSheet!$A:$D,4,0)</f>
        <v>198</v>
      </c>
      <c r="AD77" s="12">
        <f>VLOOKUP(A:A,[1]TDSheet!$A:$AC,29,0)</f>
        <v>0</v>
      </c>
      <c r="AE77" s="12">
        <f>VLOOKUP(A:A,[1]TDSheet!$A:$AD,30,0)</f>
        <v>49.6</v>
      </c>
      <c r="AF77" s="12">
        <f>VLOOKUP(A:A,[1]TDSheet!$A:$AE,31,0)</f>
        <v>31.25</v>
      </c>
      <c r="AG77" s="12">
        <f>VLOOKUP(A:A,[1]TDSheet!$A:$AF,32,0)</f>
        <v>45.8</v>
      </c>
      <c r="AH77" s="12">
        <f>VLOOKUP(A:A,[5]TDSheet!$A:$D,4,0)</f>
        <v>72</v>
      </c>
      <c r="AI77" s="12" t="e">
        <f>VLOOKUP(A:A,[1]TDSheet!$A:$AH,34,0)</f>
        <v>#N/A</v>
      </c>
      <c r="AJ77" s="12">
        <f t="shared" si="25"/>
        <v>16</v>
      </c>
      <c r="AK77" s="12">
        <f t="shared" si="26"/>
        <v>20</v>
      </c>
      <c r="AL77" s="12">
        <f t="shared" si="27"/>
        <v>20</v>
      </c>
      <c r="AM77" s="12">
        <f t="shared" si="28"/>
        <v>50.400000000000006</v>
      </c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/>
      <c r="P78" s="12">
        <v>80</v>
      </c>
      <c r="Q78" s="12"/>
      <c r="R78" s="12">
        <v>100</v>
      </c>
      <c r="S78" s="12">
        <v>80</v>
      </c>
      <c r="T78" s="12">
        <f>VLOOKUP(A:A,[3]TDSheet!$A:$C,3,0)</f>
        <v>111</v>
      </c>
      <c r="U78" s="15">
        <v>50</v>
      </c>
      <c r="V78" s="15">
        <v>60</v>
      </c>
      <c r="W78" s="12">
        <f t="shared" si="22"/>
        <v>63.2</v>
      </c>
      <c r="X78" s="15">
        <v>80</v>
      </c>
      <c r="Y78" s="16">
        <f t="shared" si="23"/>
        <v>13.259493670886075</v>
      </c>
      <c r="Z78" s="12">
        <f t="shared" si="24"/>
        <v>3.2911392405063289</v>
      </c>
      <c r="AA78" s="12">
        <f>VLOOKUP(A:A,[1]TDSheet!$A:$Z,26,0)</f>
        <v>0</v>
      </c>
      <c r="AB78" s="12"/>
      <c r="AC78" s="12">
        <f>VLOOKUP(A:A,[4]TDSheet!$A:$D,4,0)</f>
        <v>162</v>
      </c>
      <c r="AD78" s="12">
        <f>VLOOKUP(A:A,[1]TDSheet!$A:$AC,29,0)</f>
        <v>0</v>
      </c>
      <c r="AE78" s="12">
        <f>VLOOKUP(A:A,[1]TDSheet!$A:$AD,30,0)</f>
        <v>46.4</v>
      </c>
      <c r="AF78" s="12">
        <f>VLOOKUP(A:A,[1]TDSheet!$A:$AE,31,0)</f>
        <v>29.5</v>
      </c>
      <c r="AG78" s="12">
        <f>VLOOKUP(A:A,[1]TDSheet!$A:$AF,32,0)</f>
        <v>56</v>
      </c>
      <c r="AH78" s="12">
        <f>VLOOKUP(A:A,[5]TDSheet!$A:$D,4,0)</f>
        <v>88</v>
      </c>
      <c r="AI78" s="12" t="e">
        <f>VLOOKUP(A:A,[1]TDSheet!$A:$AH,34,0)</f>
        <v>#N/A</v>
      </c>
      <c r="AJ78" s="12">
        <f t="shared" si="25"/>
        <v>20</v>
      </c>
      <c r="AK78" s="12">
        <f t="shared" si="26"/>
        <v>24</v>
      </c>
      <c r="AL78" s="12">
        <f t="shared" si="27"/>
        <v>32</v>
      </c>
      <c r="AM78" s="12">
        <f t="shared" si="28"/>
        <v>44.400000000000006</v>
      </c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/>
      <c r="P79" s="12">
        <v>300</v>
      </c>
      <c r="Q79" s="12">
        <v>100</v>
      </c>
      <c r="R79" s="12">
        <v>200</v>
      </c>
      <c r="S79" s="12">
        <v>200</v>
      </c>
      <c r="T79" s="12">
        <f>VLOOKUP(A:A,[3]TDSheet!$A:$C,3,0)</f>
        <v>295.5</v>
      </c>
      <c r="U79" s="15">
        <v>300</v>
      </c>
      <c r="V79" s="15">
        <v>400</v>
      </c>
      <c r="W79" s="12">
        <f t="shared" si="22"/>
        <v>190.05899999999997</v>
      </c>
      <c r="X79" s="15">
        <v>400</v>
      </c>
      <c r="Y79" s="16">
        <f t="shared" si="23"/>
        <v>15.950946811253351</v>
      </c>
      <c r="Z79" s="12">
        <f t="shared" si="24"/>
        <v>3.8494414892217685</v>
      </c>
      <c r="AA79" s="12">
        <f>VLOOKUP(A:A,[1]TDSheet!$A:$Z,26,0)</f>
        <v>0</v>
      </c>
      <c r="AB79" s="12"/>
      <c r="AC79" s="12">
        <f>VLOOKUP(A:A,[4]TDSheet!$A:$D,4,0)</f>
        <v>216.315</v>
      </c>
      <c r="AD79" s="12">
        <f>VLOOKUP(A:A,[1]TDSheet!$A:$AC,29,0)</f>
        <v>0</v>
      </c>
      <c r="AE79" s="12">
        <f>VLOOKUP(A:A,[1]TDSheet!$A:$AD,30,0)</f>
        <v>329.14319999999998</v>
      </c>
      <c r="AF79" s="12">
        <f>VLOOKUP(A:A,[1]TDSheet!$A:$AE,31,0)</f>
        <v>226.20325</v>
      </c>
      <c r="AG79" s="12">
        <f>VLOOKUP(A:A,[1]TDSheet!$A:$AF,32,0)</f>
        <v>175.12479999999999</v>
      </c>
      <c r="AH79" s="12">
        <f>VLOOKUP(A:A,[5]TDSheet!$A:$D,4,0)</f>
        <v>197.18</v>
      </c>
      <c r="AI79" s="13" t="s">
        <v>157</v>
      </c>
      <c r="AJ79" s="12">
        <f t="shared" si="25"/>
        <v>300</v>
      </c>
      <c r="AK79" s="12">
        <f t="shared" si="26"/>
        <v>400</v>
      </c>
      <c r="AL79" s="12">
        <f t="shared" si="27"/>
        <v>400</v>
      </c>
      <c r="AM79" s="12">
        <f t="shared" si="28"/>
        <v>295.5</v>
      </c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/>
      <c r="P80" s="12"/>
      <c r="Q80" s="12"/>
      <c r="R80" s="12"/>
      <c r="S80" s="12"/>
      <c r="T80" s="12">
        <f>VLOOKUP(A:A,[3]TDSheet!$A:$C,3,0)</f>
        <v>0</v>
      </c>
      <c r="U80" s="15"/>
      <c r="V80" s="15"/>
      <c r="W80" s="12">
        <f t="shared" si="22"/>
        <v>0.98480000000000012</v>
      </c>
      <c r="X80" s="15"/>
      <c r="Y80" s="16">
        <f t="shared" si="23"/>
        <v>11.883631194151095</v>
      </c>
      <c r="Z80" s="12">
        <f t="shared" si="24"/>
        <v>1.7292851340373678</v>
      </c>
      <c r="AA80" s="12">
        <f>VLOOKUP(A:A,[1]TDSheet!$A:$Z,26,0)</f>
        <v>0</v>
      </c>
      <c r="AB80" s="12"/>
      <c r="AC80" s="12">
        <v>0</v>
      </c>
      <c r="AD80" s="12">
        <f>VLOOKUP(A:A,[1]TDSheet!$A:$AC,29,0)</f>
        <v>0</v>
      </c>
      <c r="AE80" s="12">
        <f>VLOOKUP(A:A,[1]TDSheet!$A:$AD,30,0)</f>
        <v>2.1294</v>
      </c>
      <c r="AF80" s="12">
        <f>VLOOKUP(A:A,[1]TDSheet!$A:$AE,31,0)</f>
        <v>1.7302500000000001</v>
      </c>
      <c r="AG80" s="12">
        <f>VLOOKUP(A:A,[1]TDSheet!$A:$AF,32,0)</f>
        <v>0.98919999999999997</v>
      </c>
      <c r="AH80" s="12">
        <v>0</v>
      </c>
      <c r="AI80" s="12" t="str">
        <f>VLOOKUP(A:A,[1]TDSheet!$A:$AH,34,0)</f>
        <v>вывод</v>
      </c>
      <c r="AJ80" s="12">
        <f t="shared" si="25"/>
        <v>0</v>
      </c>
      <c r="AK80" s="12">
        <f t="shared" si="26"/>
        <v>0</v>
      </c>
      <c r="AL80" s="12">
        <f t="shared" si="27"/>
        <v>0</v>
      </c>
      <c r="AM80" s="12">
        <f t="shared" si="28"/>
        <v>0</v>
      </c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/>
      <c r="P81" s="12"/>
      <c r="Q81" s="12"/>
      <c r="R81" s="12"/>
      <c r="S81" s="12"/>
      <c r="T81" s="12">
        <f>VLOOKUP(A:A,[3]TDSheet!$A:$C,3,0)</f>
        <v>0</v>
      </c>
      <c r="U81" s="15"/>
      <c r="V81" s="15">
        <v>500</v>
      </c>
      <c r="W81" s="12">
        <f t="shared" si="22"/>
        <v>65</v>
      </c>
      <c r="X81" s="15"/>
      <c r="Y81" s="16">
        <f t="shared" si="23"/>
        <v>19.061538461538461</v>
      </c>
      <c r="Z81" s="12">
        <f t="shared" si="24"/>
        <v>3.6769230769230767</v>
      </c>
      <c r="AA81" s="12">
        <f>VLOOKUP(A:A,[1]TDSheet!$A:$Z,26,0)</f>
        <v>0</v>
      </c>
      <c r="AB81" s="12"/>
      <c r="AC81" s="12">
        <v>0</v>
      </c>
      <c r="AD81" s="12">
        <f>VLOOKUP(A:A,[1]TDSheet!$A:$AC,29,0)</f>
        <v>0</v>
      </c>
      <c r="AE81" s="12">
        <f>VLOOKUP(A:A,[1]TDSheet!$A:$AD,30,0)</f>
        <v>64</v>
      </c>
      <c r="AF81" s="12">
        <f>VLOOKUP(A:A,[1]TDSheet!$A:$AE,31,0)</f>
        <v>45</v>
      </c>
      <c r="AG81" s="12">
        <f>VLOOKUP(A:A,[1]TDSheet!$A:$AF,32,0)</f>
        <v>66.2</v>
      </c>
      <c r="AH81" s="12">
        <f>VLOOKUP(A:A,[5]TDSheet!$A:$D,4,0)</f>
        <v>56</v>
      </c>
      <c r="AI81" s="12" t="e">
        <f>VLOOKUP(A:A,[1]TDSheet!$A:$AH,34,0)</f>
        <v>#N/A</v>
      </c>
      <c r="AJ81" s="12">
        <f t="shared" si="25"/>
        <v>0</v>
      </c>
      <c r="AK81" s="12">
        <f t="shared" si="26"/>
        <v>50</v>
      </c>
      <c r="AL81" s="12">
        <f t="shared" si="27"/>
        <v>0</v>
      </c>
      <c r="AM81" s="12">
        <f t="shared" si="28"/>
        <v>0</v>
      </c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/>
      <c r="P82" s="12"/>
      <c r="Q82" s="12">
        <v>20</v>
      </c>
      <c r="R82" s="12">
        <v>30</v>
      </c>
      <c r="S82" s="12">
        <v>20</v>
      </c>
      <c r="T82" s="12">
        <f>VLOOKUP(A:A,[3]TDSheet!$A:$C,3,0)</f>
        <v>58</v>
      </c>
      <c r="U82" s="15">
        <v>20</v>
      </c>
      <c r="V82" s="15">
        <v>50</v>
      </c>
      <c r="W82" s="12">
        <f t="shared" si="22"/>
        <v>28.969799999999999</v>
      </c>
      <c r="X82" s="15">
        <v>20</v>
      </c>
      <c r="Y82" s="16">
        <f t="shared" si="23"/>
        <v>12.957079441349268</v>
      </c>
      <c r="Z82" s="12">
        <f t="shared" si="24"/>
        <v>1.9110936216335632</v>
      </c>
      <c r="AA82" s="12">
        <f>VLOOKUP(A:A,[1]TDSheet!$A:$Z,26,0)</f>
        <v>0</v>
      </c>
      <c r="AB82" s="12"/>
      <c r="AC82" s="12">
        <f>VLOOKUP(A:A,[4]TDSheet!$A:$D,4,0)</f>
        <v>68.347999999999999</v>
      </c>
      <c r="AD82" s="12">
        <f>VLOOKUP(A:A,[1]TDSheet!$A:$AC,29,0)</f>
        <v>0</v>
      </c>
      <c r="AE82" s="12">
        <f>VLOOKUP(A:A,[1]TDSheet!$A:$AD,30,0)</f>
        <v>29.625400000000003</v>
      </c>
      <c r="AF82" s="12">
        <f>VLOOKUP(A:A,[1]TDSheet!$A:$AE,31,0)</f>
        <v>28.352250000000002</v>
      </c>
      <c r="AG82" s="12">
        <f>VLOOKUP(A:A,[1]TDSheet!$A:$AF,32,0)</f>
        <v>19.609400000000001</v>
      </c>
      <c r="AH82" s="12">
        <f>VLOOKUP(A:A,[5]TDSheet!$A:$D,4,0)</f>
        <v>22.93</v>
      </c>
      <c r="AI82" s="12" t="e">
        <f>VLOOKUP(A:A,[1]TDSheet!$A:$AH,34,0)</f>
        <v>#N/A</v>
      </c>
      <c r="AJ82" s="12">
        <f t="shared" si="25"/>
        <v>20</v>
      </c>
      <c r="AK82" s="12">
        <f t="shared" si="26"/>
        <v>50</v>
      </c>
      <c r="AL82" s="12">
        <f t="shared" si="27"/>
        <v>20</v>
      </c>
      <c r="AM82" s="12">
        <f t="shared" si="28"/>
        <v>58</v>
      </c>
      <c r="AN82" s="12"/>
      <c r="AO82" s="12"/>
    </row>
    <row r="83" spans="1:41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300</v>
      </c>
      <c r="P83" s="12">
        <v>300</v>
      </c>
      <c r="Q83" s="12"/>
      <c r="R83" s="12">
        <v>900</v>
      </c>
      <c r="S83" s="12">
        <v>600</v>
      </c>
      <c r="T83" s="12">
        <f>VLOOKUP(A:A,[3]TDSheet!$A:$C,3,0)</f>
        <v>550</v>
      </c>
      <c r="U83" s="15">
        <v>400</v>
      </c>
      <c r="V83" s="15">
        <v>800</v>
      </c>
      <c r="W83" s="12">
        <f t="shared" si="22"/>
        <v>579.4</v>
      </c>
      <c r="X83" s="15">
        <v>700</v>
      </c>
      <c r="Y83" s="16">
        <f t="shared" si="23"/>
        <v>13.769416637901278</v>
      </c>
      <c r="Z83" s="12">
        <f t="shared" si="24"/>
        <v>2.5509147393855716</v>
      </c>
      <c r="AA83" s="12">
        <f>VLOOKUP(A:A,[1]TDSheet!$A:$Z,26,0)</f>
        <v>0</v>
      </c>
      <c r="AB83" s="12"/>
      <c r="AC83" s="12">
        <f>VLOOKUP(A:A,[4]TDSheet!$A:$D,4,0)</f>
        <v>450</v>
      </c>
      <c r="AD83" s="12">
        <f>VLOOKUP(A:A,[1]TDSheet!$A:$AC,29,0)</f>
        <v>0</v>
      </c>
      <c r="AE83" s="12">
        <f>VLOOKUP(A:A,[1]TDSheet!$A:$AD,30,0)</f>
        <v>739.8</v>
      </c>
      <c r="AF83" s="12">
        <f>VLOOKUP(A:A,[1]TDSheet!$A:$AE,31,0)</f>
        <v>375.25</v>
      </c>
      <c r="AG83" s="12">
        <f>VLOOKUP(A:A,[1]TDSheet!$A:$AF,32,0)</f>
        <v>492.6</v>
      </c>
      <c r="AH83" s="12">
        <f>VLOOKUP(A:A,[5]TDSheet!$A:$D,4,0)</f>
        <v>757</v>
      </c>
      <c r="AI83" s="13" t="str">
        <f>VLOOKUP(A:A,[1]TDSheet!$A:$AH,34,0)</f>
        <v>склад</v>
      </c>
      <c r="AJ83" s="12">
        <f t="shared" si="25"/>
        <v>160</v>
      </c>
      <c r="AK83" s="12">
        <f t="shared" si="26"/>
        <v>320</v>
      </c>
      <c r="AL83" s="12">
        <f t="shared" si="27"/>
        <v>280</v>
      </c>
      <c r="AM83" s="12">
        <f t="shared" si="28"/>
        <v>220</v>
      </c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400</v>
      </c>
      <c r="P84" s="12">
        <v>300</v>
      </c>
      <c r="Q84" s="12"/>
      <c r="R84" s="12">
        <v>800</v>
      </c>
      <c r="S84" s="12">
        <v>300</v>
      </c>
      <c r="T84" s="12">
        <f>VLOOKUP(A:A,[3]TDSheet!$A:$C,3,0)</f>
        <v>550</v>
      </c>
      <c r="U84" s="15">
        <v>300</v>
      </c>
      <c r="V84" s="15">
        <v>500</v>
      </c>
      <c r="W84" s="12">
        <f t="shared" si="22"/>
        <v>425.4</v>
      </c>
      <c r="X84" s="15">
        <v>500</v>
      </c>
      <c r="Y84" s="16">
        <f t="shared" si="23"/>
        <v>13.667136812411849</v>
      </c>
      <c r="Z84" s="12">
        <f t="shared" si="24"/>
        <v>2.3836389280677013</v>
      </c>
      <c r="AA84" s="12">
        <f>VLOOKUP(A:A,[1]TDSheet!$A:$Z,26,0)</f>
        <v>0</v>
      </c>
      <c r="AB84" s="12"/>
      <c r="AC84" s="12">
        <f>VLOOKUP(A:A,[4]TDSheet!$A:$D,4,0)</f>
        <v>450</v>
      </c>
      <c r="AD84" s="12">
        <f>VLOOKUP(A:A,[1]TDSheet!$A:$AC,29,0)</f>
        <v>0</v>
      </c>
      <c r="AE84" s="12">
        <f>VLOOKUP(A:A,[1]TDSheet!$A:$AD,30,0)</f>
        <v>470.6</v>
      </c>
      <c r="AF84" s="12">
        <f>VLOOKUP(A:A,[1]TDSheet!$A:$AE,31,0)</f>
        <v>285</v>
      </c>
      <c r="AG84" s="12">
        <f>VLOOKUP(A:A,[1]TDSheet!$A:$AF,32,0)</f>
        <v>346.6</v>
      </c>
      <c r="AH84" s="12">
        <f>VLOOKUP(A:A,[5]TDSheet!$A:$D,4,0)</f>
        <v>513</v>
      </c>
      <c r="AI84" s="13" t="str">
        <f>VLOOKUP(A:A,[1]TDSheet!$A:$AH,34,0)</f>
        <v>склад</v>
      </c>
      <c r="AJ84" s="12">
        <f t="shared" si="25"/>
        <v>120</v>
      </c>
      <c r="AK84" s="12">
        <f t="shared" si="26"/>
        <v>200</v>
      </c>
      <c r="AL84" s="12">
        <f t="shared" si="27"/>
        <v>200</v>
      </c>
      <c r="AM84" s="12">
        <f t="shared" si="28"/>
        <v>220</v>
      </c>
      <c r="AN84" s="12"/>
      <c r="AO84" s="12"/>
    </row>
    <row r="85" spans="1:41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/>
      <c r="P85" s="12">
        <v>90</v>
      </c>
      <c r="Q85" s="12"/>
      <c r="R85" s="12">
        <v>100</v>
      </c>
      <c r="S85" s="12">
        <v>80</v>
      </c>
      <c r="T85" s="12">
        <f>VLOOKUP(A:A,[3]TDSheet!$A:$C,3,0)</f>
        <v>191</v>
      </c>
      <c r="U85" s="15">
        <v>60</v>
      </c>
      <c r="V85" s="15">
        <v>110</v>
      </c>
      <c r="W85" s="12">
        <f t="shared" si="22"/>
        <v>78.205199999999977</v>
      </c>
      <c r="X85" s="15">
        <v>80</v>
      </c>
      <c r="Y85" s="16">
        <f t="shared" si="23"/>
        <v>12.998304460572959</v>
      </c>
      <c r="Z85" s="12">
        <f t="shared" si="24"/>
        <v>2.2573307145816397</v>
      </c>
      <c r="AA85" s="12">
        <f>VLOOKUP(A:A,[1]TDSheet!$A:$Z,26,0)</f>
        <v>385.358</v>
      </c>
      <c r="AB85" s="12"/>
      <c r="AC85" s="12">
        <f>VLOOKUP(A:A,[4]TDSheet!$A:$D,4,0)</f>
        <v>150.584</v>
      </c>
      <c r="AD85" s="12">
        <f>VLOOKUP(A:A,[1]TDSheet!$A:$AC,29,0)</f>
        <v>0</v>
      </c>
      <c r="AE85" s="12">
        <f>VLOOKUP(A:A,[1]TDSheet!$A:$AD,30,0)</f>
        <v>147.91839999999999</v>
      </c>
      <c r="AF85" s="12">
        <f>VLOOKUP(A:A,[1]TDSheet!$A:$AE,31,0)</f>
        <v>78.433750000000003</v>
      </c>
      <c r="AG85" s="12">
        <f>VLOOKUP(A:A,[1]TDSheet!$A:$AF,32,0)</f>
        <v>64.378000000000014</v>
      </c>
      <c r="AH85" s="12">
        <f>VLOOKUP(A:A,[5]TDSheet!$A:$D,4,0)</f>
        <v>82.134</v>
      </c>
      <c r="AI85" s="12" t="e">
        <f>VLOOKUP(A:A,[1]TDSheet!$A:$AH,34,0)</f>
        <v>#N/A</v>
      </c>
      <c r="AJ85" s="12">
        <f t="shared" si="25"/>
        <v>60</v>
      </c>
      <c r="AK85" s="12">
        <f t="shared" si="26"/>
        <v>110</v>
      </c>
      <c r="AL85" s="12">
        <f t="shared" si="27"/>
        <v>80</v>
      </c>
      <c r="AM85" s="12">
        <f t="shared" si="28"/>
        <v>191</v>
      </c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/>
      <c r="P86" s="12">
        <v>70</v>
      </c>
      <c r="Q86" s="12"/>
      <c r="R86" s="12">
        <v>100</v>
      </c>
      <c r="S86" s="12">
        <v>70</v>
      </c>
      <c r="T86" s="12">
        <f>VLOOKUP(A:A,[3]TDSheet!$A:$C,3,0)</f>
        <v>167</v>
      </c>
      <c r="U86" s="15">
        <v>50</v>
      </c>
      <c r="V86" s="15">
        <v>110</v>
      </c>
      <c r="W86" s="12">
        <f t="shared" si="22"/>
        <v>72.712999999999994</v>
      </c>
      <c r="X86" s="15">
        <v>70</v>
      </c>
      <c r="Y86" s="16">
        <f t="shared" si="23"/>
        <v>12.999408633944412</v>
      </c>
      <c r="Z86" s="12">
        <f t="shared" si="24"/>
        <v>2.1347764498782889</v>
      </c>
      <c r="AA86" s="12">
        <f>VLOOKUP(A:A,[1]TDSheet!$A:$Z,26,0)</f>
        <v>305.298</v>
      </c>
      <c r="AB86" s="12"/>
      <c r="AC86" s="12">
        <f>VLOOKUP(A:A,[4]TDSheet!$A:$D,4,0)</f>
        <v>126.6</v>
      </c>
      <c r="AD86" s="12">
        <f>VLOOKUP(A:A,[1]TDSheet!$A:$AC,29,0)</f>
        <v>0</v>
      </c>
      <c r="AE86" s="12">
        <f>VLOOKUP(A:A,[1]TDSheet!$A:$AD,30,0)</f>
        <v>107.89499999999998</v>
      </c>
      <c r="AF86" s="12">
        <f>VLOOKUP(A:A,[1]TDSheet!$A:$AE,31,0)</f>
        <v>73.8185</v>
      </c>
      <c r="AG86" s="12">
        <f>VLOOKUP(A:A,[1]TDSheet!$A:$AF,32,0)</f>
        <v>55.884</v>
      </c>
      <c r="AH86" s="12">
        <f>VLOOKUP(A:A,[5]TDSheet!$A:$D,4,0)</f>
        <v>66.165999999999997</v>
      </c>
      <c r="AI86" s="12" t="e">
        <f>VLOOKUP(A:A,[1]TDSheet!$A:$AH,34,0)</f>
        <v>#N/A</v>
      </c>
      <c r="AJ86" s="12">
        <f t="shared" si="25"/>
        <v>50</v>
      </c>
      <c r="AK86" s="12">
        <f t="shared" si="26"/>
        <v>110</v>
      </c>
      <c r="AL86" s="12">
        <f t="shared" si="27"/>
        <v>70</v>
      </c>
      <c r="AM86" s="12">
        <f t="shared" si="28"/>
        <v>167</v>
      </c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60</v>
      </c>
      <c r="P87" s="12">
        <v>200</v>
      </c>
      <c r="Q87" s="12"/>
      <c r="R87" s="12">
        <v>150</v>
      </c>
      <c r="S87" s="12">
        <v>130</v>
      </c>
      <c r="T87" s="12">
        <f>VLOOKUP(A:A,[3]TDSheet!$A:$C,3,0)</f>
        <v>223</v>
      </c>
      <c r="U87" s="15">
        <v>80</v>
      </c>
      <c r="V87" s="15">
        <v>180</v>
      </c>
      <c r="W87" s="12">
        <f t="shared" si="22"/>
        <v>122.56219999999999</v>
      </c>
      <c r="X87" s="15">
        <v>120</v>
      </c>
      <c r="Y87" s="16">
        <f t="shared" si="23"/>
        <v>12.996184794333001</v>
      </c>
      <c r="Z87" s="12">
        <f t="shared" si="24"/>
        <v>3.2052378302608799</v>
      </c>
      <c r="AA87" s="12">
        <f>VLOOKUP(A:A,[1]TDSheet!$A:$Z,26,0)</f>
        <v>505.68</v>
      </c>
      <c r="AB87" s="12"/>
      <c r="AC87" s="12">
        <f>VLOOKUP(A:A,[4]TDSheet!$A:$D,4,0)</f>
        <v>185.36799999999999</v>
      </c>
      <c r="AD87" s="12">
        <f>VLOOKUP(A:A,[1]TDSheet!$A:$AC,29,0)</f>
        <v>0</v>
      </c>
      <c r="AE87" s="12">
        <f>VLOOKUP(A:A,[1]TDSheet!$A:$AD,30,0)</f>
        <v>210.4074</v>
      </c>
      <c r="AF87" s="12">
        <f>VLOOKUP(A:A,[1]TDSheet!$A:$AE,31,0)</f>
        <v>109.0095</v>
      </c>
      <c r="AG87" s="12">
        <f>VLOOKUP(A:A,[1]TDSheet!$A:$AF,32,0)</f>
        <v>112.3578</v>
      </c>
      <c r="AH87" s="12">
        <f>VLOOKUP(A:A,[5]TDSheet!$A:$D,4,0)</f>
        <v>101.045</v>
      </c>
      <c r="AI87" s="12" t="e">
        <f>VLOOKUP(A:A,[1]TDSheet!$A:$AH,34,0)</f>
        <v>#N/A</v>
      </c>
      <c r="AJ87" s="12">
        <f t="shared" si="25"/>
        <v>80</v>
      </c>
      <c r="AK87" s="12">
        <f t="shared" si="26"/>
        <v>180</v>
      </c>
      <c r="AL87" s="12">
        <f t="shared" si="27"/>
        <v>120</v>
      </c>
      <c r="AM87" s="12">
        <f t="shared" si="28"/>
        <v>223</v>
      </c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/>
      <c r="P88" s="12">
        <v>120</v>
      </c>
      <c r="Q88" s="12"/>
      <c r="R88" s="12">
        <v>130</v>
      </c>
      <c r="S88" s="12">
        <v>100</v>
      </c>
      <c r="T88" s="12">
        <f>VLOOKUP(A:A,[3]TDSheet!$A:$C,3,0)</f>
        <v>117</v>
      </c>
      <c r="U88" s="15">
        <v>70</v>
      </c>
      <c r="V88" s="15">
        <v>130</v>
      </c>
      <c r="W88" s="12">
        <f t="shared" si="22"/>
        <v>95.809000000000012</v>
      </c>
      <c r="X88" s="15">
        <v>100</v>
      </c>
      <c r="Y88" s="16">
        <f t="shared" si="23"/>
        <v>12.987036708451189</v>
      </c>
      <c r="Z88" s="12">
        <f t="shared" si="24"/>
        <v>2.5496038994248971</v>
      </c>
      <c r="AA88" s="12">
        <f>VLOOKUP(A:A,[1]TDSheet!$A:$Z,26,0)</f>
        <v>207.75899999999999</v>
      </c>
      <c r="AB88" s="12"/>
      <c r="AC88" s="12">
        <f>VLOOKUP(A:A,[4]TDSheet!$A:$D,4,0)</f>
        <v>149.23699999999999</v>
      </c>
      <c r="AD88" s="12">
        <f>VLOOKUP(A:A,[1]TDSheet!$A:$AC,29,0)</f>
        <v>0</v>
      </c>
      <c r="AE88" s="12">
        <f>VLOOKUP(A:A,[1]TDSheet!$A:$AD,30,0)</f>
        <v>161.6728</v>
      </c>
      <c r="AF88" s="12">
        <f>VLOOKUP(A:A,[1]TDSheet!$A:$AE,31,0)</f>
        <v>91.800250000000005</v>
      </c>
      <c r="AG88" s="12">
        <f>VLOOKUP(A:A,[1]TDSheet!$A:$AF,32,0)</f>
        <v>80.512200000000007</v>
      </c>
      <c r="AH88" s="12">
        <f>VLOOKUP(A:A,[5]TDSheet!$A:$D,4,0)</f>
        <v>83.825999999999993</v>
      </c>
      <c r="AI88" s="12" t="e">
        <f>VLOOKUP(A:A,[1]TDSheet!$A:$AH,34,0)</f>
        <v>#N/A</v>
      </c>
      <c r="AJ88" s="12">
        <f t="shared" si="25"/>
        <v>70</v>
      </c>
      <c r="AK88" s="12">
        <f t="shared" si="26"/>
        <v>130</v>
      </c>
      <c r="AL88" s="12">
        <f t="shared" si="27"/>
        <v>100</v>
      </c>
      <c r="AM88" s="12">
        <f t="shared" si="28"/>
        <v>117</v>
      </c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/>
      <c r="P89" s="12">
        <v>10</v>
      </c>
      <c r="Q89" s="12"/>
      <c r="R89" s="12">
        <v>10</v>
      </c>
      <c r="S89" s="12">
        <v>10</v>
      </c>
      <c r="T89" s="12">
        <f>VLOOKUP(A:A,[3]TDSheet!$A:$C,3,0)</f>
        <v>24</v>
      </c>
      <c r="U89" s="15"/>
      <c r="V89" s="15">
        <v>20</v>
      </c>
      <c r="W89" s="12">
        <f t="shared" si="22"/>
        <v>9.1999999999999993</v>
      </c>
      <c r="X89" s="15">
        <v>10</v>
      </c>
      <c r="Y89" s="16">
        <f t="shared" si="23"/>
        <v>13.260869565217392</v>
      </c>
      <c r="Z89" s="12">
        <f t="shared" si="24"/>
        <v>3.4782608695652177</v>
      </c>
      <c r="AA89" s="12">
        <f>VLOOKUP(A:A,[1]TDSheet!$A:$Z,26,0)</f>
        <v>0</v>
      </c>
      <c r="AB89" s="12"/>
      <c r="AC89" s="12">
        <f>VLOOKUP(A:A,[4]TDSheet!$A:$D,4,0)</f>
        <v>42</v>
      </c>
      <c r="AD89" s="12">
        <f>VLOOKUP(A:A,[1]TDSheet!$A:$AC,29,0)</f>
        <v>0</v>
      </c>
      <c r="AE89" s="12">
        <f>VLOOKUP(A:A,[1]TDSheet!$A:$AD,30,0)</f>
        <v>6</v>
      </c>
      <c r="AF89" s="12">
        <f>VLOOKUP(A:A,[1]TDSheet!$A:$AE,31,0)</f>
        <v>4.5</v>
      </c>
      <c r="AG89" s="12">
        <f>VLOOKUP(A:A,[1]TDSheet!$A:$AF,32,0)</f>
        <v>6.4</v>
      </c>
      <c r="AH89" s="12">
        <f>VLOOKUP(A:A,[5]TDSheet!$A:$D,4,0)</f>
        <v>7</v>
      </c>
      <c r="AI89" s="12" t="str">
        <f>VLOOKUP(A:A,[1]TDSheet!$A:$AH,34,0)</f>
        <v>ф</v>
      </c>
      <c r="AJ89" s="12">
        <f t="shared" si="25"/>
        <v>0</v>
      </c>
      <c r="AK89" s="12">
        <f t="shared" si="26"/>
        <v>12</v>
      </c>
      <c r="AL89" s="12">
        <f t="shared" si="27"/>
        <v>6</v>
      </c>
      <c r="AM89" s="12">
        <f t="shared" si="28"/>
        <v>14.399999999999999</v>
      </c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/>
      <c r="P90" s="12">
        <v>10</v>
      </c>
      <c r="Q90" s="12"/>
      <c r="R90" s="12"/>
      <c r="S90" s="12">
        <v>10</v>
      </c>
      <c r="T90" s="12">
        <f>VLOOKUP(A:A,[3]TDSheet!$A:$C,3,0)</f>
        <v>24</v>
      </c>
      <c r="U90" s="15"/>
      <c r="V90" s="15">
        <v>10</v>
      </c>
      <c r="W90" s="12">
        <f t="shared" si="22"/>
        <v>6</v>
      </c>
      <c r="X90" s="15">
        <v>10</v>
      </c>
      <c r="Y90" s="16">
        <f t="shared" si="23"/>
        <v>13.666666666666666</v>
      </c>
      <c r="Z90" s="12">
        <f t="shared" si="24"/>
        <v>0.33333333333333331</v>
      </c>
      <c r="AA90" s="12">
        <f>VLOOKUP(A:A,[1]TDSheet!$A:$Z,26,0)</f>
        <v>0</v>
      </c>
      <c r="AB90" s="12"/>
      <c r="AC90" s="12">
        <f>VLOOKUP(A:A,[4]TDSheet!$A:$D,4,0)</f>
        <v>42</v>
      </c>
      <c r="AD90" s="12">
        <f>VLOOKUP(A:A,[1]TDSheet!$A:$AC,29,0)</f>
        <v>0</v>
      </c>
      <c r="AE90" s="12">
        <f>VLOOKUP(A:A,[1]TDSheet!$A:$AD,30,0)</f>
        <v>7.6</v>
      </c>
      <c r="AF90" s="12">
        <f>VLOOKUP(A:A,[1]TDSheet!$A:$AE,31,0)</f>
        <v>2.75</v>
      </c>
      <c r="AG90" s="12">
        <f>VLOOKUP(A:A,[1]TDSheet!$A:$AF,32,0)</f>
        <v>4</v>
      </c>
      <c r="AH90" s="12">
        <f>VLOOKUP(A:A,[5]TDSheet!$A:$D,4,0)</f>
        <v>1</v>
      </c>
      <c r="AI90" s="12" t="str">
        <f>VLOOKUP(A:A,[1]TDSheet!$A:$AH,34,0)</f>
        <v>ф</v>
      </c>
      <c r="AJ90" s="12">
        <f t="shared" si="25"/>
        <v>0</v>
      </c>
      <c r="AK90" s="12">
        <f t="shared" si="26"/>
        <v>6</v>
      </c>
      <c r="AL90" s="12">
        <f t="shared" si="27"/>
        <v>6</v>
      </c>
      <c r="AM90" s="12">
        <f t="shared" si="28"/>
        <v>14.399999999999999</v>
      </c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/>
      <c r="P91" s="12">
        <v>10</v>
      </c>
      <c r="Q91" s="12"/>
      <c r="R91" s="12">
        <v>10</v>
      </c>
      <c r="S91" s="12">
        <v>10</v>
      </c>
      <c r="T91" s="12">
        <f>VLOOKUP(A:A,[3]TDSheet!$A:$C,3,0)</f>
        <v>24</v>
      </c>
      <c r="U91" s="15"/>
      <c r="V91" s="15">
        <v>20</v>
      </c>
      <c r="W91" s="12">
        <f t="shared" si="22"/>
        <v>10</v>
      </c>
      <c r="X91" s="15">
        <v>10</v>
      </c>
      <c r="Y91" s="16">
        <f t="shared" si="23"/>
        <v>13.2</v>
      </c>
      <c r="Z91" s="12">
        <f t="shared" si="24"/>
        <v>4.2</v>
      </c>
      <c r="AA91" s="12">
        <f>VLOOKUP(A:A,[1]TDSheet!$A:$Z,26,0)</f>
        <v>0</v>
      </c>
      <c r="AB91" s="12"/>
      <c r="AC91" s="12">
        <f>VLOOKUP(A:A,[4]TDSheet!$A:$D,4,0)</f>
        <v>42</v>
      </c>
      <c r="AD91" s="12">
        <f>VLOOKUP(A:A,[1]TDSheet!$A:$AC,29,0)</f>
        <v>0</v>
      </c>
      <c r="AE91" s="12">
        <f>VLOOKUP(A:A,[1]TDSheet!$A:$AD,30,0)</f>
        <v>6.8</v>
      </c>
      <c r="AF91" s="12">
        <f>VLOOKUP(A:A,[1]TDSheet!$A:$AE,31,0)</f>
        <v>7.5</v>
      </c>
      <c r="AG91" s="12">
        <f>VLOOKUP(A:A,[1]TDSheet!$A:$AF,32,0)</f>
        <v>8.8000000000000007</v>
      </c>
      <c r="AH91" s="12">
        <f>VLOOKUP(A:A,[5]TDSheet!$A:$D,4,0)</f>
        <v>5</v>
      </c>
      <c r="AI91" s="12" t="str">
        <f>VLOOKUP(A:A,[1]TDSheet!$A:$AH,34,0)</f>
        <v>ф</v>
      </c>
      <c r="AJ91" s="12">
        <f t="shared" si="25"/>
        <v>0</v>
      </c>
      <c r="AK91" s="12">
        <f t="shared" si="26"/>
        <v>12</v>
      </c>
      <c r="AL91" s="12">
        <f t="shared" si="27"/>
        <v>6</v>
      </c>
      <c r="AM91" s="12">
        <f t="shared" si="28"/>
        <v>14.399999999999999</v>
      </c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30</v>
      </c>
      <c r="P92" s="12">
        <v>60</v>
      </c>
      <c r="Q92" s="12">
        <v>20</v>
      </c>
      <c r="R92" s="12">
        <v>50</v>
      </c>
      <c r="S92" s="12">
        <v>50</v>
      </c>
      <c r="T92" s="12">
        <f>VLOOKUP(A:A,[3]TDSheet!$A:$C,3,0)</f>
        <v>198</v>
      </c>
      <c r="U92" s="15">
        <v>40</v>
      </c>
      <c r="V92" s="15">
        <v>60</v>
      </c>
      <c r="W92" s="12">
        <f t="shared" si="22"/>
        <v>49.967399999999998</v>
      </c>
      <c r="X92" s="15">
        <v>50</v>
      </c>
      <c r="Y92" s="16">
        <f t="shared" si="23"/>
        <v>12.739786340694135</v>
      </c>
      <c r="Z92" s="12">
        <f t="shared" si="24"/>
        <v>1.3323486913467582</v>
      </c>
      <c r="AA92" s="12">
        <f>VLOOKUP(A:A,[1]TDSheet!$A:$Z,26,0)</f>
        <v>0</v>
      </c>
      <c r="AB92" s="12"/>
      <c r="AC92" s="12">
        <f>VLOOKUP(A:A,[4]TDSheet!$A:$D,4,0)</f>
        <v>110.02800000000001</v>
      </c>
      <c r="AD92" s="12">
        <f>VLOOKUP(A:A,[1]TDSheet!$A:$AC,29,0)</f>
        <v>0</v>
      </c>
      <c r="AE92" s="12">
        <f>VLOOKUP(A:A,[1]TDSheet!$A:$AD,30,0)</f>
        <v>47.940000000000005</v>
      </c>
      <c r="AF92" s="12">
        <f>VLOOKUP(A:A,[1]TDSheet!$A:$AE,31,0)</f>
        <v>43.354750000000003</v>
      </c>
      <c r="AG92" s="12">
        <f>VLOOKUP(A:A,[1]TDSheet!$A:$AF,32,0)</f>
        <v>37.811399999999999</v>
      </c>
      <c r="AH92" s="12">
        <f>VLOOKUP(A:A,[5]TDSheet!$A:$D,4,0)</f>
        <v>54.484999999999999</v>
      </c>
      <c r="AI92" s="12" t="e">
        <f>VLOOKUP(A:A,[1]TDSheet!$A:$AH,34,0)</f>
        <v>#N/A</v>
      </c>
      <c r="AJ92" s="12">
        <f t="shared" si="25"/>
        <v>40</v>
      </c>
      <c r="AK92" s="12">
        <f t="shared" si="26"/>
        <v>60</v>
      </c>
      <c r="AL92" s="12">
        <f t="shared" si="27"/>
        <v>50</v>
      </c>
      <c r="AM92" s="12">
        <f t="shared" si="28"/>
        <v>198</v>
      </c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>
        <f>VLOOKUP(A:A,[3]TDSheet!$A:$C,3,0)</f>
        <v>0</v>
      </c>
      <c r="U93" s="15"/>
      <c r="V93" s="15">
        <v>20</v>
      </c>
      <c r="W93" s="12">
        <f t="shared" si="22"/>
        <v>3.5200000000000005</v>
      </c>
      <c r="X93" s="15"/>
      <c r="Y93" s="16">
        <f t="shared" si="23"/>
        <v>11.763636363636362</v>
      </c>
      <c r="Z93" s="12">
        <f t="shared" si="24"/>
        <v>6.0818181818181811</v>
      </c>
      <c r="AA93" s="12">
        <f>VLOOKUP(A:A,[1]TDSheet!$A:$Z,26,0)</f>
        <v>0</v>
      </c>
      <c r="AB93" s="12"/>
      <c r="AC93" s="12">
        <v>0</v>
      </c>
      <c r="AD93" s="12">
        <f>VLOOKUP(A:A,[1]TDSheet!$A:$AC,29,0)</f>
        <v>0</v>
      </c>
      <c r="AE93" s="12">
        <f>VLOOKUP(A:A,[1]TDSheet!$A:$AD,30,0)</f>
        <v>10.2028</v>
      </c>
      <c r="AF93" s="12">
        <f>VLOOKUP(A:A,[1]TDSheet!$A:$AE,31,0)</f>
        <v>3.0394999999999999</v>
      </c>
      <c r="AG93" s="12">
        <f>VLOOKUP(A:A,[1]TDSheet!$A:$AF,32,0)</f>
        <v>3.7795999999999998</v>
      </c>
      <c r="AH93" s="12">
        <f>VLOOKUP(A:A,[5]TDSheet!$A:$D,4,0)</f>
        <v>5.4020000000000001</v>
      </c>
      <c r="AI93" s="12" t="str">
        <f>VLOOKUP(A:A,[1]TDSheet!$A:$AH,34,0)</f>
        <v>вывод</v>
      </c>
      <c r="AJ93" s="12">
        <f t="shared" si="25"/>
        <v>0</v>
      </c>
      <c r="AK93" s="12">
        <f t="shared" si="26"/>
        <v>0</v>
      </c>
      <c r="AL93" s="12">
        <f t="shared" si="27"/>
        <v>0</v>
      </c>
      <c r="AM93" s="12">
        <f t="shared" si="28"/>
        <v>0</v>
      </c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/>
      <c r="P94" s="12">
        <v>20</v>
      </c>
      <c r="Q94" s="12"/>
      <c r="R94" s="12">
        <v>10</v>
      </c>
      <c r="S94" s="12">
        <v>20</v>
      </c>
      <c r="T94" s="12">
        <f>VLOOKUP(A:A,[3]TDSheet!$A:$C,3,0)</f>
        <v>0</v>
      </c>
      <c r="U94" s="15"/>
      <c r="V94" s="15">
        <v>30</v>
      </c>
      <c r="W94" s="12">
        <f t="shared" si="22"/>
        <v>16.116599999999998</v>
      </c>
      <c r="X94" s="15">
        <v>20</v>
      </c>
      <c r="Y94" s="16">
        <f t="shared" si="23"/>
        <v>13.553913356415125</v>
      </c>
      <c r="Z94" s="12">
        <f t="shared" si="24"/>
        <v>5.4876959160120622</v>
      </c>
      <c r="AA94" s="12">
        <f>VLOOKUP(A:A,[1]TDSheet!$A:$Z,26,0)</f>
        <v>0</v>
      </c>
      <c r="AB94" s="12"/>
      <c r="AC94" s="12">
        <v>0</v>
      </c>
      <c r="AD94" s="12">
        <f>VLOOKUP(A:A,[1]TDSheet!$A:$AC,29,0)</f>
        <v>0</v>
      </c>
      <c r="AE94" s="12">
        <f>VLOOKUP(A:A,[1]TDSheet!$A:$AD,30,0)</f>
        <v>48.072199999999995</v>
      </c>
      <c r="AF94" s="12">
        <f>VLOOKUP(A:A,[1]TDSheet!$A:$AE,31,0)</f>
        <v>19.438749999999999</v>
      </c>
      <c r="AG94" s="12">
        <f>VLOOKUP(A:A,[1]TDSheet!$A:$AF,32,0)</f>
        <v>17.966799999999999</v>
      </c>
      <c r="AH94" s="12">
        <f>VLOOKUP(A:A,[5]TDSheet!$A:$D,4,0)</f>
        <v>10.773</v>
      </c>
      <c r="AI94" s="12" t="str">
        <f>VLOOKUP(A:A,[1]TDSheet!$A:$AH,34,0)</f>
        <v>увел</v>
      </c>
      <c r="AJ94" s="12">
        <f t="shared" si="25"/>
        <v>0</v>
      </c>
      <c r="AK94" s="12">
        <f t="shared" si="26"/>
        <v>30</v>
      </c>
      <c r="AL94" s="12">
        <f t="shared" si="27"/>
        <v>20</v>
      </c>
      <c r="AM94" s="12">
        <f t="shared" si="28"/>
        <v>0</v>
      </c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/>
      <c r="P95" s="12">
        <v>50</v>
      </c>
      <c r="Q95" s="12"/>
      <c r="R95" s="12">
        <v>50</v>
      </c>
      <c r="S95" s="12">
        <v>60</v>
      </c>
      <c r="T95" s="12">
        <f>VLOOKUP(A:A,[3]TDSheet!$A:$C,3,0)</f>
        <v>84.5</v>
      </c>
      <c r="U95" s="15">
        <v>20</v>
      </c>
      <c r="V95" s="15">
        <v>70</v>
      </c>
      <c r="W95" s="12">
        <f t="shared" si="22"/>
        <v>50.2</v>
      </c>
      <c r="X95" s="15">
        <v>60</v>
      </c>
      <c r="Y95" s="16">
        <f t="shared" si="23"/>
        <v>13.132350597609561</v>
      </c>
      <c r="Z95" s="12">
        <f t="shared" si="24"/>
        <v>2.7737848605577686</v>
      </c>
      <c r="AA95" s="12">
        <f>VLOOKUP(A:A,[1]TDSheet!$A:$Z,26,0)</f>
        <v>0</v>
      </c>
      <c r="AB95" s="12"/>
      <c r="AC95" s="12">
        <f>VLOOKUP(A:A,[4]TDSheet!$A:$D,4,0)</f>
        <v>72</v>
      </c>
      <c r="AD95" s="12">
        <f>VLOOKUP(A:A,[1]TDSheet!$A:$AC,29,0)</f>
        <v>0</v>
      </c>
      <c r="AE95" s="12">
        <f>VLOOKUP(A:A,[1]TDSheet!$A:$AD,30,0)</f>
        <v>51</v>
      </c>
      <c r="AF95" s="12">
        <f>VLOOKUP(A:A,[1]TDSheet!$A:$AE,31,0)</f>
        <v>38.25</v>
      </c>
      <c r="AG95" s="12">
        <f>VLOOKUP(A:A,[1]TDSheet!$A:$AF,32,0)</f>
        <v>41.4</v>
      </c>
      <c r="AH95" s="12">
        <f>VLOOKUP(A:A,[5]TDSheet!$A:$D,4,0)</f>
        <v>29</v>
      </c>
      <c r="AI95" s="12" t="str">
        <f>VLOOKUP(A:A,[1]TDSheet!$A:$AH,34,0)</f>
        <v>ф</v>
      </c>
      <c r="AJ95" s="12">
        <f t="shared" si="25"/>
        <v>12</v>
      </c>
      <c r="AK95" s="12">
        <f t="shared" si="26"/>
        <v>42</v>
      </c>
      <c r="AL95" s="12">
        <f t="shared" si="27"/>
        <v>36</v>
      </c>
      <c r="AM95" s="12">
        <f t="shared" si="28"/>
        <v>50.699999999999996</v>
      </c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/>
      <c r="P96" s="12">
        <v>50</v>
      </c>
      <c r="Q96" s="12"/>
      <c r="R96" s="12">
        <v>30</v>
      </c>
      <c r="S96" s="12">
        <v>60</v>
      </c>
      <c r="T96" s="12">
        <f>VLOOKUP(A:A,[3]TDSheet!$A:$C,3,0)</f>
        <v>78.5</v>
      </c>
      <c r="U96" s="15">
        <v>30</v>
      </c>
      <c r="V96" s="15">
        <v>70</v>
      </c>
      <c r="W96" s="12">
        <f t="shared" si="22"/>
        <v>54</v>
      </c>
      <c r="X96" s="15">
        <v>60</v>
      </c>
      <c r="Y96" s="16">
        <f t="shared" si="23"/>
        <v>13.055555555555555</v>
      </c>
      <c r="Z96" s="12">
        <f t="shared" si="24"/>
        <v>2.3148148148148149</v>
      </c>
      <c r="AA96" s="12">
        <f>VLOOKUP(A:A,[1]TDSheet!$A:$Z,26,0)</f>
        <v>0</v>
      </c>
      <c r="AB96" s="12"/>
      <c r="AC96" s="12">
        <f>VLOOKUP(A:A,[4]TDSheet!$A:$D,4,0)</f>
        <v>66</v>
      </c>
      <c r="AD96" s="12">
        <f>VLOOKUP(A:A,[1]TDSheet!$A:$AC,29,0)</f>
        <v>0</v>
      </c>
      <c r="AE96" s="12">
        <f>VLOOKUP(A:A,[1]TDSheet!$A:$AD,30,0)</f>
        <v>53</v>
      </c>
      <c r="AF96" s="12">
        <f>VLOOKUP(A:A,[1]TDSheet!$A:$AE,31,0)</f>
        <v>31.25</v>
      </c>
      <c r="AG96" s="12">
        <f>VLOOKUP(A:A,[1]TDSheet!$A:$AF,32,0)</f>
        <v>43</v>
      </c>
      <c r="AH96" s="12">
        <f>VLOOKUP(A:A,[5]TDSheet!$A:$D,4,0)</f>
        <v>35</v>
      </c>
      <c r="AI96" s="12" t="str">
        <f>VLOOKUP(A:A,[1]TDSheet!$A:$AH,34,0)</f>
        <v>ф</v>
      </c>
      <c r="AJ96" s="12">
        <f t="shared" si="25"/>
        <v>18</v>
      </c>
      <c r="AK96" s="12">
        <f t="shared" si="26"/>
        <v>42</v>
      </c>
      <c r="AL96" s="12">
        <f t="shared" si="27"/>
        <v>36</v>
      </c>
      <c r="AM96" s="12">
        <f t="shared" si="28"/>
        <v>47.1</v>
      </c>
      <c r="AN96" s="12"/>
      <c r="AO96" s="12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/>
      <c r="P97" s="12">
        <v>300</v>
      </c>
      <c r="Q97" s="12">
        <v>200</v>
      </c>
      <c r="R97" s="12">
        <v>300</v>
      </c>
      <c r="S97" s="12">
        <v>400</v>
      </c>
      <c r="T97" s="12">
        <f>VLOOKUP(A:A,[3]TDSheet!$A:$C,3,0)</f>
        <v>760</v>
      </c>
      <c r="U97" s="15">
        <v>300</v>
      </c>
      <c r="V97" s="15">
        <v>800</v>
      </c>
      <c r="W97" s="12">
        <f t="shared" si="22"/>
        <v>347.4</v>
      </c>
      <c r="X97" s="15">
        <v>600</v>
      </c>
      <c r="Y97" s="16">
        <f t="shared" si="23"/>
        <v>14.75532527345999</v>
      </c>
      <c r="Z97" s="12">
        <f t="shared" si="24"/>
        <v>1.5141047783534831</v>
      </c>
      <c r="AA97" s="12">
        <f>VLOOKUP(A:A,[1]TDSheet!$A:$Z,26,0)</f>
        <v>0</v>
      </c>
      <c r="AB97" s="12"/>
      <c r="AC97" s="12">
        <f>VLOOKUP(A:A,[4]TDSheet!$A:$D,4,0)</f>
        <v>726</v>
      </c>
      <c r="AD97" s="12">
        <f>VLOOKUP(A:A,[1]TDSheet!$A:$AC,29,0)</f>
        <v>0</v>
      </c>
      <c r="AE97" s="12">
        <f>VLOOKUP(A:A,[1]TDSheet!$A:$AD,30,0)</f>
        <v>395.4</v>
      </c>
      <c r="AF97" s="12">
        <f>VLOOKUP(A:A,[1]TDSheet!$A:$AE,31,0)</f>
        <v>272</v>
      </c>
      <c r="AG97" s="12">
        <f>VLOOKUP(A:A,[1]TDSheet!$A:$AF,32,0)</f>
        <v>338</v>
      </c>
      <c r="AH97" s="12">
        <f>VLOOKUP(A:A,[5]TDSheet!$A:$D,4,0)</f>
        <v>318</v>
      </c>
      <c r="AI97" s="13" t="s">
        <v>157</v>
      </c>
      <c r="AJ97" s="12">
        <f t="shared" si="25"/>
        <v>84.000000000000014</v>
      </c>
      <c r="AK97" s="12">
        <f t="shared" si="26"/>
        <v>224.00000000000003</v>
      </c>
      <c r="AL97" s="12">
        <f t="shared" si="27"/>
        <v>168.00000000000003</v>
      </c>
      <c r="AM97" s="12">
        <f t="shared" si="28"/>
        <v>212.8</v>
      </c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150</v>
      </c>
      <c r="P98" s="12">
        <v>140</v>
      </c>
      <c r="Q98" s="12">
        <v>50</v>
      </c>
      <c r="R98" s="12">
        <v>100</v>
      </c>
      <c r="S98" s="12">
        <v>120</v>
      </c>
      <c r="T98" s="12">
        <f>VLOOKUP(A:A,[3]TDSheet!$A:$C,3,0)</f>
        <v>30.75</v>
      </c>
      <c r="U98" s="15">
        <v>60</v>
      </c>
      <c r="V98" s="15">
        <v>150</v>
      </c>
      <c r="W98" s="12">
        <f t="shared" si="22"/>
        <v>106.6</v>
      </c>
      <c r="X98" s="15">
        <v>100</v>
      </c>
      <c r="Y98" s="16">
        <f t="shared" si="23"/>
        <v>12.908067542213884</v>
      </c>
      <c r="Z98" s="12">
        <f t="shared" si="24"/>
        <v>0.80675422138836772</v>
      </c>
      <c r="AA98" s="12">
        <f>VLOOKUP(A:A,[1]TDSheet!$A:$Z,26,0)</f>
        <v>0</v>
      </c>
      <c r="AB98" s="12"/>
      <c r="AC98" s="12">
        <f>VLOOKUP(A:A,[4]TDSheet!$A:$D,4,0)</f>
        <v>40</v>
      </c>
      <c r="AD98" s="12">
        <f>VLOOKUP(A:A,[1]TDSheet!$A:$AC,29,0)</f>
        <v>0</v>
      </c>
      <c r="AE98" s="12">
        <f>VLOOKUP(A:A,[1]TDSheet!$A:$AD,30,0)</f>
        <v>87.4</v>
      </c>
      <c r="AF98" s="12">
        <f>VLOOKUP(A:A,[1]TDSheet!$A:$AE,31,0)</f>
        <v>58.75</v>
      </c>
      <c r="AG98" s="12">
        <f>VLOOKUP(A:A,[1]TDSheet!$A:$AF,32,0)</f>
        <v>73.599999999999994</v>
      </c>
      <c r="AH98" s="12">
        <f>VLOOKUP(A:A,[5]TDSheet!$A:$D,4,0)</f>
        <v>88</v>
      </c>
      <c r="AI98" s="13"/>
      <c r="AJ98" s="12">
        <f t="shared" si="25"/>
        <v>19.8</v>
      </c>
      <c r="AK98" s="12">
        <f t="shared" si="26"/>
        <v>49.5</v>
      </c>
      <c r="AL98" s="12">
        <f t="shared" si="27"/>
        <v>33</v>
      </c>
      <c r="AM98" s="12">
        <f t="shared" si="28"/>
        <v>10.147500000000001</v>
      </c>
      <c r="AN98" s="12"/>
      <c r="AO98" s="12"/>
    </row>
    <row r="99" spans="1:41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50</v>
      </c>
      <c r="P99" s="12">
        <v>50</v>
      </c>
      <c r="Q99" s="12"/>
      <c r="R99" s="12">
        <v>70</v>
      </c>
      <c r="S99" s="12">
        <v>80</v>
      </c>
      <c r="T99" s="12">
        <v>0</v>
      </c>
      <c r="U99" s="15"/>
      <c r="V99" s="15">
        <v>90</v>
      </c>
      <c r="W99" s="12">
        <f t="shared" si="22"/>
        <v>55.8</v>
      </c>
      <c r="X99" s="15">
        <v>60</v>
      </c>
      <c r="Y99" s="16">
        <f t="shared" si="23"/>
        <v>13.028673835125449</v>
      </c>
      <c r="Z99" s="12">
        <f t="shared" si="24"/>
        <v>3.3512544802867383</v>
      </c>
      <c r="AA99" s="12">
        <f>VLOOKUP(A:A,[1]TDSheet!$A:$Z,26,0)</f>
        <v>0</v>
      </c>
      <c r="AB99" s="12"/>
      <c r="AC99" s="12">
        <v>0</v>
      </c>
      <c r="AD99" s="12">
        <f>VLOOKUP(A:A,[1]TDSheet!$A:$AC,29,0)</f>
        <v>0</v>
      </c>
      <c r="AE99" s="12">
        <f>VLOOKUP(A:A,[1]TDSheet!$A:$AD,30,0)</f>
        <v>67</v>
      </c>
      <c r="AF99" s="12">
        <f>VLOOKUP(A:A,[1]TDSheet!$A:$AE,31,0)</f>
        <v>33.75</v>
      </c>
      <c r="AG99" s="12">
        <f>VLOOKUP(A:A,[1]TDSheet!$A:$AF,32,0)</f>
        <v>54.8</v>
      </c>
      <c r="AH99" s="12">
        <f>VLOOKUP(A:A,[5]TDSheet!$A:$D,4,0)</f>
        <v>45</v>
      </c>
      <c r="AI99" s="12" t="e">
        <f>VLOOKUP(A:A,[1]TDSheet!$A:$AH,34,0)</f>
        <v>#N/A</v>
      </c>
      <c r="AJ99" s="12">
        <f t="shared" si="25"/>
        <v>0</v>
      </c>
      <c r="AK99" s="12">
        <f t="shared" si="26"/>
        <v>31.499999999999996</v>
      </c>
      <c r="AL99" s="12">
        <f t="shared" si="27"/>
        <v>21</v>
      </c>
      <c r="AM99" s="12">
        <f t="shared" si="28"/>
        <v>0</v>
      </c>
      <c r="AN99" s="12"/>
      <c r="AO99" s="12"/>
    </row>
    <row r="100" spans="1:41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/>
      <c r="P100" s="12"/>
      <c r="Q100" s="12"/>
      <c r="R100" s="12">
        <v>20</v>
      </c>
      <c r="S100" s="12"/>
      <c r="T100" s="12">
        <v>0</v>
      </c>
      <c r="U100" s="15"/>
      <c r="V100" s="15">
        <v>20</v>
      </c>
      <c r="W100" s="12">
        <f t="shared" si="22"/>
        <v>1.4</v>
      </c>
      <c r="X100" s="15"/>
      <c r="Y100" s="16">
        <f t="shared" si="23"/>
        <v>42.857142857142861</v>
      </c>
      <c r="Z100" s="12">
        <f t="shared" si="24"/>
        <v>0</v>
      </c>
      <c r="AA100" s="12">
        <f>VLOOKUP(A:A,[1]TDSheet!$A:$Z,26,0)</f>
        <v>0</v>
      </c>
      <c r="AB100" s="12"/>
      <c r="AC100" s="12">
        <v>0</v>
      </c>
      <c r="AD100" s="12">
        <f>VLOOKUP(A:A,[1]TDSheet!$A:$AC,29,0)</f>
        <v>0</v>
      </c>
      <c r="AE100" s="12">
        <f>VLOOKUP(A:A,[1]TDSheet!$A:$AD,30,0)</f>
        <v>0</v>
      </c>
      <c r="AF100" s="12">
        <f>VLOOKUP(A:A,[1]TDSheet!$A:$AE,31,0)</f>
        <v>0</v>
      </c>
      <c r="AG100" s="12">
        <f>VLOOKUP(A:A,[1]TDSheet!$A:$AF,32,0)</f>
        <v>6</v>
      </c>
      <c r="AH100" s="12">
        <v>0</v>
      </c>
      <c r="AI100" s="12" t="e">
        <f>VLOOKUP(A:A,[1]TDSheet!$A:$AH,34,0)</f>
        <v>#N/A</v>
      </c>
      <c r="AJ100" s="12">
        <f t="shared" si="25"/>
        <v>0</v>
      </c>
      <c r="AK100" s="12">
        <f t="shared" si="26"/>
        <v>6.6000000000000005</v>
      </c>
      <c r="AL100" s="12">
        <f t="shared" si="27"/>
        <v>0</v>
      </c>
      <c r="AM100" s="12">
        <f t="shared" si="28"/>
        <v>0</v>
      </c>
      <c r="AN100" s="12"/>
      <c r="AO100" s="12"/>
    </row>
    <row r="101" spans="1:41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/>
      <c r="P101" s="12">
        <v>1000</v>
      </c>
      <c r="Q101" s="12">
        <v>500</v>
      </c>
      <c r="R101" s="12">
        <v>500</v>
      </c>
      <c r="S101" s="12">
        <v>700</v>
      </c>
      <c r="T101" s="12">
        <v>1245</v>
      </c>
      <c r="U101" s="15">
        <v>500</v>
      </c>
      <c r="V101" s="15">
        <v>800</v>
      </c>
      <c r="W101" s="12">
        <f t="shared" si="22"/>
        <v>697.4</v>
      </c>
      <c r="X101" s="15">
        <v>1000</v>
      </c>
      <c r="Y101" s="16">
        <f t="shared" si="23"/>
        <v>13.130197877831948</v>
      </c>
      <c r="Z101" s="12">
        <f t="shared" si="24"/>
        <v>2.5193576139948379</v>
      </c>
      <c r="AA101" s="12">
        <f>VLOOKUP(A:A,[1]TDSheet!$A:$Z,26,0)</f>
        <v>0</v>
      </c>
      <c r="AB101" s="12"/>
      <c r="AC101" s="12">
        <f>VLOOKUP(A:A,[4]TDSheet!$A:$D,4,0)</f>
        <v>930</v>
      </c>
      <c r="AD101" s="12">
        <f>VLOOKUP(A:A,[1]TDSheet!$A:$AC,29,0)</f>
        <v>0</v>
      </c>
      <c r="AE101" s="12">
        <f>VLOOKUP(A:A,[1]TDSheet!$A:$AD,30,0)</f>
        <v>611</v>
      </c>
      <c r="AF101" s="12">
        <f>VLOOKUP(A:A,[1]TDSheet!$A:$AE,31,0)</f>
        <v>446.75</v>
      </c>
      <c r="AG101" s="12">
        <f>VLOOKUP(A:A,[1]TDSheet!$A:$AF,32,0)</f>
        <v>623</v>
      </c>
      <c r="AH101" s="12">
        <f>VLOOKUP(A:A,[5]TDSheet!$A:$D,4,0)</f>
        <v>755</v>
      </c>
      <c r="AI101" s="12" t="e">
        <f>VLOOKUP(A:A,[1]TDSheet!$A:$AH,34,0)</f>
        <v>#N/A</v>
      </c>
      <c r="AJ101" s="12">
        <f t="shared" si="25"/>
        <v>175</v>
      </c>
      <c r="AK101" s="12">
        <f t="shared" si="26"/>
        <v>280</v>
      </c>
      <c r="AL101" s="12">
        <f t="shared" si="27"/>
        <v>350</v>
      </c>
      <c r="AM101" s="12">
        <f t="shared" si="28"/>
        <v>435.75</v>
      </c>
      <c r="AN101" s="12"/>
      <c r="AO101" s="12"/>
    </row>
    <row r="102" spans="1:41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500</v>
      </c>
      <c r="P102" s="12">
        <v>1500</v>
      </c>
      <c r="Q102" s="12">
        <v>700</v>
      </c>
      <c r="R102" s="12">
        <v>1000</v>
      </c>
      <c r="S102" s="12">
        <v>1200</v>
      </c>
      <c r="T102" s="12">
        <v>2265</v>
      </c>
      <c r="U102" s="15">
        <v>900</v>
      </c>
      <c r="V102" s="15">
        <v>2000</v>
      </c>
      <c r="W102" s="12">
        <f t="shared" si="22"/>
        <v>1190.4000000000001</v>
      </c>
      <c r="X102" s="15">
        <v>2000</v>
      </c>
      <c r="Y102" s="16">
        <f t="shared" si="23"/>
        <v>13.941532258064514</v>
      </c>
      <c r="Z102" s="12">
        <f t="shared" si="24"/>
        <v>2.936827956989247</v>
      </c>
      <c r="AA102" s="12">
        <f>VLOOKUP(A:A,[1]TDSheet!$A:$Z,26,0)</f>
        <v>0</v>
      </c>
      <c r="AB102" s="12"/>
      <c r="AC102" s="12">
        <f>VLOOKUP(A:A,[4]TDSheet!$A:$D,4,0)</f>
        <v>2064</v>
      </c>
      <c r="AD102" s="12">
        <f>VLOOKUP(A:A,[1]TDSheet!$A:$AC,29,0)</f>
        <v>0</v>
      </c>
      <c r="AE102" s="12">
        <f>VLOOKUP(A:A,[1]TDSheet!$A:$AD,30,0)</f>
        <v>1049.4000000000001</v>
      </c>
      <c r="AF102" s="12">
        <f>VLOOKUP(A:A,[1]TDSheet!$A:$AE,31,0)</f>
        <v>745.25</v>
      </c>
      <c r="AG102" s="12">
        <f>VLOOKUP(A:A,[1]TDSheet!$A:$AF,32,0)</f>
        <v>1071.8</v>
      </c>
      <c r="AH102" s="12">
        <f>VLOOKUP(A:A,[5]TDSheet!$A:$D,4,0)</f>
        <v>1340</v>
      </c>
      <c r="AI102" s="13" t="s">
        <v>157</v>
      </c>
      <c r="AJ102" s="12">
        <f t="shared" si="25"/>
        <v>315</v>
      </c>
      <c r="AK102" s="12">
        <f t="shared" si="26"/>
        <v>700</v>
      </c>
      <c r="AL102" s="12">
        <f t="shared" si="27"/>
        <v>700</v>
      </c>
      <c r="AM102" s="12">
        <f t="shared" si="28"/>
        <v>792.75</v>
      </c>
      <c r="AN102" s="12"/>
      <c r="AO102" s="12"/>
    </row>
    <row r="103" spans="1:41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>
        <v>0</v>
      </c>
      <c r="U103" s="15"/>
      <c r="V103" s="15"/>
      <c r="W103" s="12">
        <f t="shared" si="22"/>
        <v>1</v>
      </c>
      <c r="X103" s="15">
        <v>50</v>
      </c>
      <c r="Y103" s="16">
        <f t="shared" si="23"/>
        <v>183</v>
      </c>
      <c r="Z103" s="12">
        <f t="shared" si="24"/>
        <v>33</v>
      </c>
      <c r="AA103" s="12">
        <f>VLOOKUP(A:A,[1]TDSheet!$A:$Z,26,0)</f>
        <v>0</v>
      </c>
      <c r="AB103" s="12"/>
      <c r="AC103" s="12">
        <v>0</v>
      </c>
      <c r="AD103" s="12">
        <f>VLOOKUP(A:A,[1]TDSheet!$A:$AC,29,0)</f>
        <v>0</v>
      </c>
      <c r="AE103" s="12">
        <f>VLOOKUP(A:A,[1]TDSheet!$A:$AD,30,0)</f>
        <v>0.6</v>
      </c>
      <c r="AF103" s="12">
        <f>VLOOKUP(A:A,[1]TDSheet!$A:$AE,31,0)</f>
        <v>5</v>
      </c>
      <c r="AG103" s="12">
        <f>VLOOKUP(A:A,[1]TDSheet!$A:$AF,32,0)</f>
        <v>7</v>
      </c>
      <c r="AH103" s="12">
        <v>0</v>
      </c>
      <c r="AI103" s="12" t="e">
        <f>VLOOKUP(A:A,[1]TDSheet!$A:$AH,34,0)</f>
        <v>#N/A</v>
      </c>
      <c r="AJ103" s="12">
        <f t="shared" si="25"/>
        <v>0</v>
      </c>
      <c r="AK103" s="12">
        <f t="shared" si="26"/>
        <v>0</v>
      </c>
      <c r="AL103" s="12">
        <f t="shared" si="27"/>
        <v>0</v>
      </c>
      <c r="AM103" s="12">
        <f t="shared" si="28"/>
        <v>0</v>
      </c>
      <c r="AN103" s="12"/>
      <c r="AO103" s="12"/>
    </row>
    <row r="104" spans="1:41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/>
      <c r="P104" s="12"/>
      <c r="Q104" s="12"/>
      <c r="R104" s="12"/>
      <c r="S104" s="12"/>
      <c r="T104" s="12">
        <v>0</v>
      </c>
      <c r="U104" s="15"/>
      <c r="V104" s="15"/>
      <c r="W104" s="12">
        <f t="shared" si="22"/>
        <v>2.2000000000000002</v>
      </c>
      <c r="X104" s="15">
        <v>50</v>
      </c>
      <c r="Y104" s="16">
        <f t="shared" si="23"/>
        <v>90.454545454545453</v>
      </c>
      <c r="Z104" s="12">
        <f t="shared" si="24"/>
        <v>-0.45454545454545453</v>
      </c>
      <c r="AA104" s="12">
        <f>VLOOKUP(A:A,[1]TDSheet!$A:$Z,26,0)</f>
        <v>0</v>
      </c>
      <c r="AB104" s="12"/>
      <c r="AC104" s="12">
        <v>0</v>
      </c>
      <c r="AD104" s="12">
        <f>VLOOKUP(A:A,[1]TDSheet!$A:$AC,29,0)</f>
        <v>0</v>
      </c>
      <c r="AE104" s="12">
        <f>VLOOKUP(A:A,[1]TDSheet!$A:$AD,30,0)</f>
        <v>8.8000000000000007</v>
      </c>
      <c r="AF104" s="12">
        <f>VLOOKUP(A:A,[1]TDSheet!$A:$AE,31,0)</f>
        <v>24.25</v>
      </c>
      <c r="AG104" s="12">
        <f>VLOOKUP(A:A,[1]TDSheet!$A:$AF,32,0)</f>
        <v>17.2</v>
      </c>
      <c r="AH104" s="12">
        <v>0</v>
      </c>
      <c r="AI104" s="12" t="e">
        <f>VLOOKUP(A:A,[1]TDSheet!$A:$AH,34,0)</f>
        <v>#N/A</v>
      </c>
      <c r="AJ104" s="12">
        <f t="shared" si="25"/>
        <v>0</v>
      </c>
      <c r="AK104" s="12">
        <f t="shared" si="26"/>
        <v>0</v>
      </c>
      <c r="AL104" s="12">
        <f t="shared" si="27"/>
        <v>0</v>
      </c>
      <c r="AM104" s="12">
        <f t="shared" si="28"/>
        <v>0</v>
      </c>
      <c r="AN104" s="12"/>
      <c r="AO104" s="12"/>
    </row>
    <row r="105" spans="1:41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>
        <v>0</v>
      </c>
      <c r="U105" s="15"/>
      <c r="V105" s="15"/>
      <c r="W105" s="12">
        <f t="shared" si="22"/>
        <v>18.605600000000003</v>
      </c>
      <c r="X105" s="15"/>
      <c r="Y105" s="16">
        <f t="shared" si="23"/>
        <v>11.619512404867349</v>
      </c>
      <c r="Z105" s="12">
        <f t="shared" si="24"/>
        <v>11.619512404867349</v>
      </c>
      <c r="AA105" s="12">
        <f>VLOOKUP(A:A,[1]TDSheet!$A:$Z,26,0)</f>
        <v>0</v>
      </c>
      <c r="AB105" s="12"/>
      <c r="AC105" s="12">
        <v>0</v>
      </c>
      <c r="AD105" s="12">
        <f>VLOOKUP(A:A,[1]TDSheet!$A:$AC,29,0)</f>
        <v>0</v>
      </c>
      <c r="AE105" s="12">
        <f>VLOOKUP(A:A,[1]TDSheet!$A:$AD,30,0)</f>
        <v>0</v>
      </c>
      <c r="AF105" s="12">
        <f>VLOOKUP(A:A,[1]TDSheet!$A:$AE,31,0)</f>
        <v>3.0615000000000001</v>
      </c>
      <c r="AG105" s="12">
        <f>VLOOKUP(A:A,[1]TDSheet!$A:$AF,32,0)</f>
        <v>6.6921999999999997</v>
      </c>
      <c r="AH105" s="12">
        <f>VLOOKUP(A:A,[5]TDSheet!$A:$D,4,0)</f>
        <v>135.50299999999999</v>
      </c>
      <c r="AI105" s="12" t="str">
        <f>VLOOKUP(A:A,[1]TDSheet!$A:$AH,34,0)</f>
        <v>цена</v>
      </c>
      <c r="AJ105" s="12">
        <f t="shared" si="25"/>
        <v>0</v>
      </c>
      <c r="AK105" s="12">
        <f t="shared" si="26"/>
        <v>0</v>
      </c>
      <c r="AL105" s="12">
        <f t="shared" si="27"/>
        <v>0</v>
      </c>
      <c r="AM105" s="12">
        <f t="shared" si="28"/>
        <v>0</v>
      </c>
      <c r="AN105" s="12"/>
      <c r="AO105" s="12"/>
    </row>
    <row r="106" spans="1:41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/>
      <c r="P106" s="12">
        <v>100</v>
      </c>
      <c r="Q106" s="12"/>
      <c r="R106" s="12"/>
      <c r="S106" s="12"/>
      <c r="T106" s="12">
        <v>0</v>
      </c>
      <c r="U106" s="15">
        <v>100</v>
      </c>
      <c r="V106" s="15">
        <v>200</v>
      </c>
      <c r="W106" s="12">
        <f t="shared" si="22"/>
        <v>69</v>
      </c>
      <c r="X106" s="15">
        <v>100</v>
      </c>
      <c r="Y106" s="16">
        <f t="shared" si="23"/>
        <v>16.014492753623188</v>
      </c>
      <c r="Z106" s="12">
        <f t="shared" si="24"/>
        <v>1.5217391304347827</v>
      </c>
      <c r="AA106" s="12">
        <f>VLOOKUP(A:A,[1]TDSheet!$A:$Z,26,0)</f>
        <v>0</v>
      </c>
      <c r="AB106" s="12"/>
      <c r="AC106" s="12">
        <v>0</v>
      </c>
      <c r="AD106" s="12">
        <f>VLOOKUP(A:A,[1]TDSheet!$A:$AC,29,0)</f>
        <v>0</v>
      </c>
      <c r="AE106" s="12">
        <f>VLOOKUP(A:A,[1]TDSheet!$A:$AD,30,0)</f>
        <v>0</v>
      </c>
      <c r="AF106" s="12">
        <f>VLOOKUP(A:A,[1]TDSheet!$A:$AE,31,0)</f>
        <v>20.75</v>
      </c>
      <c r="AG106" s="12">
        <f>VLOOKUP(A:A,[1]TDSheet!$A:$AF,32,0)</f>
        <v>51.4</v>
      </c>
      <c r="AH106" s="12">
        <f>VLOOKUP(A:A,[5]TDSheet!$A:$D,4,0)</f>
        <v>57</v>
      </c>
      <c r="AI106" s="12" t="e">
        <f>VLOOKUP(A:A,[1]TDSheet!$A:$AH,34,0)</f>
        <v>#N/A</v>
      </c>
      <c r="AJ106" s="12">
        <f t="shared" si="25"/>
        <v>6</v>
      </c>
      <c r="AK106" s="12">
        <f t="shared" si="26"/>
        <v>12</v>
      </c>
      <c r="AL106" s="12">
        <f t="shared" si="27"/>
        <v>6</v>
      </c>
      <c r="AM106" s="12">
        <f t="shared" si="28"/>
        <v>0</v>
      </c>
      <c r="AN106" s="12"/>
      <c r="AO106" s="12"/>
    </row>
    <row r="107" spans="1:41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/>
      <c r="P107" s="12"/>
      <c r="Q107" s="12"/>
      <c r="R107" s="12"/>
      <c r="S107" s="12"/>
      <c r="T107" s="12">
        <v>0</v>
      </c>
      <c r="U107" s="15"/>
      <c r="V107" s="15">
        <v>100</v>
      </c>
      <c r="W107" s="12">
        <f t="shared" si="22"/>
        <v>57.6</v>
      </c>
      <c r="X107" s="15">
        <v>100</v>
      </c>
      <c r="Y107" s="16">
        <f t="shared" si="23"/>
        <v>14.618055555555555</v>
      </c>
      <c r="Z107" s="12">
        <f t="shared" si="24"/>
        <v>4.2013888888888884</v>
      </c>
      <c r="AA107" s="12">
        <f>VLOOKUP(A:A,[1]TDSheet!$A:$Z,26,0)</f>
        <v>0</v>
      </c>
      <c r="AB107" s="12"/>
      <c r="AC107" s="12">
        <v>0</v>
      </c>
      <c r="AD107" s="12">
        <f>VLOOKUP(A:A,[1]TDSheet!$A:$AC,29,0)</f>
        <v>0</v>
      </c>
      <c r="AE107" s="12">
        <f>VLOOKUP(A:A,[1]TDSheet!$A:$AD,30,0)</f>
        <v>0</v>
      </c>
      <c r="AF107" s="12">
        <f>VLOOKUP(A:A,[1]TDSheet!$A:$AE,31,0)</f>
        <v>16</v>
      </c>
      <c r="AG107" s="12">
        <f>VLOOKUP(A:A,[1]TDSheet!$A:$AF,32,0)</f>
        <v>46</v>
      </c>
      <c r="AH107" s="12">
        <f>VLOOKUP(A:A,[5]TDSheet!$A:$D,4,0)</f>
        <v>49</v>
      </c>
      <c r="AI107" s="12" t="e">
        <f>VLOOKUP(A:A,[1]TDSheet!$A:$AH,34,0)</f>
        <v>#N/A</v>
      </c>
      <c r="AJ107" s="12">
        <f t="shared" si="25"/>
        <v>0</v>
      </c>
      <c r="AK107" s="12">
        <f t="shared" si="26"/>
        <v>6</v>
      </c>
      <c r="AL107" s="12">
        <f t="shared" si="27"/>
        <v>6</v>
      </c>
      <c r="AM107" s="12">
        <f t="shared" si="28"/>
        <v>0</v>
      </c>
      <c r="AN107" s="12"/>
      <c r="AO107" s="12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/>
      <c r="P108" s="12">
        <v>100</v>
      </c>
      <c r="Q108" s="12"/>
      <c r="R108" s="12"/>
      <c r="S108" s="12"/>
      <c r="T108" s="12">
        <v>0</v>
      </c>
      <c r="U108" s="15">
        <v>100</v>
      </c>
      <c r="V108" s="15">
        <v>200</v>
      </c>
      <c r="W108" s="12">
        <f t="shared" si="22"/>
        <v>77.2</v>
      </c>
      <c r="X108" s="15">
        <v>100</v>
      </c>
      <c r="Y108" s="16">
        <f t="shared" si="23"/>
        <v>15.233160621761657</v>
      </c>
      <c r="Z108" s="12">
        <f t="shared" si="24"/>
        <v>0.98445595854922274</v>
      </c>
      <c r="AA108" s="12">
        <f>VLOOKUP(A:A,[1]TDSheet!$A:$Z,26,0)</f>
        <v>0</v>
      </c>
      <c r="AB108" s="12"/>
      <c r="AC108" s="12">
        <v>0</v>
      </c>
      <c r="AD108" s="12">
        <f>VLOOKUP(A:A,[1]TDSheet!$A:$AC,29,0)</f>
        <v>0</v>
      </c>
      <c r="AE108" s="12">
        <f>VLOOKUP(A:A,[1]TDSheet!$A:$AD,30,0)</f>
        <v>0</v>
      </c>
      <c r="AF108" s="12">
        <f>VLOOKUP(A:A,[1]TDSheet!$A:$AE,31,0)</f>
        <v>21.5</v>
      </c>
      <c r="AG108" s="12">
        <f>VLOOKUP(A:A,[1]TDSheet!$A:$AF,32,0)</f>
        <v>52.8</v>
      </c>
      <c r="AH108" s="12">
        <f>VLOOKUP(A:A,[5]TDSheet!$A:$D,4,0)</f>
        <v>73</v>
      </c>
      <c r="AI108" s="12" t="e">
        <f>VLOOKUP(A:A,[1]TDSheet!$A:$AH,34,0)</f>
        <v>#N/A</v>
      </c>
      <c r="AJ108" s="12">
        <f t="shared" si="25"/>
        <v>6</v>
      </c>
      <c r="AK108" s="12">
        <f t="shared" si="26"/>
        <v>12</v>
      </c>
      <c r="AL108" s="12">
        <f t="shared" si="27"/>
        <v>6</v>
      </c>
      <c r="AM108" s="12">
        <f t="shared" si="28"/>
        <v>0</v>
      </c>
      <c r="AN108" s="12"/>
      <c r="AO108" s="12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>
        <v>0</v>
      </c>
      <c r="U109" s="15"/>
      <c r="V109" s="15"/>
      <c r="W109" s="12">
        <f t="shared" si="22"/>
        <v>7.6</v>
      </c>
      <c r="X109" s="15">
        <v>20</v>
      </c>
      <c r="Y109" s="16">
        <f t="shared" si="23"/>
        <v>14.868421052631579</v>
      </c>
      <c r="Z109" s="12">
        <f t="shared" si="24"/>
        <v>12.236842105263159</v>
      </c>
      <c r="AA109" s="12">
        <f>VLOOKUP(A:A,[1]TDSheet!$A:$Z,26,0)</f>
        <v>0</v>
      </c>
      <c r="AB109" s="12"/>
      <c r="AC109" s="12">
        <v>0</v>
      </c>
      <c r="AD109" s="12">
        <f>VLOOKUP(A:A,[1]TDSheet!$A:$AC,29,0)</f>
        <v>0</v>
      </c>
      <c r="AE109" s="12">
        <f>VLOOKUP(A:A,[1]TDSheet!$A:$AD,30,0)</f>
        <v>0</v>
      </c>
      <c r="AF109" s="12">
        <f>VLOOKUP(A:A,[1]TDSheet!$A:$AE,31,0)</f>
        <v>0</v>
      </c>
      <c r="AG109" s="12">
        <f>VLOOKUP(A:A,[1]TDSheet!$A:$AF,32,0)</f>
        <v>17.2</v>
      </c>
      <c r="AH109" s="12">
        <f>VLOOKUP(A:A,[5]TDSheet!$A:$D,4,0)</f>
        <v>7</v>
      </c>
      <c r="AI109" s="12" t="e">
        <f>VLOOKUP(A:A,[1]TDSheet!$A:$AH,34,0)</f>
        <v>#N/A</v>
      </c>
      <c r="AJ109" s="12">
        <f t="shared" si="25"/>
        <v>0</v>
      </c>
      <c r="AK109" s="12">
        <f t="shared" si="26"/>
        <v>0</v>
      </c>
      <c r="AL109" s="12">
        <f t="shared" si="27"/>
        <v>5.6000000000000005</v>
      </c>
      <c r="AM109" s="12">
        <f t="shared" si="28"/>
        <v>0</v>
      </c>
      <c r="AN109" s="12"/>
      <c r="AO109" s="12"/>
    </row>
    <row r="110" spans="1:41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>
        <v>0</v>
      </c>
      <c r="U110" s="15"/>
      <c r="V110" s="15"/>
      <c r="W110" s="12">
        <f t="shared" si="22"/>
        <v>217.6</v>
      </c>
      <c r="X110" s="15"/>
      <c r="Y110" s="16">
        <f t="shared" si="23"/>
        <v>-6.7876838235294121</v>
      </c>
      <c r="Z110" s="12">
        <f t="shared" si="24"/>
        <v>-6.7876838235294121</v>
      </c>
      <c r="AA110" s="12">
        <f>VLOOKUP(A:A,[1]TDSheet!$A:$Z,26,0)</f>
        <v>0</v>
      </c>
      <c r="AB110" s="12"/>
      <c r="AC110" s="12">
        <v>0</v>
      </c>
      <c r="AD110" s="12">
        <f>VLOOKUP(A:A,[1]TDSheet!$A:$AC,29,0)</f>
        <v>0</v>
      </c>
      <c r="AE110" s="12">
        <f>VLOOKUP(A:A,[1]TDSheet!$A:$AD,30,0)</f>
        <v>222.4</v>
      </c>
      <c r="AF110" s="12">
        <f>VLOOKUP(A:A,[1]TDSheet!$A:$AE,31,0)</f>
        <v>110.75</v>
      </c>
      <c r="AG110" s="12">
        <f>VLOOKUP(A:A,[1]TDSheet!$A:$AF,32,0)</f>
        <v>198.4</v>
      </c>
      <c r="AH110" s="12">
        <f>VLOOKUP(A:A,[5]TDSheet!$A:$D,4,0)</f>
        <v>215</v>
      </c>
      <c r="AI110" s="12" t="e">
        <f>VLOOKUP(A:A,[1]TDSheet!$A:$AH,34,0)</f>
        <v>#N/A</v>
      </c>
      <c r="AJ110" s="12">
        <f t="shared" si="25"/>
        <v>0</v>
      </c>
      <c r="AK110" s="12">
        <f t="shared" si="26"/>
        <v>0</v>
      </c>
      <c r="AL110" s="12">
        <f t="shared" si="27"/>
        <v>0</v>
      </c>
      <c r="AM110" s="12">
        <f t="shared" si="28"/>
        <v>0</v>
      </c>
      <c r="AN110" s="12"/>
      <c r="AO110" s="12"/>
    </row>
    <row r="111" spans="1:41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>
        <v>0</v>
      </c>
      <c r="U111" s="15"/>
      <c r="V111" s="15"/>
      <c r="W111" s="12">
        <f t="shared" si="22"/>
        <v>85.286599999999993</v>
      </c>
      <c r="X111" s="15"/>
      <c r="Y111" s="16">
        <f t="shared" si="23"/>
        <v>-6.2146574022179344</v>
      </c>
      <c r="Z111" s="12">
        <f t="shared" si="24"/>
        <v>-6.2146574022179344</v>
      </c>
      <c r="AA111" s="12">
        <f>VLOOKUP(A:A,[1]TDSheet!$A:$Z,26,0)</f>
        <v>0</v>
      </c>
      <c r="AB111" s="12"/>
      <c r="AC111" s="12">
        <v>0</v>
      </c>
      <c r="AD111" s="12">
        <f>VLOOKUP(A:A,[1]TDSheet!$A:$AC,29,0)</f>
        <v>0</v>
      </c>
      <c r="AE111" s="12">
        <f>VLOOKUP(A:A,[1]TDSheet!$A:$AD,30,0)</f>
        <v>81.027799999999999</v>
      </c>
      <c r="AF111" s="12">
        <f>VLOOKUP(A:A,[1]TDSheet!$A:$AE,31,0)</f>
        <v>77.343000000000004</v>
      </c>
      <c r="AG111" s="12">
        <f>VLOOKUP(A:A,[1]TDSheet!$A:$AF,32,0)</f>
        <v>70.448400000000007</v>
      </c>
      <c r="AH111" s="12">
        <f>VLOOKUP(A:A,[5]TDSheet!$A:$D,4,0)</f>
        <v>81.126000000000005</v>
      </c>
      <c r="AI111" s="12" t="e">
        <f>VLOOKUP(A:A,[1]TDSheet!$A:$AH,34,0)</f>
        <v>#N/A</v>
      </c>
      <c r="AJ111" s="12">
        <f t="shared" si="25"/>
        <v>0</v>
      </c>
      <c r="AK111" s="12">
        <f t="shared" si="26"/>
        <v>0</v>
      </c>
      <c r="AL111" s="12">
        <f t="shared" si="27"/>
        <v>0</v>
      </c>
      <c r="AM111" s="12">
        <f t="shared" si="28"/>
        <v>0</v>
      </c>
      <c r="AN111" s="12"/>
      <c r="AO111" s="12"/>
    </row>
    <row r="112" spans="1:41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>
        <v>0</v>
      </c>
      <c r="U112" s="15"/>
      <c r="V112" s="15"/>
      <c r="W112" s="12">
        <f t="shared" si="22"/>
        <v>40.188600000000001</v>
      </c>
      <c r="X112" s="15"/>
      <c r="Y112" s="16">
        <f t="shared" si="23"/>
        <v>-6.7416879413565045</v>
      </c>
      <c r="Z112" s="12">
        <f t="shared" si="24"/>
        <v>-6.7416879413565045</v>
      </c>
      <c r="AA112" s="12">
        <f>VLOOKUP(A:A,[1]TDSheet!$A:$Z,26,0)</f>
        <v>0</v>
      </c>
      <c r="AB112" s="12"/>
      <c r="AC112" s="12">
        <v>0</v>
      </c>
      <c r="AD112" s="12">
        <f>VLOOKUP(A:A,[1]TDSheet!$A:$AC,29,0)</f>
        <v>0</v>
      </c>
      <c r="AE112" s="12">
        <f>VLOOKUP(A:A,[1]TDSheet!$A:$AD,30,0)</f>
        <v>86.917600000000007</v>
      </c>
      <c r="AF112" s="12">
        <f>VLOOKUP(A:A,[1]TDSheet!$A:$AE,31,0)</f>
        <v>40.085000000000001</v>
      </c>
      <c r="AG112" s="12">
        <f>VLOOKUP(A:A,[1]TDSheet!$A:$AF,32,0)</f>
        <v>37.4482</v>
      </c>
      <c r="AH112" s="12">
        <f>VLOOKUP(A:A,[5]TDSheet!$A:$D,4,0)</f>
        <v>44.542000000000002</v>
      </c>
      <c r="AI112" s="12" t="e">
        <f>VLOOKUP(A:A,[1]TDSheet!$A:$AH,34,0)</f>
        <v>#N/A</v>
      </c>
      <c r="AJ112" s="12">
        <f t="shared" si="25"/>
        <v>0</v>
      </c>
      <c r="AK112" s="12">
        <f t="shared" si="26"/>
        <v>0</v>
      </c>
      <c r="AL112" s="12">
        <f t="shared" si="27"/>
        <v>0</v>
      </c>
      <c r="AM112" s="12">
        <f t="shared" si="28"/>
        <v>0</v>
      </c>
      <c r="AN112" s="12"/>
      <c r="AO112" s="12"/>
    </row>
    <row r="113" spans="1:41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>
        <v>0</v>
      </c>
      <c r="U113" s="15"/>
      <c r="V113" s="15"/>
      <c r="W113" s="12">
        <f t="shared" si="22"/>
        <v>85.6</v>
      </c>
      <c r="X113" s="15"/>
      <c r="Y113" s="16">
        <f t="shared" si="23"/>
        <v>-3.3411214953271031</v>
      </c>
      <c r="Z113" s="12">
        <f t="shared" si="24"/>
        <v>-3.3411214953271031</v>
      </c>
      <c r="AA113" s="12">
        <f>VLOOKUP(A:A,[1]TDSheet!$A:$Z,26,0)</f>
        <v>0</v>
      </c>
      <c r="AB113" s="12"/>
      <c r="AC113" s="12">
        <v>0</v>
      </c>
      <c r="AD113" s="12">
        <f>VLOOKUP(A:A,[1]TDSheet!$A:$AC,29,0)</f>
        <v>0</v>
      </c>
      <c r="AE113" s="12">
        <f>VLOOKUP(A:A,[1]TDSheet!$A:$AD,30,0)</f>
        <v>117.8</v>
      </c>
      <c r="AF113" s="12">
        <f>VLOOKUP(A:A,[1]TDSheet!$A:$AE,31,0)</f>
        <v>72.5</v>
      </c>
      <c r="AG113" s="12">
        <f>VLOOKUP(A:A,[1]TDSheet!$A:$AF,32,0)</f>
        <v>67.599999999999994</v>
      </c>
      <c r="AH113" s="12">
        <f>VLOOKUP(A:A,[5]TDSheet!$A:$D,4,0)</f>
        <v>74</v>
      </c>
      <c r="AI113" s="12" t="e">
        <f>VLOOKUP(A:A,[1]TDSheet!$A:$AH,34,0)</f>
        <v>#N/A</v>
      </c>
      <c r="AJ113" s="12">
        <f t="shared" si="25"/>
        <v>0</v>
      </c>
      <c r="AK113" s="12">
        <f t="shared" si="26"/>
        <v>0</v>
      </c>
      <c r="AL113" s="12">
        <f t="shared" si="27"/>
        <v>0</v>
      </c>
      <c r="AM113" s="12">
        <f t="shared" si="28"/>
        <v>0</v>
      </c>
      <c r="AN113" s="12"/>
      <c r="AO113" s="12"/>
    </row>
    <row r="114" spans="1:41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>
        <v>0</v>
      </c>
      <c r="U114" s="15"/>
      <c r="V114" s="15"/>
      <c r="W114" s="12">
        <f t="shared" si="22"/>
        <v>84</v>
      </c>
      <c r="X114" s="15"/>
      <c r="Y114" s="16">
        <f t="shared" si="23"/>
        <v>-6.4642857142857144</v>
      </c>
      <c r="Z114" s="12">
        <f t="shared" si="24"/>
        <v>-6.4642857142857144</v>
      </c>
      <c r="AA114" s="12">
        <f>VLOOKUP(A:A,[1]TDSheet!$A:$Z,26,0)</f>
        <v>0</v>
      </c>
      <c r="AB114" s="12"/>
      <c r="AC114" s="12">
        <v>0</v>
      </c>
      <c r="AD114" s="12">
        <f>VLOOKUP(A:A,[1]TDSheet!$A:$AC,29,0)</f>
        <v>0</v>
      </c>
      <c r="AE114" s="12">
        <f>VLOOKUP(A:A,[1]TDSheet!$A:$AD,30,0)</f>
        <v>131.6</v>
      </c>
      <c r="AF114" s="12">
        <f>VLOOKUP(A:A,[1]TDSheet!$A:$AE,31,0)</f>
        <v>64.5</v>
      </c>
      <c r="AG114" s="12">
        <f>VLOOKUP(A:A,[1]TDSheet!$A:$AF,32,0)</f>
        <v>70.400000000000006</v>
      </c>
      <c r="AH114" s="12">
        <f>VLOOKUP(A:A,[5]TDSheet!$A:$D,4,0)</f>
        <v>71</v>
      </c>
      <c r="AI114" s="12" t="e">
        <f>VLOOKUP(A:A,[1]TDSheet!$A:$AH,34,0)</f>
        <v>#N/A</v>
      </c>
      <c r="AJ114" s="12">
        <f t="shared" si="25"/>
        <v>0</v>
      </c>
      <c r="AK114" s="12">
        <f t="shared" si="26"/>
        <v>0</v>
      </c>
      <c r="AL114" s="12">
        <f t="shared" si="27"/>
        <v>0</v>
      </c>
      <c r="AM114" s="12">
        <f t="shared" si="28"/>
        <v>0</v>
      </c>
      <c r="AN114" s="12"/>
      <c r="AO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2024-01-26T10:49:03Z</dcterms:modified>
</cp:coreProperties>
</file>