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1,24 Симф КИ\"/>
    </mc:Choice>
  </mc:AlternateContent>
  <xr:revisionPtr revIDLastSave="0" documentId="13_ncr:1_{37822BE0-F8B8-4CFB-B40E-9C4F51A78E9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1" i="1"/>
  <c r="AH102" i="1"/>
  <c r="AH105" i="1"/>
  <c r="AH106" i="1"/>
  <c r="AH107" i="1"/>
  <c r="AH108" i="1"/>
  <c r="AH109" i="1"/>
  <c r="AH110" i="1"/>
  <c r="AH111" i="1"/>
  <c r="AH112" i="1"/>
  <c r="AH113" i="1"/>
  <c r="AH114" i="1"/>
  <c r="AH7" i="1"/>
  <c r="P6" i="1" l="1"/>
  <c r="AI9" i="1" l="1"/>
  <c r="AI11" i="1"/>
  <c r="AI12" i="1"/>
  <c r="AI13" i="1"/>
  <c r="AI16" i="1"/>
  <c r="AI17" i="1"/>
  <c r="AI18" i="1"/>
  <c r="AI20" i="1"/>
  <c r="AI21" i="1"/>
  <c r="AI22" i="1"/>
  <c r="AI23" i="1"/>
  <c r="AI24" i="1"/>
  <c r="AI25" i="1"/>
  <c r="AI27" i="1"/>
  <c r="AI30" i="1"/>
  <c r="AI32" i="1"/>
  <c r="AI33" i="1"/>
  <c r="AI34" i="1"/>
  <c r="AI36" i="1"/>
  <c r="AI37" i="1"/>
  <c r="AI38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8" i="1"/>
  <c r="AI60" i="1"/>
  <c r="AI61" i="1"/>
  <c r="AI62" i="1"/>
  <c r="AI63" i="1"/>
  <c r="AI64" i="1"/>
  <c r="AI65" i="1"/>
  <c r="AI66" i="1"/>
  <c r="AI67" i="1"/>
  <c r="AI68" i="1"/>
  <c r="AI69" i="1"/>
  <c r="AI71" i="1"/>
  <c r="AI72" i="1"/>
  <c r="AI74" i="1"/>
  <c r="AI77" i="1"/>
  <c r="AI78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9" i="1"/>
  <c r="AI100" i="1"/>
  <c r="AI101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20" i="1"/>
  <c r="AC21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50" i="1"/>
  <c r="AC51" i="1"/>
  <c r="AC52" i="1"/>
  <c r="AC53" i="1"/>
  <c r="AC54" i="1"/>
  <c r="AC55" i="1"/>
  <c r="AC56" i="1"/>
  <c r="AC57" i="1"/>
  <c r="AC58" i="1"/>
  <c r="AC60" i="1"/>
  <c r="AC62" i="1"/>
  <c r="AC63" i="1"/>
  <c r="AC66" i="1"/>
  <c r="AC67" i="1"/>
  <c r="AC68" i="1"/>
  <c r="AC69" i="1"/>
  <c r="AC70" i="1"/>
  <c r="AC71" i="1"/>
  <c r="AC73" i="1"/>
  <c r="AC74" i="1"/>
  <c r="AC75" i="1"/>
  <c r="AC76" i="1"/>
  <c r="AC77" i="1"/>
  <c r="AC78" i="1"/>
  <c r="AC79" i="1"/>
  <c r="AC82" i="1"/>
  <c r="AC83" i="1"/>
  <c r="AC84" i="1"/>
  <c r="AC85" i="1"/>
  <c r="AC86" i="1"/>
  <c r="AC87" i="1"/>
  <c r="AC88" i="1"/>
  <c r="AC89" i="1"/>
  <c r="AC90" i="1"/>
  <c r="AC91" i="1"/>
  <c r="AC92" i="1"/>
  <c r="AC95" i="1"/>
  <c r="AC96" i="1"/>
  <c r="AC97" i="1"/>
  <c r="AC98" i="1"/>
  <c r="AC101" i="1"/>
  <c r="AC102" i="1"/>
  <c r="AC7" i="1"/>
  <c r="AA8" i="1" l="1"/>
  <c r="W8" i="1" s="1"/>
  <c r="Z8" i="1" s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W16" i="1" s="1"/>
  <c r="Z16" i="1" s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W24" i="1" s="1"/>
  <c r="Z24" i="1" s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W32" i="1" s="1"/>
  <c r="Z32" i="1" s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W40" i="1" s="1"/>
  <c r="Z40" i="1" s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W48" i="1" s="1"/>
  <c r="Z48" i="1" s="1"/>
  <c r="AA49" i="1"/>
  <c r="W49" i="1" s="1"/>
  <c r="Z49" i="1" s="1"/>
  <c r="AA50" i="1"/>
  <c r="W50" i="1" s="1"/>
  <c r="Z50" i="1" s="1"/>
  <c r="AA51" i="1"/>
  <c r="W51" i="1" s="1"/>
  <c r="Z51" i="1" s="1"/>
  <c r="AA52" i="1"/>
  <c r="W52" i="1" s="1"/>
  <c r="Z52" i="1" s="1"/>
  <c r="AA53" i="1"/>
  <c r="W53" i="1" s="1"/>
  <c r="Z53" i="1" s="1"/>
  <c r="AA54" i="1"/>
  <c r="W54" i="1" s="1"/>
  <c r="Z54" i="1" s="1"/>
  <c r="AA55" i="1"/>
  <c r="W55" i="1" s="1"/>
  <c r="Z55" i="1" s="1"/>
  <c r="AA56" i="1"/>
  <c r="W56" i="1" s="1"/>
  <c r="Z56" i="1" s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Z63" i="1" s="1"/>
  <c r="AA64" i="1"/>
  <c r="W64" i="1" s="1"/>
  <c r="Z64" i="1" s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W72" i="1" s="1"/>
  <c r="Z72" i="1" s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Z76" i="1" s="1"/>
  <c r="AA77" i="1"/>
  <c r="W77" i="1" s="1"/>
  <c r="Z77" i="1" s="1"/>
  <c r="AA78" i="1"/>
  <c r="W78" i="1" s="1"/>
  <c r="Z78" i="1" s="1"/>
  <c r="AA79" i="1"/>
  <c r="W79" i="1" s="1"/>
  <c r="Z79" i="1" s="1"/>
  <c r="AA80" i="1"/>
  <c r="W80" i="1" s="1"/>
  <c r="Z80" i="1" s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W88" i="1" s="1"/>
  <c r="Z88" i="1" s="1"/>
  <c r="AA89" i="1"/>
  <c r="W89" i="1" s="1"/>
  <c r="Z89" i="1" s="1"/>
  <c r="AA90" i="1"/>
  <c r="W90" i="1" s="1"/>
  <c r="Z90" i="1" s="1"/>
  <c r="AA91" i="1"/>
  <c r="W91" i="1" s="1"/>
  <c r="Z91" i="1" s="1"/>
  <c r="AA92" i="1"/>
  <c r="W92" i="1" s="1"/>
  <c r="Z92" i="1" s="1"/>
  <c r="AA93" i="1"/>
  <c r="W93" i="1" s="1"/>
  <c r="Z93" i="1" s="1"/>
  <c r="AA94" i="1"/>
  <c r="W94" i="1" s="1"/>
  <c r="Z94" i="1" s="1"/>
  <c r="AA95" i="1"/>
  <c r="W95" i="1" s="1"/>
  <c r="Z95" i="1" s="1"/>
  <c r="AA96" i="1"/>
  <c r="W96" i="1" s="1"/>
  <c r="Z96" i="1" s="1"/>
  <c r="AA97" i="1"/>
  <c r="W97" i="1" s="1"/>
  <c r="Z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Z103" i="1" s="1"/>
  <c r="AA104" i="1"/>
  <c r="W104" i="1" s="1"/>
  <c r="Z104" i="1" s="1"/>
  <c r="AA105" i="1"/>
  <c r="W105" i="1" s="1"/>
  <c r="Z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AA112" i="1"/>
  <c r="W112" i="1" s="1"/>
  <c r="Z112" i="1" s="1"/>
  <c r="AA113" i="1"/>
  <c r="W113" i="1" s="1"/>
  <c r="Z113" i="1" s="1"/>
  <c r="AA114" i="1"/>
  <c r="W114" i="1" s="1"/>
  <c r="Z114" i="1" s="1"/>
  <c r="AA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7" i="1"/>
  <c r="K7" i="1" s="1"/>
  <c r="AB6" i="1"/>
  <c r="AC6" i="1"/>
  <c r="AD6" i="1"/>
  <c r="AE6" i="1"/>
  <c r="AF6" i="1"/>
  <c r="AG6" i="1"/>
  <c r="AH6" i="1"/>
  <c r="O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AM114" i="1" l="1"/>
  <c r="AL114" i="1"/>
  <c r="AK114" i="1"/>
  <c r="AJ114" i="1"/>
  <c r="AM112" i="1"/>
  <c r="AL112" i="1"/>
  <c r="AK112" i="1"/>
  <c r="AJ112" i="1"/>
  <c r="AM110" i="1"/>
  <c r="AL110" i="1"/>
  <c r="AK110" i="1"/>
  <c r="AJ110" i="1"/>
  <c r="AM108" i="1"/>
  <c r="AL108" i="1"/>
  <c r="AK108" i="1"/>
  <c r="AJ108" i="1"/>
  <c r="AM106" i="1"/>
  <c r="AL106" i="1"/>
  <c r="AK106" i="1"/>
  <c r="AJ106" i="1"/>
  <c r="AM104" i="1"/>
  <c r="AL104" i="1"/>
  <c r="AK104" i="1"/>
  <c r="AJ104" i="1"/>
  <c r="AM102" i="1"/>
  <c r="AL102" i="1"/>
  <c r="AK102" i="1"/>
  <c r="AJ102" i="1"/>
  <c r="AM100" i="1"/>
  <c r="AL100" i="1"/>
  <c r="AK100" i="1"/>
  <c r="AJ100" i="1"/>
  <c r="AL98" i="1"/>
  <c r="AK98" i="1"/>
  <c r="AJ98" i="1"/>
  <c r="AM98" i="1"/>
  <c r="AM96" i="1"/>
  <c r="AL96" i="1"/>
  <c r="AK96" i="1"/>
  <c r="AJ96" i="1"/>
  <c r="AL94" i="1"/>
  <c r="AK94" i="1"/>
  <c r="AJ94" i="1"/>
  <c r="AM94" i="1"/>
  <c r="AM92" i="1"/>
  <c r="AL92" i="1"/>
  <c r="AK92" i="1"/>
  <c r="AJ92" i="1"/>
  <c r="AK90" i="1"/>
  <c r="AJ90" i="1"/>
  <c r="AL90" i="1"/>
  <c r="AM90" i="1"/>
  <c r="AM88" i="1"/>
  <c r="AL88" i="1"/>
  <c r="AK88" i="1"/>
  <c r="AJ88" i="1"/>
  <c r="AK86" i="1"/>
  <c r="AJ86" i="1"/>
  <c r="AL86" i="1"/>
  <c r="AM86" i="1"/>
  <c r="AM84" i="1"/>
  <c r="AL84" i="1"/>
  <c r="AK84" i="1"/>
  <c r="AJ84" i="1"/>
  <c r="AK82" i="1"/>
  <c r="AJ82" i="1"/>
  <c r="AL82" i="1"/>
  <c r="AM82" i="1"/>
  <c r="AM80" i="1"/>
  <c r="AL80" i="1"/>
  <c r="AK80" i="1"/>
  <c r="AJ80" i="1"/>
  <c r="AK78" i="1"/>
  <c r="AJ78" i="1"/>
  <c r="AL78" i="1"/>
  <c r="AM78" i="1"/>
  <c r="AM76" i="1"/>
  <c r="AL76" i="1"/>
  <c r="AK76" i="1"/>
  <c r="AJ76" i="1"/>
  <c r="AK74" i="1"/>
  <c r="AJ74" i="1"/>
  <c r="AL74" i="1"/>
  <c r="AM74" i="1"/>
  <c r="AM72" i="1"/>
  <c r="AL72" i="1"/>
  <c r="AK72" i="1"/>
  <c r="AJ72" i="1"/>
  <c r="AK70" i="1"/>
  <c r="AJ70" i="1"/>
  <c r="AL70" i="1"/>
  <c r="AM70" i="1"/>
  <c r="AM68" i="1"/>
  <c r="AL68" i="1"/>
  <c r="AK68" i="1"/>
  <c r="AJ68" i="1"/>
  <c r="AK66" i="1"/>
  <c r="AJ66" i="1"/>
  <c r="AL66" i="1"/>
  <c r="AM66" i="1"/>
  <c r="AM64" i="1"/>
  <c r="AL64" i="1"/>
  <c r="AK64" i="1"/>
  <c r="AJ64" i="1"/>
  <c r="AK62" i="1"/>
  <c r="AJ62" i="1"/>
  <c r="AL62" i="1"/>
  <c r="AM62" i="1"/>
  <c r="AM60" i="1"/>
  <c r="AL60" i="1"/>
  <c r="AK60" i="1"/>
  <c r="AJ60" i="1"/>
  <c r="AK58" i="1"/>
  <c r="AJ58" i="1"/>
  <c r="AL58" i="1"/>
  <c r="AM58" i="1"/>
  <c r="AM56" i="1"/>
  <c r="AL56" i="1"/>
  <c r="AK56" i="1"/>
  <c r="AJ56" i="1"/>
  <c r="AL54" i="1"/>
  <c r="AK54" i="1"/>
  <c r="AJ54" i="1"/>
  <c r="AM54" i="1"/>
  <c r="AM52" i="1"/>
  <c r="AL52" i="1"/>
  <c r="AK52" i="1"/>
  <c r="AJ52" i="1"/>
  <c r="AL50" i="1"/>
  <c r="AK50" i="1"/>
  <c r="AJ50" i="1"/>
  <c r="AM50" i="1"/>
  <c r="AL48" i="1"/>
  <c r="AM48" i="1"/>
  <c r="AK48" i="1"/>
  <c r="AJ48" i="1"/>
  <c r="AL46" i="1"/>
  <c r="AK46" i="1"/>
  <c r="AJ46" i="1"/>
  <c r="AM46" i="1"/>
  <c r="AM44" i="1"/>
  <c r="AL44" i="1"/>
  <c r="AK44" i="1"/>
  <c r="AJ44" i="1"/>
  <c r="AL42" i="1"/>
  <c r="AK42" i="1"/>
  <c r="AJ42" i="1"/>
  <c r="AM42" i="1"/>
  <c r="AL40" i="1"/>
  <c r="AM40" i="1"/>
  <c r="AK40" i="1"/>
  <c r="AJ40" i="1"/>
  <c r="AL38" i="1"/>
  <c r="AK38" i="1"/>
  <c r="AJ38" i="1"/>
  <c r="AM38" i="1"/>
  <c r="AM36" i="1"/>
  <c r="AL36" i="1"/>
  <c r="AK36" i="1"/>
  <c r="AJ36" i="1"/>
  <c r="AL34" i="1"/>
  <c r="AK34" i="1"/>
  <c r="AJ34" i="1"/>
  <c r="AM34" i="1"/>
  <c r="AL32" i="1"/>
  <c r="AM32" i="1"/>
  <c r="AK32" i="1"/>
  <c r="AJ32" i="1"/>
  <c r="AL30" i="1"/>
  <c r="AK30" i="1"/>
  <c r="AJ30" i="1"/>
  <c r="AM30" i="1"/>
  <c r="AM28" i="1"/>
  <c r="AL28" i="1"/>
  <c r="AK28" i="1"/>
  <c r="AJ28" i="1"/>
  <c r="AL26" i="1"/>
  <c r="AK26" i="1"/>
  <c r="AJ26" i="1"/>
  <c r="AM26" i="1"/>
  <c r="AL24" i="1"/>
  <c r="AM24" i="1"/>
  <c r="AK24" i="1"/>
  <c r="AJ24" i="1"/>
  <c r="AL22" i="1"/>
  <c r="AK22" i="1"/>
  <c r="AJ22" i="1"/>
  <c r="AM22" i="1"/>
  <c r="AM20" i="1"/>
  <c r="AL20" i="1"/>
  <c r="AK20" i="1"/>
  <c r="AJ20" i="1"/>
  <c r="AL18" i="1"/>
  <c r="AK18" i="1"/>
  <c r="AJ18" i="1"/>
  <c r="AM18" i="1"/>
  <c r="AL16" i="1"/>
  <c r="AM16" i="1"/>
  <c r="AK16" i="1"/>
  <c r="AJ16" i="1"/>
  <c r="AL14" i="1"/>
  <c r="AK14" i="1"/>
  <c r="AJ14" i="1"/>
  <c r="AM14" i="1"/>
  <c r="AM12" i="1"/>
  <c r="AL12" i="1"/>
  <c r="AK12" i="1"/>
  <c r="AJ12" i="1"/>
  <c r="AL10" i="1"/>
  <c r="AK10" i="1"/>
  <c r="AJ10" i="1"/>
  <c r="AM10" i="1"/>
  <c r="AL8" i="1"/>
  <c r="AM8" i="1"/>
  <c r="AK8" i="1"/>
  <c r="AJ8" i="1"/>
  <c r="AL7" i="1"/>
  <c r="AK7" i="1"/>
  <c r="AJ7" i="1"/>
  <c r="AM7" i="1"/>
  <c r="AM113" i="1"/>
  <c r="AL113" i="1"/>
  <c r="AK113" i="1"/>
  <c r="AJ113" i="1"/>
  <c r="AM111" i="1"/>
  <c r="AL111" i="1"/>
  <c r="AK111" i="1"/>
  <c r="AJ111" i="1"/>
  <c r="AM109" i="1"/>
  <c r="AL109" i="1"/>
  <c r="AK109" i="1"/>
  <c r="AJ109" i="1"/>
  <c r="AM107" i="1"/>
  <c r="AL107" i="1"/>
  <c r="AK107" i="1"/>
  <c r="AJ107" i="1"/>
  <c r="AM105" i="1"/>
  <c r="AL105" i="1"/>
  <c r="AK105" i="1"/>
  <c r="AJ105" i="1"/>
  <c r="AM103" i="1"/>
  <c r="AL103" i="1"/>
  <c r="AK103" i="1"/>
  <c r="AJ103" i="1"/>
  <c r="AM101" i="1"/>
  <c r="AL101" i="1"/>
  <c r="AK101" i="1"/>
  <c r="AJ101" i="1"/>
  <c r="AM99" i="1"/>
  <c r="AL99" i="1"/>
  <c r="AK99" i="1"/>
  <c r="AJ99" i="1"/>
  <c r="AM97" i="1"/>
  <c r="AL97" i="1"/>
  <c r="AK97" i="1"/>
  <c r="AJ97" i="1"/>
  <c r="AM95" i="1"/>
  <c r="AL95" i="1"/>
  <c r="AK95" i="1"/>
  <c r="AJ95" i="1"/>
  <c r="AM93" i="1"/>
  <c r="AL93" i="1"/>
  <c r="AK93" i="1"/>
  <c r="AJ93" i="1"/>
  <c r="AM91" i="1"/>
  <c r="AL91" i="1"/>
  <c r="AK91" i="1"/>
  <c r="AJ91" i="1"/>
  <c r="AM89" i="1"/>
  <c r="AL89" i="1"/>
  <c r="AK89" i="1"/>
  <c r="AJ89" i="1"/>
  <c r="AM87" i="1"/>
  <c r="AL87" i="1"/>
  <c r="AK87" i="1"/>
  <c r="AJ87" i="1"/>
  <c r="AM85" i="1"/>
  <c r="AL85" i="1"/>
  <c r="AK85" i="1"/>
  <c r="AJ85" i="1"/>
  <c r="AM83" i="1"/>
  <c r="AL83" i="1"/>
  <c r="AK83" i="1"/>
  <c r="AJ83" i="1"/>
  <c r="AM81" i="1"/>
  <c r="AL81" i="1"/>
  <c r="AK81" i="1"/>
  <c r="AJ81" i="1"/>
  <c r="AM79" i="1"/>
  <c r="AL79" i="1"/>
  <c r="AK79" i="1"/>
  <c r="AJ79" i="1"/>
  <c r="AM77" i="1"/>
  <c r="AL77" i="1"/>
  <c r="AK77" i="1"/>
  <c r="AJ77" i="1"/>
  <c r="AM75" i="1"/>
  <c r="AL75" i="1"/>
  <c r="AK75" i="1"/>
  <c r="AJ75" i="1"/>
  <c r="AM73" i="1"/>
  <c r="AL73" i="1"/>
  <c r="AK73" i="1"/>
  <c r="AJ73" i="1"/>
  <c r="AM71" i="1"/>
  <c r="AL71" i="1"/>
  <c r="AK71" i="1"/>
  <c r="AJ71" i="1"/>
  <c r="AM69" i="1"/>
  <c r="AL69" i="1"/>
  <c r="AK69" i="1"/>
  <c r="AJ69" i="1"/>
  <c r="AM67" i="1"/>
  <c r="AL67" i="1"/>
  <c r="AK67" i="1"/>
  <c r="AJ67" i="1"/>
  <c r="AM65" i="1"/>
  <c r="AL65" i="1"/>
  <c r="AK65" i="1"/>
  <c r="AJ65" i="1"/>
  <c r="AM63" i="1"/>
  <c r="AL63" i="1"/>
  <c r="AK63" i="1"/>
  <c r="AJ63" i="1"/>
  <c r="AM61" i="1"/>
  <c r="AL61" i="1"/>
  <c r="AK61" i="1"/>
  <c r="AJ61" i="1"/>
  <c r="AM59" i="1"/>
  <c r="AL59" i="1"/>
  <c r="AK59" i="1"/>
  <c r="AJ59" i="1"/>
  <c r="AM57" i="1"/>
  <c r="AL57" i="1"/>
  <c r="AK57" i="1"/>
  <c r="AJ57" i="1"/>
  <c r="AM55" i="1"/>
  <c r="AL55" i="1"/>
  <c r="AK55" i="1"/>
  <c r="AJ55" i="1"/>
  <c r="AM53" i="1"/>
  <c r="AL53" i="1"/>
  <c r="AK53" i="1"/>
  <c r="AJ53" i="1"/>
  <c r="AM51" i="1"/>
  <c r="AL51" i="1"/>
  <c r="AK51" i="1"/>
  <c r="AJ51" i="1"/>
  <c r="AM49" i="1"/>
  <c r="AL49" i="1"/>
  <c r="AK49" i="1"/>
  <c r="AJ49" i="1"/>
  <c r="AM47" i="1"/>
  <c r="AL47" i="1"/>
  <c r="AK47" i="1"/>
  <c r="AJ47" i="1"/>
  <c r="AM45" i="1"/>
  <c r="AL45" i="1"/>
  <c r="AK45" i="1"/>
  <c r="AJ45" i="1"/>
  <c r="AM43" i="1"/>
  <c r="AL43" i="1"/>
  <c r="AK43" i="1"/>
  <c r="AJ43" i="1"/>
  <c r="AM41" i="1"/>
  <c r="AL41" i="1"/>
  <c r="AK41" i="1"/>
  <c r="AJ41" i="1"/>
  <c r="AM39" i="1"/>
  <c r="AL39" i="1"/>
  <c r="AK39" i="1"/>
  <c r="AJ39" i="1"/>
  <c r="AM37" i="1"/>
  <c r="AL37" i="1"/>
  <c r="AK37" i="1"/>
  <c r="AJ37" i="1"/>
  <c r="AM35" i="1"/>
  <c r="AL35" i="1"/>
  <c r="AK35" i="1"/>
  <c r="AJ35" i="1"/>
  <c r="AM33" i="1"/>
  <c r="AL33" i="1"/>
  <c r="AK33" i="1"/>
  <c r="AJ33" i="1"/>
  <c r="AM31" i="1"/>
  <c r="AL31" i="1"/>
  <c r="AK31" i="1"/>
  <c r="AJ31" i="1"/>
  <c r="AM29" i="1"/>
  <c r="AL29" i="1"/>
  <c r="AK29" i="1"/>
  <c r="AJ29" i="1"/>
  <c r="AM27" i="1"/>
  <c r="AL27" i="1"/>
  <c r="AK27" i="1"/>
  <c r="AJ27" i="1"/>
  <c r="AM25" i="1"/>
  <c r="AL25" i="1"/>
  <c r="AK25" i="1"/>
  <c r="AJ25" i="1"/>
  <c r="AM23" i="1"/>
  <c r="AL23" i="1"/>
  <c r="AK23" i="1"/>
  <c r="AJ23" i="1"/>
  <c r="AM21" i="1"/>
  <c r="AL21" i="1"/>
  <c r="AK21" i="1"/>
  <c r="AJ21" i="1"/>
  <c r="AM19" i="1"/>
  <c r="AL19" i="1"/>
  <c r="AK19" i="1"/>
  <c r="AJ19" i="1"/>
  <c r="AM17" i="1"/>
  <c r="AL17" i="1"/>
  <c r="AK17" i="1"/>
  <c r="AJ17" i="1"/>
  <c r="AM15" i="1"/>
  <c r="AL15" i="1"/>
  <c r="AK15" i="1"/>
  <c r="AJ15" i="1"/>
  <c r="AM13" i="1"/>
  <c r="AL13" i="1"/>
  <c r="AK13" i="1"/>
  <c r="AJ13" i="1"/>
  <c r="AM11" i="1"/>
  <c r="AL11" i="1"/>
  <c r="AK11" i="1"/>
  <c r="AJ11" i="1"/>
  <c r="AM9" i="1"/>
  <c r="AL9" i="1"/>
  <c r="AK9" i="1"/>
  <c r="AJ9" i="1"/>
  <c r="AA6" i="1"/>
  <c r="W111" i="1"/>
  <c r="Z111" i="1" s="1"/>
  <c r="W6" i="1"/>
  <c r="N6" i="1"/>
  <c r="M6" i="1"/>
  <c r="L6" i="1"/>
  <c r="K6" i="1"/>
  <c r="J6" i="1"/>
  <c r="AL6" i="1" l="1"/>
  <c r="AK6" i="1"/>
  <c r="Y111" i="1"/>
  <c r="AM6" i="1"/>
  <c r="AJ6" i="1"/>
</calcChain>
</file>

<file path=xl/sharedStrings.xml><?xml version="1.0" encoding="utf-8"?>
<sst xmlns="http://schemas.openxmlformats.org/spreadsheetml/2006/main" count="300" uniqueCount="159">
  <si>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</si>
  <si>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</si>
  <si>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</si>
  <si>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</si>
  <si>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</si>
  <si>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</si>
  <si>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</si>
  <si>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</si>
  <si>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</si>
  <si>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</si>
  <si>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</si>
  <si>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</si>
  <si>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</si>
  <si>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</si>
  <si>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</si>
  <si>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</si>
  <si>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</si>
  <si>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</si>
  <si>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</si>
  <si>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</si>
  <si>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</si>
  <si>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</si>
  <si>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</si>
  <si>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</si>
  <si>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</si>
  <si>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</si>
  <si>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</si>
  <si>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</si>
  <si>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</si>
  <si>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</si>
  <si>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</si>
  <si>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</si>
  <si>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</si>
  <si>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</si>
  <si>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</si>
  <si>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</si>
  <si>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</si>
  <si>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</si>
  <si>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</si>
  <si>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</si>
  <si>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</si>
  <si>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</si>
  <si>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</si>
  <si>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</si>
  <si>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</si>
  <si>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</si>
  <si>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</si>
  <si>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</si>
  <si>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</si>
  <si>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</si>
  <si>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</si>
  <si>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</si>
  <si>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</si>
  <si>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</si>
  <si>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</si>
  <si>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</si>
  <si>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</si>
  <si>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</si>
  <si>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</si>
  <si>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</si>
  <si>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</si>
  <si>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</si>
  <si>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</si>
  <si>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</si>
  <si>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</si>
  <si>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</si>
  <si>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</si>
  <si>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</si>
  <si>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</si>
  <si>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</si>
  <si>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</si>
  <si>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</si>
  <si>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</si>
  <si>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</si>
  <si>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</si>
  <si>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</si>
  <si>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</si>
  <si>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</si>
  <si>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</si>
  <si>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</si>
  <si>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</si>
  <si>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</si>
  <si>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</si>
  <si>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</si>
  <si>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</si>
  <si>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</si>
  <si>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</si>
  <si>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</si>
  <si>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</si>
  <si>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</si>
  <si>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</si>
  <si>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</si>
  <si>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</si>
  <si>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</si>
  <si>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</si>
  <si>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</si>
  <si>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</si>
  <si>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</si>
  <si>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</si>
  <si>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</si>
  <si>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</si>
  <si>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</si>
  <si>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</si>
  <si>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</si>
  <si>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</si>
  <si>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</si>
  <si>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</si>
  <si>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</si>
  <si>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</si>
  <si>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</si>
  <si>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</si>
  <si>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</si>
  <si>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</si>
  <si>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</si>
  <si>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</si>
  <si>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</si>
  <si>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</si>
  <si>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</si>
  <si>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</si>
  <si>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</si>
  <si>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</si>
  <si>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</si>
  <si>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</si>
  <si>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</si>
  <si>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</si>
  <si>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</si>
  <si>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</si>
  <si>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</si>
  <si>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</si>
  <si>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</si>
  <si>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</si>
  <si>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</si>
  <si>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</si>
  <si>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</si>
  <si>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19,01,</t>
  </si>
  <si>
    <t>22,01,</t>
  </si>
  <si>
    <t>23,01,</t>
  </si>
  <si>
    <t>24,01,</t>
  </si>
  <si>
    <t>25,01,</t>
  </si>
  <si>
    <t>26,01,</t>
  </si>
  <si>
    <t>28,12,</t>
  </si>
  <si>
    <t>05,01,</t>
  </si>
  <si>
    <t>12,01,</t>
  </si>
  <si>
    <t>29,01,</t>
  </si>
  <si>
    <t>сум</t>
  </si>
  <si>
    <t>склад</t>
  </si>
  <si>
    <t>ат</t>
  </si>
  <si>
    <t>31,01,</t>
  </si>
  <si>
    <t>01,02,</t>
  </si>
  <si>
    <t>02,02,</t>
  </si>
  <si>
    <t>10т</t>
  </si>
  <si>
    <t>17т</t>
  </si>
  <si>
    <t>11д</t>
  </si>
  <si>
    <t>12д</t>
  </si>
  <si>
    <t>13д</t>
  </si>
  <si>
    <t>ак янв</t>
  </si>
  <si>
    <t>продянв</t>
  </si>
  <si>
    <t>янвак</t>
  </si>
  <si>
    <t>оконч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</si>
</sst>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Alignment="1"/>
    <xf numFmtId="0" fontId="2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25.01.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19,01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18,01,</v>
          </cell>
          <cell r="M5" t="str">
            <v>19,01,</v>
          </cell>
          <cell r="N5" t="str">
            <v>22,01,</v>
          </cell>
          <cell r="W5" t="str">
            <v>23,01,</v>
          </cell>
          <cell r="AD5" t="str">
            <v>28,12,</v>
          </cell>
          <cell r="AE5" t="str">
            <v>05,01,</v>
          </cell>
          <cell r="AF5" t="str">
            <v>12,01,</v>
          </cell>
          <cell r="AG5" t="str">
            <v>18,01,</v>
          </cell>
        </row>
        <row r="6">
          <cell r="E6">
            <v>115629.40900000001</v>
          </cell>
          <cell r="F6">
            <v>49391.824000000001</v>
          </cell>
          <cell r="J6">
            <v>117935.34699999999</v>
          </cell>
          <cell r="K6">
            <v>-2305.938000000001</v>
          </cell>
          <cell r="L6">
            <v>30950</v>
          </cell>
          <cell r="M6">
            <v>21530</v>
          </cell>
          <cell r="N6">
            <v>23860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21825.275799999996</v>
          </cell>
          <cell r="W6">
            <v>27160</v>
          </cell>
          <cell r="Z6">
            <v>3407.03</v>
          </cell>
          <cell r="AA6">
            <v>0</v>
          </cell>
          <cell r="AB6">
            <v>0</v>
          </cell>
          <cell r="AC6">
            <v>3096</v>
          </cell>
          <cell r="AD6">
            <v>28430.536599999996</v>
          </cell>
          <cell r="AE6">
            <v>18659.840749999996</v>
          </cell>
          <cell r="AF6">
            <v>18706.743000000002</v>
          </cell>
          <cell r="AG6">
            <v>17631.685000000005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46.43</v>
          </cell>
          <cell r="D7">
            <v>71.384</v>
          </cell>
          <cell r="E7">
            <v>49.289000000000001</v>
          </cell>
          <cell r="F7">
            <v>65.730999999999995</v>
          </cell>
          <cell r="G7" t="str">
            <v>н</v>
          </cell>
          <cell r="H7">
            <v>1</v>
          </cell>
          <cell r="I7">
            <v>45</v>
          </cell>
          <cell r="J7">
            <v>57.301000000000002</v>
          </cell>
          <cell r="K7">
            <v>-8.0120000000000005</v>
          </cell>
          <cell r="L7">
            <v>30</v>
          </cell>
          <cell r="M7">
            <v>20</v>
          </cell>
          <cell r="N7">
            <v>0</v>
          </cell>
          <cell r="V7">
            <v>9.857800000000001</v>
          </cell>
          <cell r="X7">
            <v>11.740043417395361</v>
          </cell>
          <cell r="Y7">
            <v>6.667917790987846</v>
          </cell>
          <cell r="Z7">
            <v>0</v>
          </cell>
          <cell r="AC7">
            <v>0</v>
          </cell>
          <cell r="AD7">
            <v>16.165199999999999</v>
          </cell>
          <cell r="AE7">
            <v>8.1364999999999998</v>
          </cell>
          <cell r="AF7">
            <v>13.3392</v>
          </cell>
          <cell r="AG7">
            <v>7.069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1446.8630000000001</v>
          </cell>
          <cell r="D8">
            <v>634.85799999999995</v>
          </cell>
          <cell r="E8">
            <v>1202.067</v>
          </cell>
          <cell r="F8">
            <v>869.86400000000003</v>
          </cell>
          <cell r="G8" t="str">
            <v>н</v>
          </cell>
          <cell r="H8">
            <v>1</v>
          </cell>
          <cell r="I8">
            <v>45</v>
          </cell>
          <cell r="J8">
            <v>1112.857</v>
          </cell>
          <cell r="K8">
            <v>89.210000000000036</v>
          </cell>
          <cell r="L8">
            <v>0</v>
          </cell>
          <cell r="M8">
            <v>150</v>
          </cell>
          <cell r="N8">
            <v>400</v>
          </cell>
          <cell r="V8">
            <v>219.63899999999998</v>
          </cell>
          <cell r="W8">
            <v>120</v>
          </cell>
          <cell r="X8">
            <v>7.010886044828105</v>
          </cell>
          <cell r="Y8">
            <v>3.9604259717081214</v>
          </cell>
          <cell r="Z8">
            <v>103.872</v>
          </cell>
          <cell r="AC8">
            <v>0</v>
          </cell>
          <cell r="AD8">
            <v>445.38639999999998</v>
          </cell>
          <cell r="AE8">
            <v>321.27199999999999</v>
          </cell>
          <cell r="AF8">
            <v>176.72460000000001</v>
          </cell>
          <cell r="AG8">
            <v>65.457999999999998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26.963999999999999</v>
          </cell>
          <cell r="D9">
            <v>739.09699999999998</v>
          </cell>
          <cell r="E9">
            <v>475.96199999999999</v>
          </cell>
          <cell r="F9">
            <v>141.18</v>
          </cell>
          <cell r="G9" t="str">
            <v>н</v>
          </cell>
          <cell r="H9">
            <v>1</v>
          </cell>
          <cell r="I9">
            <v>45</v>
          </cell>
          <cell r="J9">
            <v>497.875</v>
          </cell>
          <cell r="K9">
            <v>-21.913000000000011</v>
          </cell>
          <cell r="L9">
            <v>150</v>
          </cell>
          <cell r="M9">
            <v>100</v>
          </cell>
          <cell r="N9">
            <v>160</v>
          </cell>
          <cell r="V9">
            <v>95.192399999999992</v>
          </cell>
          <cell r="W9">
            <v>120</v>
          </cell>
          <cell r="X9">
            <v>7.0507729608666248</v>
          </cell>
          <cell r="Y9">
            <v>1.4831015921439108</v>
          </cell>
          <cell r="Z9">
            <v>0</v>
          </cell>
          <cell r="AC9">
            <v>0</v>
          </cell>
          <cell r="AD9">
            <v>87.291599999999988</v>
          </cell>
          <cell r="AE9">
            <v>53.66225</v>
          </cell>
          <cell r="AF9">
            <v>80.901800000000009</v>
          </cell>
          <cell r="AG9">
            <v>88.697999999999993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1006.664</v>
          </cell>
          <cell r="D10">
            <v>1491.3320000000001</v>
          </cell>
          <cell r="E10">
            <v>1876.713</v>
          </cell>
          <cell r="F10">
            <v>347.81599999999997</v>
          </cell>
          <cell r="G10" t="str">
            <v>н</v>
          </cell>
          <cell r="H10">
            <v>1</v>
          </cell>
          <cell r="I10">
            <v>45</v>
          </cell>
          <cell r="J10">
            <v>1901.912</v>
          </cell>
          <cell r="K10">
            <v>-25.199000000000069</v>
          </cell>
          <cell r="L10">
            <v>400</v>
          </cell>
          <cell r="M10">
            <v>350</v>
          </cell>
          <cell r="N10">
            <v>1100</v>
          </cell>
          <cell r="V10">
            <v>375.3426</v>
          </cell>
          <cell r="W10">
            <v>430</v>
          </cell>
          <cell r="X10">
            <v>7.001113116390199</v>
          </cell>
          <cell r="Y10">
            <v>0.92666273425931389</v>
          </cell>
          <cell r="Z10">
            <v>0</v>
          </cell>
          <cell r="AC10">
            <v>0</v>
          </cell>
          <cell r="AD10">
            <v>363.63899999999995</v>
          </cell>
          <cell r="AE10">
            <v>258.42525000000001</v>
          </cell>
          <cell r="AF10">
            <v>249.56619999999998</v>
          </cell>
          <cell r="AG10">
            <v>161.273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65.444999999999993</v>
          </cell>
          <cell r="D11">
            <v>334.78199999999998</v>
          </cell>
          <cell r="E11">
            <v>262.69499999999999</v>
          </cell>
          <cell r="F11">
            <v>62.658000000000001</v>
          </cell>
          <cell r="G11">
            <v>0</v>
          </cell>
          <cell r="H11">
            <v>1</v>
          </cell>
          <cell r="I11">
            <v>40</v>
          </cell>
          <cell r="J11">
            <v>290.23700000000002</v>
          </cell>
          <cell r="K11">
            <v>-27.54200000000003</v>
          </cell>
          <cell r="L11">
            <v>40</v>
          </cell>
          <cell r="M11">
            <v>40</v>
          </cell>
          <cell r="N11">
            <v>0</v>
          </cell>
          <cell r="V11">
            <v>30.882999999999999</v>
          </cell>
          <cell r="W11">
            <v>80</v>
          </cell>
          <cell r="X11">
            <v>7.2097270342907107</v>
          </cell>
          <cell r="Y11">
            <v>2.0288832043519087</v>
          </cell>
          <cell r="Z11">
            <v>108.28</v>
          </cell>
          <cell r="AC11">
            <v>0</v>
          </cell>
          <cell r="AD11">
            <v>31.4192</v>
          </cell>
          <cell r="AE11">
            <v>22.754000000000001</v>
          </cell>
          <cell r="AF11">
            <v>25.0488</v>
          </cell>
          <cell r="AG11">
            <v>47.576000000000001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40</v>
          </cell>
          <cell r="D12">
            <v>219</v>
          </cell>
          <cell r="E12">
            <v>189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0</v>
          </cell>
          <cell r="L12">
            <v>80</v>
          </cell>
          <cell r="M12">
            <v>50</v>
          </cell>
          <cell r="N12">
            <v>0</v>
          </cell>
          <cell r="V12">
            <v>37.799999999999997</v>
          </cell>
          <cell r="W12">
            <v>70</v>
          </cell>
          <cell r="X12">
            <v>7.0899470899470902</v>
          </cell>
          <cell r="Y12">
            <v>1.7989417989417991</v>
          </cell>
          <cell r="Z12">
            <v>0</v>
          </cell>
          <cell r="AC12">
            <v>0</v>
          </cell>
          <cell r="AD12">
            <v>42</v>
          </cell>
          <cell r="AE12">
            <v>30</v>
          </cell>
          <cell r="AF12">
            <v>34.6</v>
          </cell>
          <cell r="AG12">
            <v>45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586</v>
          </cell>
          <cell r="D13">
            <v>2561</v>
          </cell>
          <cell r="E13">
            <v>2431</v>
          </cell>
          <cell r="F13">
            <v>665</v>
          </cell>
          <cell r="G13" t="str">
            <v>н</v>
          </cell>
          <cell r="H13">
            <v>0.4</v>
          </cell>
          <cell r="I13">
            <v>45</v>
          </cell>
          <cell r="J13">
            <v>2477</v>
          </cell>
          <cell r="K13">
            <v>-46</v>
          </cell>
          <cell r="L13">
            <v>300</v>
          </cell>
          <cell r="M13">
            <v>350</v>
          </cell>
          <cell r="N13">
            <v>200</v>
          </cell>
          <cell r="V13">
            <v>246.2</v>
          </cell>
          <cell r="W13">
            <v>300</v>
          </cell>
          <cell r="X13">
            <v>7.3720552396425676</v>
          </cell>
          <cell r="Y13">
            <v>2.701056051990252</v>
          </cell>
          <cell r="Z13">
            <v>0</v>
          </cell>
          <cell r="AC13">
            <v>1200</v>
          </cell>
          <cell r="AD13">
            <v>368.6</v>
          </cell>
          <cell r="AE13">
            <v>188.5</v>
          </cell>
          <cell r="AF13">
            <v>226.4</v>
          </cell>
          <cell r="AG13">
            <v>263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928</v>
          </cell>
          <cell r="D14">
            <v>3493</v>
          </cell>
          <cell r="E14">
            <v>3331</v>
          </cell>
          <cell r="F14">
            <v>919</v>
          </cell>
          <cell r="G14">
            <v>0</v>
          </cell>
          <cell r="H14">
            <v>0.45</v>
          </cell>
          <cell r="I14">
            <v>45</v>
          </cell>
          <cell r="J14">
            <v>3776</v>
          </cell>
          <cell r="K14">
            <v>-445</v>
          </cell>
          <cell r="L14">
            <v>1900</v>
          </cell>
          <cell r="M14">
            <v>1000</v>
          </cell>
          <cell r="N14">
            <v>500</v>
          </cell>
          <cell r="V14">
            <v>629</v>
          </cell>
          <cell r="W14">
            <v>400</v>
          </cell>
          <cell r="X14">
            <v>7.5023847376788551</v>
          </cell>
          <cell r="Y14">
            <v>1.4610492845786964</v>
          </cell>
          <cell r="Z14">
            <v>0</v>
          </cell>
          <cell r="AC14">
            <v>186</v>
          </cell>
          <cell r="AD14">
            <v>685.4</v>
          </cell>
          <cell r="AE14">
            <v>449.75</v>
          </cell>
          <cell r="AF14">
            <v>599.79999999999995</v>
          </cell>
          <cell r="AG14">
            <v>396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824</v>
          </cell>
          <cell r="D15">
            <v>5365</v>
          </cell>
          <cell r="E15">
            <v>4734</v>
          </cell>
          <cell r="F15">
            <v>1236</v>
          </cell>
          <cell r="G15">
            <v>0</v>
          </cell>
          <cell r="H15">
            <v>0.45</v>
          </cell>
          <cell r="I15">
            <v>45</v>
          </cell>
          <cell r="J15">
            <v>4784</v>
          </cell>
          <cell r="K15">
            <v>-50</v>
          </cell>
          <cell r="L15">
            <v>1800</v>
          </cell>
          <cell r="M15">
            <v>1000</v>
          </cell>
          <cell r="N15">
            <v>500</v>
          </cell>
          <cell r="V15">
            <v>766.8</v>
          </cell>
          <cell r="W15">
            <v>800</v>
          </cell>
          <cell r="X15">
            <v>6.9587897756911845</v>
          </cell>
          <cell r="Y15">
            <v>1.6118935837245698</v>
          </cell>
          <cell r="Z15">
            <v>0</v>
          </cell>
          <cell r="AC15">
            <v>900</v>
          </cell>
          <cell r="AD15">
            <v>785</v>
          </cell>
          <cell r="AE15">
            <v>522</v>
          </cell>
          <cell r="AF15">
            <v>696.2</v>
          </cell>
          <cell r="AG15">
            <v>572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20</v>
          </cell>
          <cell r="D16">
            <v>255</v>
          </cell>
          <cell r="E16">
            <v>203</v>
          </cell>
          <cell r="F16">
            <v>37</v>
          </cell>
          <cell r="G16">
            <v>0</v>
          </cell>
          <cell r="H16">
            <v>0.5</v>
          </cell>
          <cell r="I16">
            <v>40</v>
          </cell>
          <cell r="J16">
            <v>261</v>
          </cell>
          <cell r="K16">
            <v>-58</v>
          </cell>
          <cell r="L16">
            <v>60</v>
          </cell>
          <cell r="M16">
            <v>40</v>
          </cell>
          <cell r="N16">
            <v>30</v>
          </cell>
          <cell r="V16">
            <v>40.6</v>
          </cell>
          <cell r="W16">
            <v>120</v>
          </cell>
          <cell r="X16">
            <v>7.068965517241379</v>
          </cell>
          <cell r="Y16">
            <v>0.91133004926108374</v>
          </cell>
          <cell r="Z16">
            <v>0</v>
          </cell>
          <cell r="AC16">
            <v>0</v>
          </cell>
          <cell r="AD16">
            <v>39.200000000000003</v>
          </cell>
          <cell r="AE16">
            <v>21.5</v>
          </cell>
          <cell r="AF16">
            <v>32</v>
          </cell>
          <cell r="AG16">
            <v>72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34</v>
          </cell>
          <cell r="D17">
            <v>499</v>
          </cell>
          <cell r="E17">
            <v>94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-4</v>
          </cell>
          <cell r="L17">
            <v>20</v>
          </cell>
          <cell r="M17">
            <v>50</v>
          </cell>
          <cell r="N17">
            <v>0</v>
          </cell>
          <cell r="V17">
            <v>18.8</v>
          </cell>
          <cell r="W17">
            <v>20</v>
          </cell>
          <cell r="X17">
            <v>9.6808510638297864</v>
          </cell>
          <cell r="Y17">
            <v>4.8936170212765955</v>
          </cell>
          <cell r="Z17">
            <v>0</v>
          </cell>
          <cell r="AC17">
            <v>0</v>
          </cell>
          <cell r="AD17">
            <v>32.799999999999997</v>
          </cell>
          <cell r="AE17">
            <v>18</v>
          </cell>
          <cell r="AF17">
            <v>23</v>
          </cell>
          <cell r="AG17">
            <v>23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359</v>
          </cell>
          <cell r="D18">
            <v>352</v>
          </cell>
          <cell r="E18">
            <v>162</v>
          </cell>
          <cell r="F18">
            <v>127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-6</v>
          </cell>
          <cell r="L18">
            <v>0</v>
          </cell>
          <cell r="M18">
            <v>100</v>
          </cell>
          <cell r="N18">
            <v>0</v>
          </cell>
          <cell r="V18">
            <v>32.4</v>
          </cell>
          <cell r="W18">
            <v>100</v>
          </cell>
          <cell r="X18">
            <v>10.092592592592593</v>
          </cell>
          <cell r="Y18">
            <v>3.9197530864197532</v>
          </cell>
          <cell r="Z18">
            <v>0</v>
          </cell>
          <cell r="AC18">
            <v>0</v>
          </cell>
          <cell r="AD18">
            <v>72.8</v>
          </cell>
          <cell r="AE18">
            <v>30.25</v>
          </cell>
          <cell r="AF18">
            <v>26.8</v>
          </cell>
          <cell r="AG18">
            <v>47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262</v>
          </cell>
          <cell r="D19">
            <v>171</v>
          </cell>
          <cell r="E19">
            <v>216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223</v>
          </cell>
          <cell r="K19">
            <v>-7</v>
          </cell>
          <cell r="L19">
            <v>0</v>
          </cell>
          <cell r="M19">
            <v>0</v>
          </cell>
          <cell r="N19">
            <v>100</v>
          </cell>
          <cell r="V19">
            <v>43.2</v>
          </cell>
          <cell r="W19">
            <v>50</v>
          </cell>
          <cell r="X19">
            <v>8.2870370370370363</v>
          </cell>
          <cell r="Y19">
            <v>4.8148148148148149</v>
          </cell>
          <cell r="Z19">
            <v>0</v>
          </cell>
          <cell r="AC19">
            <v>0</v>
          </cell>
          <cell r="AD19">
            <v>80.2</v>
          </cell>
          <cell r="AE19">
            <v>54.5</v>
          </cell>
          <cell r="AF19">
            <v>35.200000000000003</v>
          </cell>
          <cell r="AG19">
            <v>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523</v>
          </cell>
          <cell r="D20">
            <v>940</v>
          </cell>
          <cell r="E20">
            <v>686</v>
          </cell>
          <cell r="F20">
            <v>306</v>
          </cell>
          <cell r="G20">
            <v>0</v>
          </cell>
          <cell r="H20">
            <v>0.5</v>
          </cell>
          <cell r="I20">
            <v>60</v>
          </cell>
          <cell r="J20">
            <v>295</v>
          </cell>
          <cell r="K20">
            <v>391</v>
          </cell>
          <cell r="L20">
            <v>200</v>
          </cell>
          <cell r="M20">
            <v>220</v>
          </cell>
          <cell r="N20">
            <v>100</v>
          </cell>
          <cell r="V20">
            <v>137.19999999999999</v>
          </cell>
          <cell r="W20">
            <v>150</v>
          </cell>
          <cell r="X20">
            <v>7.1137026239067058</v>
          </cell>
          <cell r="Y20">
            <v>2.230320699708455</v>
          </cell>
          <cell r="Z20">
            <v>0</v>
          </cell>
          <cell r="AC20">
            <v>0</v>
          </cell>
          <cell r="AD20">
            <v>207</v>
          </cell>
          <cell r="AE20">
            <v>134.75</v>
          </cell>
          <cell r="AF20">
            <v>125.6</v>
          </cell>
          <cell r="AG20">
            <v>75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243</v>
          </cell>
          <cell r="E21">
            <v>171</v>
          </cell>
          <cell r="F21">
            <v>109</v>
          </cell>
          <cell r="G21">
            <v>0</v>
          </cell>
          <cell r="H21">
            <v>0.3</v>
          </cell>
          <cell r="I21">
            <v>40</v>
          </cell>
          <cell r="J21">
            <v>236</v>
          </cell>
          <cell r="K21">
            <v>-65</v>
          </cell>
          <cell r="L21">
            <v>90</v>
          </cell>
          <cell r="M21">
            <v>60</v>
          </cell>
          <cell r="N21">
            <v>0</v>
          </cell>
          <cell r="V21">
            <v>34.200000000000003</v>
          </cell>
          <cell r="W21">
            <v>30</v>
          </cell>
          <cell r="X21">
            <v>8.4502923976608173</v>
          </cell>
          <cell r="Y21">
            <v>3.1871345029239762</v>
          </cell>
          <cell r="Z21">
            <v>0</v>
          </cell>
          <cell r="AC21">
            <v>0</v>
          </cell>
          <cell r="AD21">
            <v>46.8</v>
          </cell>
          <cell r="AE21">
            <v>29.75</v>
          </cell>
          <cell r="AF21">
            <v>40.799999999999997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32</v>
          </cell>
          <cell r="D22">
            <v>392</v>
          </cell>
          <cell r="E22">
            <v>100</v>
          </cell>
          <cell r="F22">
            <v>126</v>
          </cell>
          <cell r="G22">
            <v>0</v>
          </cell>
          <cell r="H22">
            <v>0.5</v>
          </cell>
          <cell r="I22">
            <v>60</v>
          </cell>
          <cell r="J22">
            <v>123</v>
          </cell>
          <cell r="K22">
            <v>-23</v>
          </cell>
          <cell r="L22">
            <v>40</v>
          </cell>
          <cell r="M22">
            <v>50</v>
          </cell>
          <cell r="N22">
            <v>0</v>
          </cell>
          <cell r="V22">
            <v>20</v>
          </cell>
          <cell r="X22">
            <v>10.8</v>
          </cell>
          <cell r="Y22">
            <v>6.3</v>
          </cell>
          <cell r="Z22">
            <v>0</v>
          </cell>
          <cell r="AC22">
            <v>0</v>
          </cell>
          <cell r="AD22">
            <v>22.4</v>
          </cell>
          <cell r="AE22">
            <v>14.25</v>
          </cell>
          <cell r="AF22">
            <v>24.6</v>
          </cell>
          <cell r="AG22">
            <v>33</v>
          </cell>
          <cell r="AH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49</v>
          </cell>
          <cell r="E23">
            <v>56</v>
          </cell>
          <cell r="F23">
            <v>12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-11</v>
          </cell>
          <cell r="L23">
            <v>30</v>
          </cell>
          <cell r="M23">
            <v>0</v>
          </cell>
          <cell r="N23">
            <v>20</v>
          </cell>
          <cell r="V23">
            <v>11.2</v>
          </cell>
          <cell r="W23">
            <v>20</v>
          </cell>
          <cell r="X23">
            <v>7.3214285714285721</v>
          </cell>
          <cell r="Y23">
            <v>1.0714285714285714</v>
          </cell>
          <cell r="Z23">
            <v>0</v>
          </cell>
          <cell r="AC23">
            <v>0</v>
          </cell>
          <cell r="AD23">
            <v>15.8</v>
          </cell>
          <cell r="AE23">
            <v>8.75</v>
          </cell>
          <cell r="AF23">
            <v>9.6</v>
          </cell>
          <cell r="AG23">
            <v>16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2330</v>
          </cell>
          <cell r="D24">
            <v>5818</v>
          </cell>
          <cell r="E24">
            <v>1194</v>
          </cell>
          <cell r="F24">
            <v>2586</v>
          </cell>
          <cell r="G24">
            <v>0</v>
          </cell>
          <cell r="H24">
            <v>0.17</v>
          </cell>
          <cell r="I24">
            <v>180</v>
          </cell>
          <cell r="J24">
            <v>1225</v>
          </cell>
          <cell r="K24">
            <v>-31</v>
          </cell>
          <cell r="L24">
            <v>0</v>
          </cell>
          <cell r="M24">
            <v>0</v>
          </cell>
          <cell r="N24">
            <v>0</v>
          </cell>
          <cell r="V24">
            <v>238.8</v>
          </cell>
          <cell r="X24">
            <v>10.829145728643216</v>
          </cell>
          <cell r="Y24">
            <v>10.829145728643216</v>
          </cell>
          <cell r="Z24">
            <v>0</v>
          </cell>
          <cell r="AC24">
            <v>0</v>
          </cell>
          <cell r="AD24">
            <v>459.2</v>
          </cell>
          <cell r="AE24">
            <v>252</v>
          </cell>
          <cell r="AF24">
            <v>245.8</v>
          </cell>
          <cell r="AG24">
            <v>266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67</v>
          </cell>
          <cell r="D25">
            <v>357</v>
          </cell>
          <cell r="E25">
            <v>240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308</v>
          </cell>
          <cell r="K25">
            <v>-68</v>
          </cell>
          <cell r="L25">
            <v>80</v>
          </cell>
          <cell r="M25">
            <v>70</v>
          </cell>
          <cell r="N25">
            <v>0</v>
          </cell>
          <cell r="V25">
            <v>48</v>
          </cell>
          <cell r="W25">
            <v>60</v>
          </cell>
          <cell r="X25">
            <v>6.6875</v>
          </cell>
          <cell r="Y25">
            <v>2.3125</v>
          </cell>
          <cell r="Z25">
            <v>0</v>
          </cell>
          <cell r="AC25">
            <v>0</v>
          </cell>
          <cell r="AD25">
            <v>48.2</v>
          </cell>
          <cell r="AE25">
            <v>36</v>
          </cell>
          <cell r="AF25">
            <v>42.8</v>
          </cell>
          <cell r="AG25">
            <v>87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1177</v>
          </cell>
          <cell r="D26">
            <v>694</v>
          </cell>
          <cell r="E26">
            <v>1139</v>
          </cell>
          <cell r="F26">
            <v>689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-14</v>
          </cell>
          <cell r="L26">
            <v>0</v>
          </cell>
          <cell r="M26">
            <v>150</v>
          </cell>
          <cell r="N26">
            <v>400</v>
          </cell>
          <cell r="V26">
            <v>227.8</v>
          </cell>
          <cell r="W26">
            <v>350</v>
          </cell>
          <cell r="X26">
            <v>6.9754170324846356</v>
          </cell>
          <cell r="Y26">
            <v>3.0245829675153644</v>
          </cell>
          <cell r="Z26">
            <v>0</v>
          </cell>
          <cell r="AC26">
            <v>0</v>
          </cell>
          <cell r="AD26">
            <v>337.2</v>
          </cell>
          <cell r="AE26">
            <v>251.75</v>
          </cell>
          <cell r="AF26">
            <v>163</v>
          </cell>
          <cell r="AG26">
            <v>168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295</v>
          </cell>
          <cell r="D27">
            <v>943</v>
          </cell>
          <cell r="E27">
            <v>920</v>
          </cell>
          <cell r="F27">
            <v>305</v>
          </cell>
          <cell r="G27">
            <v>0</v>
          </cell>
          <cell r="H27">
            <v>0.35</v>
          </cell>
          <cell r="I27">
            <v>45</v>
          </cell>
          <cell r="J27">
            <v>975</v>
          </cell>
          <cell r="K27">
            <v>-55</v>
          </cell>
          <cell r="L27">
            <v>100</v>
          </cell>
          <cell r="M27">
            <v>100</v>
          </cell>
          <cell r="N27">
            <v>0</v>
          </cell>
          <cell r="V27">
            <v>40</v>
          </cell>
          <cell r="X27">
            <v>12.625</v>
          </cell>
          <cell r="Y27">
            <v>7.625</v>
          </cell>
          <cell r="Z27">
            <v>0</v>
          </cell>
          <cell r="AC27">
            <v>720</v>
          </cell>
          <cell r="AD27">
            <v>73.400000000000006</v>
          </cell>
          <cell r="AE27">
            <v>54.5</v>
          </cell>
          <cell r="AF27">
            <v>62.2</v>
          </cell>
          <cell r="AG27">
            <v>51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1450</v>
          </cell>
          <cell r="D28">
            <v>28</v>
          </cell>
          <cell r="E28">
            <v>544</v>
          </cell>
          <cell r="F28">
            <v>913</v>
          </cell>
          <cell r="G28">
            <v>0</v>
          </cell>
          <cell r="H28">
            <v>0.35</v>
          </cell>
          <cell r="I28">
            <v>45</v>
          </cell>
          <cell r="J28">
            <v>555</v>
          </cell>
          <cell r="K28">
            <v>-11</v>
          </cell>
          <cell r="L28">
            <v>0</v>
          </cell>
          <cell r="M28">
            <v>0</v>
          </cell>
          <cell r="N28">
            <v>0</v>
          </cell>
          <cell r="V28">
            <v>108.8</v>
          </cell>
          <cell r="X28">
            <v>8.3915441176470598</v>
          </cell>
          <cell r="Y28">
            <v>8.3915441176470598</v>
          </cell>
          <cell r="Z28">
            <v>0</v>
          </cell>
          <cell r="AC28">
            <v>0</v>
          </cell>
          <cell r="AD28">
            <v>206.2</v>
          </cell>
          <cell r="AE28">
            <v>100</v>
          </cell>
          <cell r="AF28">
            <v>80</v>
          </cell>
          <cell r="AG28">
            <v>112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844</v>
          </cell>
          <cell r="D29">
            <v>899</v>
          </cell>
          <cell r="E29">
            <v>1021</v>
          </cell>
          <cell r="F29">
            <v>688</v>
          </cell>
          <cell r="G29">
            <v>0</v>
          </cell>
          <cell r="H29">
            <v>0.35</v>
          </cell>
          <cell r="I29">
            <v>45</v>
          </cell>
          <cell r="J29">
            <v>1072</v>
          </cell>
          <cell r="K29">
            <v>-51</v>
          </cell>
          <cell r="L29">
            <v>300</v>
          </cell>
          <cell r="M29">
            <v>300</v>
          </cell>
          <cell r="N29">
            <v>0</v>
          </cell>
          <cell r="V29">
            <v>204.2</v>
          </cell>
          <cell r="W29">
            <v>150</v>
          </cell>
          <cell r="X29">
            <v>7.0421155729676794</v>
          </cell>
          <cell r="Y29">
            <v>3.3692458374142999</v>
          </cell>
          <cell r="Z29">
            <v>0</v>
          </cell>
          <cell r="AC29">
            <v>0</v>
          </cell>
          <cell r="AD29">
            <v>246</v>
          </cell>
          <cell r="AE29">
            <v>205.5</v>
          </cell>
          <cell r="AF29">
            <v>204.8</v>
          </cell>
          <cell r="AG29">
            <v>150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460.68</v>
          </cell>
          <cell r="D30">
            <v>1737.8710000000001</v>
          </cell>
          <cell r="E30">
            <v>491.02300000000002</v>
          </cell>
          <cell r="F30">
            <v>237.41800000000001</v>
          </cell>
          <cell r="G30">
            <v>0</v>
          </cell>
          <cell r="H30">
            <v>1</v>
          </cell>
          <cell r="I30">
            <v>50</v>
          </cell>
          <cell r="J30">
            <v>475.99900000000002</v>
          </cell>
          <cell r="K30">
            <v>15.024000000000001</v>
          </cell>
          <cell r="L30">
            <v>120</v>
          </cell>
          <cell r="M30">
            <v>120</v>
          </cell>
          <cell r="N30">
            <v>100</v>
          </cell>
          <cell r="V30">
            <v>98.204599999999999</v>
          </cell>
          <cell r="W30">
            <v>110</v>
          </cell>
          <cell r="X30">
            <v>6.999855403922016</v>
          </cell>
          <cell r="Y30">
            <v>2.4175853269602445</v>
          </cell>
          <cell r="Z30">
            <v>0</v>
          </cell>
          <cell r="AC30">
            <v>0</v>
          </cell>
          <cell r="AD30">
            <v>138.6634</v>
          </cell>
          <cell r="AE30">
            <v>96.700999999999993</v>
          </cell>
          <cell r="AF30">
            <v>83.48299999999999</v>
          </cell>
          <cell r="AG30">
            <v>68.611999999999995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5867.0680000000002</v>
          </cell>
          <cell r="D31">
            <v>1292.8520000000001</v>
          </cell>
          <cell r="E31">
            <v>5167.43</v>
          </cell>
          <cell r="F31">
            <v>1842.9290000000001</v>
          </cell>
          <cell r="G31">
            <v>0</v>
          </cell>
          <cell r="H31">
            <v>1</v>
          </cell>
          <cell r="I31">
            <v>50</v>
          </cell>
          <cell r="J31">
            <v>5272.6210000000001</v>
          </cell>
          <cell r="K31">
            <v>-105.1909999999998</v>
          </cell>
          <cell r="L31">
            <v>1000</v>
          </cell>
          <cell r="M31">
            <v>500</v>
          </cell>
          <cell r="N31">
            <v>2400</v>
          </cell>
          <cell r="V31">
            <v>1033.4860000000001</v>
          </cell>
          <cell r="W31">
            <v>1300</v>
          </cell>
          <cell r="X31">
            <v>6.8147309203995015</v>
          </cell>
          <cell r="Y31">
            <v>1.7832162216033889</v>
          </cell>
          <cell r="Z31">
            <v>0</v>
          </cell>
          <cell r="AC31">
            <v>0</v>
          </cell>
          <cell r="AD31">
            <v>1618.2714000000001</v>
          </cell>
          <cell r="AE31">
            <v>912.80224999999996</v>
          </cell>
          <cell r="AF31">
            <v>733.94039999999984</v>
          </cell>
          <cell r="AG31">
            <v>764.28499999999997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233.48</v>
          </cell>
          <cell r="D32">
            <v>1103.607</v>
          </cell>
          <cell r="E32">
            <v>341.80799999999999</v>
          </cell>
          <cell r="F32">
            <v>194.90899999999999</v>
          </cell>
          <cell r="G32">
            <v>0</v>
          </cell>
          <cell r="H32">
            <v>1</v>
          </cell>
          <cell r="I32">
            <v>50</v>
          </cell>
          <cell r="J32">
            <v>331.42</v>
          </cell>
          <cell r="K32">
            <v>10.387999999999977</v>
          </cell>
          <cell r="L32">
            <v>50</v>
          </cell>
          <cell r="M32">
            <v>50</v>
          </cell>
          <cell r="N32">
            <v>100</v>
          </cell>
          <cell r="V32">
            <v>68.361599999999996</v>
          </cell>
          <cell r="W32">
            <v>90</v>
          </cell>
          <cell r="X32">
            <v>7.0932950662360161</v>
          </cell>
          <cell r="Y32">
            <v>2.8511474277957216</v>
          </cell>
          <cell r="Z32">
            <v>0</v>
          </cell>
          <cell r="AC32">
            <v>0</v>
          </cell>
          <cell r="AD32">
            <v>89.843999999999994</v>
          </cell>
          <cell r="AE32">
            <v>67.771000000000001</v>
          </cell>
          <cell r="AF32">
            <v>55.417599999999993</v>
          </cell>
          <cell r="AG32">
            <v>51.244999999999997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506.51499999999999</v>
          </cell>
          <cell r="D33">
            <v>2392.9609999999998</v>
          </cell>
          <cell r="E33">
            <v>926.12699999999995</v>
          </cell>
          <cell r="F33">
            <v>373.59199999999998</v>
          </cell>
          <cell r="G33">
            <v>0</v>
          </cell>
          <cell r="H33">
            <v>1</v>
          </cell>
          <cell r="I33">
            <v>50</v>
          </cell>
          <cell r="J33">
            <v>891.36099999999999</v>
          </cell>
          <cell r="K33">
            <v>34.765999999999963</v>
          </cell>
          <cell r="L33">
            <v>300</v>
          </cell>
          <cell r="M33">
            <v>200</v>
          </cell>
          <cell r="N33">
            <v>250</v>
          </cell>
          <cell r="V33">
            <v>185.22539999999998</v>
          </cell>
          <cell r="W33">
            <v>180</v>
          </cell>
          <cell r="X33">
            <v>7.0378684564859908</v>
          </cell>
          <cell r="Y33">
            <v>2.0169587972275944</v>
          </cell>
          <cell r="Z33">
            <v>0</v>
          </cell>
          <cell r="AC33">
            <v>0</v>
          </cell>
          <cell r="AD33">
            <v>202.58599999999998</v>
          </cell>
          <cell r="AE33">
            <v>165.74375000000001</v>
          </cell>
          <cell r="AF33">
            <v>154.26420000000002</v>
          </cell>
          <cell r="AG33">
            <v>103.623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235.62100000000001</v>
          </cell>
          <cell r="D34">
            <v>155.87299999999999</v>
          </cell>
          <cell r="E34">
            <v>270.86399999999998</v>
          </cell>
          <cell r="F34">
            <v>116.374</v>
          </cell>
          <cell r="G34">
            <v>0</v>
          </cell>
          <cell r="H34">
            <v>1</v>
          </cell>
          <cell r="I34">
            <v>60</v>
          </cell>
          <cell r="J34">
            <v>267.34800000000001</v>
          </cell>
          <cell r="K34">
            <v>3.5159999999999627</v>
          </cell>
          <cell r="L34">
            <v>50</v>
          </cell>
          <cell r="M34">
            <v>60</v>
          </cell>
          <cell r="N34">
            <v>100</v>
          </cell>
          <cell r="V34">
            <v>54.172799999999995</v>
          </cell>
          <cell r="W34">
            <v>60</v>
          </cell>
          <cell r="X34">
            <v>7.1322508712859598</v>
          </cell>
          <cell r="Y34">
            <v>2.1481998346033433</v>
          </cell>
          <cell r="Z34">
            <v>0</v>
          </cell>
          <cell r="AC34">
            <v>0</v>
          </cell>
          <cell r="AD34">
            <v>63.289400000000001</v>
          </cell>
          <cell r="AE34">
            <v>43.550750000000001</v>
          </cell>
          <cell r="AF34">
            <v>42.292999999999999</v>
          </cell>
          <cell r="AG34">
            <v>48.183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12096.513999999999</v>
          </cell>
          <cell r="D35">
            <v>7582.4849999999997</v>
          </cell>
          <cell r="E35">
            <v>10013.945</v>
          </cell>
          <cell r="F35">
            <v>9395.4709999999995</v>
          </cell>
          <cell r="G35">
            <v>0</v>
          </cell>
          <cell r="H35">
            <v>1</v>
          </cell>
          <cell r="I35">
            <v>60</v>
          </cell>
          <cell r="J35">
            <v>10175.832</v>
          </cell>
          <cell r="K35">
            <v>-161.88700000000063</v>
          </cell>
          <cell r="L35">
            <v>1000</v>
          </cell>
          <cell r="M35">
            <v>700</v>
          </cell>
          <cell r="N35">
            <v>1200</v>
          </cell>
          <cell r="V35">
            <v>2002.789</v>
          </cell>
          <cell r="W35">
            <v>1700</v>
          </cell>
          <cell r="X35">
            <v>6.987990746903443</v>
          </cell>
          <cell r="Y35">
            <v>4.6911936304822923</v>
          </cell>
          <cell r="Z35">
            <v>0</v>
          </cell>
          <cell r="AC35">
            <v>0</v>
          </cell>
          <cell r="AD35">
            <v>3813.4080000000004</v>
          </cell>
          <cell r="AE35">
            <v>2455.8145</v>
          </cell>
          <cell r="AF35">
            <v>1668.9897999999998</v>
          </cell>
          <cell r="AG35">
            <v>1349.019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261.25700000000001</v>
          </cell>
          <cell r="D36">
            <v>258.59300000000002</v>
          </cell>
          <cell r="E36">
            <v>197.34299999999999</v>
          </cell>
          <cell r="F36">
            <v>310.98399999999998</v>
          </cell>
          <cell r="G36" t="str">
            <v>н</v>
          </cell>
          <cell r="H36">
            <v>1</v>
          </cell>
          <cell r="I36">
            <v>55</v>
          </cell>
          <cell r="J36">
            <v>206.27199999999999</v>
          </cell>
          <cell r="K36">
            <v>-8.929000000000002</v>
          </cell>
          <cell r="L36">
            <v>0</v>
          </cell>
          <cell r="M36">
            <v>0</v>
          </cell>
          <cell r="N36">
            <v>0</v>
          </cell>
          <cell r="V36">
            <v>24.436599999999999</v>
          </cell>
          <cell r="X36">
            <v>12.726156666639385</v>
          </cell>
          <cell r="Y36">
            <v>12.726156666639385</v>
          </cell>
          <cell r="Z36">
            <v>75.16</v>
          </cell>
          <cell r="AC36">
            <v>0</v>
          </cell>
          <cell r="AD36">
            <v>50.059599999999996</v>
          </cell>
          <cell r="AE36">
            <v>57.064250000000001</v>
          </cell>
          <cell r="AF36">
            <v>27.910799999999995</v>
          </cell>
          <cell r="AG36">
            <v>29.527999999999999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54.917000000000002</v>
          </cell>
          <cell r="D37">
            <v>189.32900000000001</v>
          </cell>
          <cell r="E37">
            <v>70.06</v>
          </cell>
          <cell r="F37">
            <v>24.716000000000001</v>
          </cell>
          <cell r="G37">
            <v>0</v>
          </cell>
          <cell r="H37">
            <v>1</v>
          </cell>
          <cell r="I37">
            <v>50</v>
          </cell>
          <cell r="J37">
            <v>70.207999999999998</v>
          </cell>
          <cell r="K37">
            <v>-0.14799999999999613</v>
          </cell>
          <cell r="L37">
            <v>0</v>
          </cell>
          <cell r="M37">
            <v>20</v>
          </cell>
          <cell r="N37">
            <v>40</v>
          </cell>
          <cell r="V37">
            <v>14.012</v>
          </cell>
          <cell r="W37">
            <v>20</v>
          </cell>
          <cell r="X37">
            <v>7.4733085926348846</v>
          </cell>
          <cell r="Y37">
            <v>1.7639166428775335</v>
          </cell>
          <cell r="Z37">
            <v>0</v>
          </cell>
          <cell r="AC37">
            <v>0</v>
          </cell>
          <cell r="AD37">
            <v>12.8886</v>
          </cell>
          <cell r="AE37">
            <v>12.198499999999999</v>
          </cell>
          <cell r="AF37">
            <v>8.9096000000000011</v>
          </cell>
          <cell r="AG37">
            <v>7.8520000000000003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346.26499999999999</v>
          </cell>
          <cell r="D38">
            <v>2269.0790000000002</v>
          </cell>
          <cell r="E38">
            <v>632.86800000000005</v>
          </cell>
          <cell r="F38">
            <v>409.49400000000003</v>
          </cell>
          <cell r="G38">
            <v>0</v>
          </cell>
          <cell r="H38">
            <v>1</v>
          </cell>
          <cell r="I38">
            <v>50</v>
          </cell>
          <cell r="J38">
            <v>612.07500000000005</v>
          </cell>
          <cell r="K38">
            <v>20.793000000000006</v>
          </cell>
          <cell r="L38">
            <v>200</v>
          </cell>
          <cell r="M38">
            <v>150</v>
          </cell>
          <cell r="N38">
            <v>0</v>
          </cell>
          <cell r="V38">
            <v>126.57360000000001</v>
          </cell>
          <cell r="W38">
            <v>130</v>
          </cell>
          <cell r="X38">
            <v>7.0274844043307603</v>
          </cell>
          <cell r="Y38">
            <v>3.2352244069853429</v>
          </cell>
          <cell r="Z38">
            <v>0</v>
          </cell>
          <cell r="AC38">
            <v>0</v>
          </cell>
          <cell r="AD38">
            <v>162.18059999999997</v>
          </cell>
          <cell r="AE38">
            <v>121.68125000000001</v>
          </cell>
          <cell r="AF38">
            <v>119.08040000000001</v>
          </cell>
          <cell r="AG38">
            <v>101.759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4133.1729999999998</v>
          </cell>
          <cell r="D39">
            <v>2026.181</v>
          </cell>
          <cell r="E39">
            <v>3295.2950000000001</v>
          </cell>
          <cell r="F39">
            <v>2771.701</v>
          </cell>
          <cell r="G39">
            <v>0</v>
          </cell>
          <cell r="H39">
            <v>1</v>
          </cell>
          <cell r="I39">
            <v>60</v>
          </cell>
          <cell r="J39">
            <v>3291.1379999999999</v>
          </cell>
          <cell r="K39">
            <v>4.1570000000001528</v>
          </cell>
          <cell r="L39">
            <v>0</v>
          </cell>
          <cell r="M39">
            <v>0</v>
          </cell>
          <cell r="N39">
            <v>1000</v>
          </cell>
          <cell r="V39">
            <v>659.05899999999997</v>
          </cell>
          <cell r="W39">
            <v>1000</v>
          </cell>
          <cell r="X39">
            <v>7.2401727311211896</v>
          </cell>
          <cell r="Y39">
            <v>4.2055430545671939</v>
          </cell>
          <cell r="Z39">
            <v>0</v>
          </cell>
          <cell r="AC39">
            <v>0</v>
          </cell>
          <cell r="AD39">
            <v>1077.1206</v>
          </cell>
          <cell r="AE39">
            <v>731.69399999999996</v>
          </cell>
          <cell r="AF39">
            <v>524.28100000000018</v>
          </cell>
          <cell r="AG39">
            <v>581.87800000000004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2858.779</v>
          </cell>
          <cell r="D40">
            <v>2653.9349999999999</v>
          </cell>
          <cell r="E40">
            <v>3969.4549999999999</v>
          </cell>
          <cell r="F40">
            <v>1404.3030000000001</v>
          </cell>
          <cell r="G40">
            <v>0</v>
          </cell>
          <cell r="H40">
            <v>1</v>
          </cell>
          <cell r="I40">
            <v>60</v>
          </cell>
          <cell r="J40">
            <v>3983.9690000000001</v>
          </cell>
          <cell r="K40">
            <v>-14.514000000000124</v>
          </cell>
          <cell r="L40">
            <v>1200</v>
          </cell>
          <cell r="M40">
            <v>500</v>
          </cell>
          <cell r="N40">
            <v>1000</v>
          </cell>
          <cell r="V40">
            <v>793.89099999999996</v>
          </cell>
          <cell r="W40">
            <v>1300</v>
          </cell>
          <cell r="X40">
            <v>6.8073614639793121</v>
          </cell>
          <cell r="Y40">
            <v>1.7688864088395009</v>
          </cell>
          <cell r="Z40">
            <v>0</v>
          </cell>
          <cell r="AC40">
            <v>0</v>
          </cell>
          <cell r="AD40">
            <v>1021.0134</v>
          </cell>
          <cell r="AE40">
            <v>643.7355</v>
          </cell>
          <cell r="AF40">
            <v>619.44319999999993</v>
          </cell>
          <cell r="AG40">
            <v>733.92399999999998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274.065</v>
          </cell>
          <cell r="D41">
            <v>1007.5940000000001</v>
          </cell>
          <cell r="E41">
            <v>314.37900000000002</v>
          </cell>
          <cell r="F41">
            <v>84.977999999999994</v>
          </cell>
          <cell r="G41">
            <v>0</v>
          </cell>
          <cell r="H41">
            <v>1</v>
          </cell>
          <cell r="I41">
            <v>60</v>
          </cell>
          <cell r="J41">
            <v>302.88099999999997</v>
          </cell>
          <cell r="K41">
            <v>11.498000000000047</v>
          </cell>
          <cell r="L41">
            <v>100</v>
          </cell>
          <cell r="M41">
            <v>60</v>
          </cell>
          <cell r="N41">
            <v>80</v>
          </cell>
          <cell r="V41">
            <v>62.875800000000005</v>
          </cell>
          <cell r="W41">
            <v>120</v>
          </cell>
          <cell r="X41">
            <v>7.0770948441212669</v>
          </cell>
          <cell r="Y41">
            <v>1.3515215710973059</v>
          </cell>
          <cell r="Z41">
            <v>0</v>
          </cell>
          <cell r="AC41">
            <v>0</v>
          </cell>
          <cell r="AD41">
            <v>74.736999999999995</v>
          </cell>
          <cell r="AE41">
            <v>41.075749999999999</v>
          </cell>
          <cell r="AF41">
            <v>52.736800000000002</v>
          </cell>
          <cell r="AG41">
            <v>65.870999999999995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184.22900000000001</v>
          </cell>
          <cell r="D42">
            <v>1521.0340000000001</v>
          </cell>
          <cell r="E42">
            <v>463.15600000000001</v>
          </cell>
          <cell r="F42">
            <v>90.156999999999996</v>
          </cell>
          <cell r="G42">
            <v>0</v>
          </cell>
          <cell r="H42">
            <v>1</v>
          </cell>
          <cell r="I42">
            <v>60</v>
          </cell>
          <cell r="J42">
            <v>446.55099999999999</v>
          </cell>
          <cell r="K42">
            <v>16.605000000000018</v>
          </cell>
          <cell r="L42">
            <v>150</v>
          </cell>
          <cell r="M42">
            <v>100</v>
          </cell>
          <cell r="N42">
            <v>60</v>
          </cell>
          <cell r="V42">
            <v>72.611000000000004</v>
          </cell>
          <cell r="W42">
            <v>110</v>
          </cell>
          <cell r="X42">
            <v>7.0258913938659422</v>
          </cell>
          <cell r="Y42">
            <v>1.241643828070127</v>
          </cell>
          <cell r="Z42">
            <v>100.101</v>
          </cell>
          <cell r="AC42">
            <v>0</v>
          </cell>
          <cell r="AD42">
            <v>95.646999999999991</v>
          </cell>
          <cell r="AE42">
            <v>57.797249999999998</v>
          </cell>
          <cell r="AF42">
            <v>65.091200000000001</v>
          </cell>
          <cell r="AG42">
            <v>47.343000000000004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19.887</v>
          </cell>
          <cell r="D43">
            <v>99.421999999999997</v>
          </cell>
          <cell r="E43">
            <v>19.724</v>
          </cell>
          <cell r="F43">
            <v>15.579000000000001</v>
          </cell>
          <cell r="G43">
            <v>0</v>
          </cell>
          <cell r="H43">
            <v>1</v>
          </cell>
          <cell r="I43">
            <v>180</v>
          </cell>
          <cell r="J43">
            <v>26.349</v>
          </cell>
          <cell r="K43">
            <v>-6.625</v>
          </cell>
          <cell r="L43">
            <v>0</v>
          </cell>
          <cell r="M43">
            <v>0</v>
          </cell>
          <cell r="N43">
            <v>30</v>
          </cell>
          <cell r="V43">
            <v>3.9447999999999999</v>
          </cell>
          <cell r="X43">
            <v>11.554197931454066</v>
          </cell>
          <cell r="Y43">
            <v>3.9492496451024137</v>
          </cell>
          <cell r="Z43">
            <v>0</v>
          </cell>
          <cell r="AC43">
            <v>0</v>
          </cell>
          <cell r="AD43">
            <v>22.935400000000001</v>
          </cell>
          <cell r="AE43">
            <v>4.0780000000000003</v>
          </cell>
          <cell r="AF43">
            <v>3.2667999999999999</v>
          </cell>
          <cell r="AG43">
            <v>2.8940000000000001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357.05099999999999</v>
          </cell>
          <cell r="D44">
            <v>2439.6579999999999</v>
          </cell>
          <cell r="E44">
            <v>847.35799999999995</v>
          </cell>
          <cell r="F44">
            <v>239.43100000000001</v>
          </cell>
          <cell r="G44">
            <v>0</v>
          </cell>
          <cell r="H44">
            <v>1</v>
          </cell>
          <cell r="I44">
            <v>60</v>
          </cell>
          <cell r="J44">
            <v>822.75800000000004</v>
          </cell>
          <cell r="K44">
            <v>24.599999999999909</v>
          </cell>
          <cell r="L44">
            <v>160</v>
          </cell>
          <cell r="M44">
            <v>160</v>
          </cell>
          <cell r="N44">
            <v>120</v>
          </cell>
          <cell r="V44">
            <v>128.34279999999998</v>
          </cell>
          <cell r="W44">
            <v>220</v>
          </cell>
          <cell r="X44">
            <v>7.0080362903100148</v>
          </cell>
          <cell r="Y44">
            <v>1.8655584886725243</v>
          </cell>
          <cell r="Z44">
            <v>205.64400000000001</v>
          </cell>
          <cell r="AC44">
            <v>0</v>
          </cell>
          <cell r="AD44">
            <v>148.90039999999999</v>
          </cell>
          <cell r="AE44">
            <v>106.90175000000001</v>
          </cell>
          <cell r="AF44">
            <v>107.64439999999999</v>
          </cell>
          <cell r="AG44">
            <v>133.58000000000001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100.45099999999999</v>
          </cell>
          <cell r="D45">
            <v>0.69</v>
          </cell>
          <cell r="E45">
            <v>28.811</v>
          </cell>
          <cell r="F45">
            <v>72.33</v>
          </cell>
          <cell r="G45" t="str">
            <v>н</v>
          </cell>
          <cell r="H45">
            <v>1</v>
          </cell>
          <cell r="I45">
            <v>35</v>
          </cell>
          <cell r="J45">
            <v>28.704999999999998</v>
          </cell>
          <cell r="K45">
            <v>0.10600000000000165</v>
          </cell>
          <cell r="L45">
            <v>0</v>
          </cell>
          <cell r="M45">
            <v>0</v>
          </cell>
          <cell r="N45">
            <v>0</v>
          </cell>
          <cell r="V45">
            <v>5.7622</v>
          </cell>
          <cell r="X45">
            <v>12.552497310055188</v>
          </cell>
          <cell r="Y45">
            <v>12.552497310055188</v>
          </cell>
          <cell r="Z45">
            <v>0</v>
          </cell>
          <cell r="AC45">
            <v>0</v>
          </cell>
          <cell r="AD45">
            <v>21.675600000000003</v>
          </cell>
          <cell r="AE45">
            <v>12.567</v>
          </cell>
          <cell r="AF45">
            <v>6.4478000000000009</v>
          </cell>
          <cell r="AG45">
            <v>6.2869999999999999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53.48</v>
          </cell>
          <cell r="D46">
            <v>212.98</v>
          </cell>
          <cell r="E46">
            <v>120.99299999999999</v>
          </cell>
          <cell r="F46">
            <v>34.948999999999998</v>
          </cell>
          <cell r="G46">
            <v>0</v>
          </cell>
          <cell r="H46">
            <v>1</v>
          </cell>
          <cell r="I46">
            <v>30</v>
          </cell>
          <cell r="J46">
            <v>138.1</v>
          </cell>
          <cell r="K46">
            <v>-17.106999999999999</v>
          </cell>
          <cell r="L46">
            <v>20</v>
          </cell>
          <cell r="M46">
            <v>30</v>
          </cell>
          <cell r="N46">
            <v>0</v>
          </cell>
          <cell r="V46">
            <v>24.198599999999999</v>
          </cell>
          <cell r="W46">
            <v>60</v>
          </cell>
          <cell r="X46">
            <v>5.9899746266312937</v>
          </cell>
          <cell r="Y46">
            <v>1.4442571057829792</v>
          </cell>
          <cell r="Z46">
            <v>0</v>
          </cell>
          <cell r="AC46">
            <v>0</v>
          </cell>
          <cell r="AD46">
            <v>20.205000000000002</v>
          </cell>
          <cell r="AE46">
            <v>13.857250000000001</v>
          </cell>
          <cell r="AF46">
            <v>20.016400000000004</v>
          </cell>
          <cell r="AG46">
            <v>32.345999999999997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34.670999999999999</v>
          </cell>
          <cell r="D47">
            <v>230.77199999999999</v>
          </cell>
          <cell r="E47">
            <v>145.172</v>
          </cell>
          <cell r="F47">
            <v>47.698</v>
          </cell>
          <cell r="G47" t="str">
            <v>н</v>
          </cell>
          <cell r="H47">
            <v>1</v>
          </cell>
          <cell r="I47">
            <v>30</v>
          </cell>
          <cell r="J47">
            <v>197.114</v>
          </cell>
          <cell r="K47">
            <v>-51.942000000000007</v>
          </cell>
          <cell r="L47">
            <v>30</v>
          </cell>
          <cell r="M47">
            <v>30</v>
          </cell>
          <cell r="N47">
            <v>40</v>
          </cell>
          <cell r="V47">
            <v>29.034399999999998</v>
          </cell>
          <cell r="W47">
            <v>30</v>
          </cell>
          <cell r="X47">
            <v>6.120257349902186</v>
          </cell>
          <cell r="Y47">
            <v>1.6428099082467695</v>
          </cell>
          <cell r="Z47">
            <v>0</v>
          </cell>
          <cell r="AC47">
            <v>0</v>
          </cell>
          <cell r="AD47">
            <v>28.500599999999999</v>
          </cell>
          <cell r="AE47">
            <v>20.455749999999998</v>
          </cell>
          <cell r="AF47">
            <v>24.813600000000001</v>
          </cell>
          <cell r="AG47">
            <v>29.952999999999999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261.11099999999999</v>
          </cell>
          <cell r="D48">
            <v>1393.4469999999999</v>
          </cell>
          <cell r="E48">
            <v>1048.771</v>
          </cell>
          <cell r="F48">
            <v>375.88099999999997</v>
          </cell>
          <cell r="G48">
            <v>0</v>
          </cell>
          <cell r="H48">
            <v>1</v>
          </cell>
          <cell r="I48">
            <v>30</v>
          </cell>
          <cell r="J48">
            <v>1054.337</v>
          </cell>
          <cell r="K48">
            <v>-5.5660000000000309</v>
          </cell>
          <cell r="L48">
            <v>300</v>
          </cell>
          <cell r="M48">
            <v>300</v>
          </cell>
          <cell r="N48">
            <v>150</v>
          </cell>
          <cell r="V48">
            <v>209.7542</v>
          </cell>
          <cell r="W48">
            <v>150</v>
          </cell>
          <cell r="X48">
            <v>6.0827435159820391</v>
          </cell>
          <cell r="Y48">
            <v>1.7920070253658806</v>
          </cell>
          <cell r="Z48">
            <v>0</v>
          </cell>
          <cell r="AC48">
            <v>0</v>
          </cell>
          <cell r="AD48">
            <v>204.15799999999999</v>
          </cell>
          <cell r="AE48">
            <v>169.24199999999999</v>
          </cell>
          <cell r="AF48">
            <v>191.66780000000003</v>
          </cell>
          <cell r="AG48">
            <v>145.33799999999999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58.594999999999999</v>
          </cell>
          <cell r="D49">
            <v>89.361999999999995</v>
          </cell>
          <cell r="E49">
            <v>67.238</v>
          </cell>
          <cell r="F49">
            <v>69.040999999999997</v>
          </cell>
          <cell r="G49">
            <v>0</v>
          </cell>
          <cell r="H49">
            <v>1</v>
          </cell>
          <cell r="I49">
            <v>40</v>
          </cell>
          <cell r="J49">
            <v>79.95</v>
          </cell>
          <cell r="K49">
            <v>-12.712000000000003</v>
          </cell>
          <cell r="L49">
            <v>20</v>
          </cell>
          <cell r="M49">
            <v>20</v>
          </cell>
          <cell r="N49">
            <v>0</v>
          </cell>
          <cell r="V49">
            <v>13.4476</v>
          </cell>
          <cell r="X49">
            <v>8.1085844314227078</v>
          </cell>
          <cell r="Y49">
            <v>5.1340759689461315</v>
          </cell>
          <cell r="Z49">
            <v>0</v>
          </cell>
          <cell r="AC49">
            <v>0</v>
          </cell>
          <cell r="AD49">
            <v>16.038399999999999</v>
          </cell>
          <cell r="AE49">
            <v>12.886749999999999</v>
          </cell>
          <cell r="AF49">
            <v>12.934999999999999</v>
          </cell>
          <cell r="AG49">
            <v>6.6260000000000003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100.911</v>
          </cell>
          <cell r="D50">
            <v>202.64699999999999</v>
          </cell>
          <cell r="E50">
            <v>173.54300000000001</v>
          </cell>
          <cell r="F50">
            <v>68.040000000000006</v>
          </cell>
          <cell r="G50" t="str">
            <v>н</v>
          </cell>
          <cell r="H50">
            <v>1</v>
          </cell>
          <cell r="I50">
            <v>35</v>
          </cell>
          <cell r="J50">
            <v>165.30699999999999</v>
          </cell>
          <cell r="K50">
            <v>8.2360000000000184</v>
          </cell>
          <cell r="L50">
            <v>50</v>
          </cell>
          <cell r="M50">
            <v>60</v>
          </cell>
          <cell r="N50">
            <v>0</v>
          </cell>
          <cell r="V50">
            <v>34.708600000000004</v>
          </cell>
          <cell r="W50">
            <v>70</v>
          </cell>
          <cell r="X50">
            <v>7.1463556582518448</v>
          </cell>
          <cell r="Y50">
            <v>1.9603210731634235</v>
          </cell>
          <cell r="Z50">
            <v>0</v>
          </cell>
          <cell r="AC50">
            <v>0</v>
          </cell>
          <cell r="AD50">
            <v>24.024399999999996</v>
          </cell>
          <cell r="AE50">
            <v>16.454999999999998</v>
          </cell>
          <cell r="AF50">
            <v>29.694800000000004</v>
          </cell>
          <cell r="AG50">
            <v>38.622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65.542000000000002</v>
          </cell>
          <cell r="D51">
            <v>137.77000000000001</v>
          </cell>
          <cell r="E51">
            <v>136.232</v>
          </cell>
          <cell r="F51">
            <v>63.204999999999998</v>
          </cell>
          <cell r="G51">
            <v>0</v>
          </cell>
          <cell r="H51">
            <v>1</v>
          </cell>
          <cell r="I51">
            <v>30</v>
          </cell>
          <cell r="J51">
            <v>139.37799999999999</v>
          </cell>
          <cell r="K51">
            <v>-3.1459999999999866</v>
          </cell>
          <cell r="L51">
            <v>30</v>
          </cell>
          <cell r="M51">
            <v>30</v>
          </cell>
          <cell r="N51">
            <v>0</v>
          </cell>
          <cell r="V51">
            <v>21.142000000000003</v>
          </cell>
          <cell r="X51">
            <v>5.8274997635039245</v>
          </cell>
          <cell r="Y51">
            <v>2.9895468735218991</v>
          </cell>
          <cell r="Z51">
            <v>30.521999999999998</v>
          </cell>
          <cell r="AC51">
            <v>0</v>
          </cell>
          <cell r="AD51">
            <v>20.249400000000001</v>
          </cell>
          <cell r="AE51">
            <v>16.671250000000001</v>
          </cell>
          <cell r="AF51">
            <v>20.515999999999998</v>
          </cell>
          <cell r="AG51">
            <v>23.329000000000001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317.18200000000002</v>
          </cell>
          <cell r="D52">
            <v>550.97799999999995</v>
          </cell>
          <cell r="E52">
            <v>637.38099999999997</v>
          </cell>
          <cell r="F52">
            <v>220.15299999999999</v>
          </cell>
          <cell r="G52" t="str">
            <v>н</v>
          </cell>
          <cell r="H52">
            <v>1</v>
          </cell>
          <cell r="I52">
            <v>45</v>
          </cell>
          <cell r="J52">
            <v>640.81799999999998</v>
          </cell>
          <cell r="K52">
            <v>-3.4370000000000118</v>
          </cell>
          <cell r="L52">
            <v>120</v>
          </cell>
          <cell r="M52">
            <v>100</v>
          </cell>
          <cell r="N52">
            <v>0</v>
          </cell>
          <cell r="V52">
            <v>66.762599999999992</v>
          </cell>
          <cell r="W52">
            <v>50</v>
          </cell>
          <cell r="X52">
            <v>7.3417302501700066</v>
          </cell>
          <cell r="Y52">
            <v>3.2975498258006732</v>
          </cell>
          <cell r="Z52">
            <v>303.56799999999998</v>
          </cell>
          <cell r="AC52">
            <v>0</v>
          </cell>
          <cell r="AD52">
            <v>118.73519999999999</v>
          </cell>
          <cell r="AE52">
            <v>65.999499999999998</v>
          </cell>
          <cell r="AF52">
            <v>70.803799999999995</v>
          </cell>
          <cell r="AG52">
            <v>74.831999999999994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347.47</v>
          </cell>
          <cell r="D53">
            <v>451.7</v>
          </cell>
          <cell r="E53">
            <v>618.91</v>
          </cell>
          <cell r="F53">
            <v>166.71600000000001</v>
          </cell>
          <cell r="G53" t="str">
            <v>н</v>
          </cell>
          <cell r="H53">
            <v>1</v>
          </cell>
          <cell r="I53">
            <v>45</v>
          </cell>
          <cell r="J53">
            <v>646.46400000000006</v>
          </cell>
          <cell r="K53">
            <v>-27.554000000000087</v>
          </cell>
          <cell r="L53">
            <v>120</v>
          </cell>
          <cell r="M53">
            <v>100</v>
          </cell>
          <cell r="N53">
            <v>0</v>
          </cell>
          <cell r="V53">
            <v>63.076999999999998</v>
          </cell>
          <cell r="W53">
            <v>60</v>
          </cell>
          <cell r="X53">
            <v>7.0820742901533054</v>
          </cell>
          <cell r="Y53">
            <v>2.6430553133471792</v>
          </cell>
          <cell r="Z53">
            <v>303.52499999999998</v>
          </cell>
          <cell r="AC53">
            <v>0</v>
          </cell>
          <cell r="AD53">
            <v>108.92819999999999</v>
          </cell>
          <cell r="AE53">
            <v>72.212000000000003</v>
          </cell>
          <cell r="AF53">
            <v>59.709000000000003</v>
          </cell>
          <cell r="AG53">
            <v>50.716000000000001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383.89400000000001</v>
          </cell>
          <cell r="D54">
            <v>275.97800000000001</v>
          </cell>
          <cell r="E54">
            <v>397.63299999999998</v>
          </cell>
          <cell r="F54">
            <v>253.41900000000001</v>
          </cell>
          <cell r="G54" t="str">
            <v>н</v>
          </cell>
          <cell r="H54">
            <v>1</v>
          </cell>
          <cell r="I54">
            <v>45</v>
          </cell>
          <cell r="J54">
            <v>399.91800000000001</v>
          </cell>
          <cell r="K54">
            <v>-2.285000000000025</v>
          </cell>
          <cell r="L54">
            <v>0</v>
          </cell>
          <cell r="M54">
            <v>50</v>
          </cell>
          <cell r="N54">
            <v>0</v>
          </cell>
          <cell r="V54">
            <v>58.706600000000002</v>
          </cell>
          <cell r="W54">
            <v>110</v>
          </cell>
          <cell r="X54">
            <v>7.042121328777343</v>
          </cell>
          <cell r="Y54">
            <v>4.3167037437017299</v>
          </cell>
          <cell r="Z54">
            <v>104.1</v>
          </cell>
          <cell r="AC54">
            <v>0</v>
          </cell>
          <cell r="AD54">
            <v>97.145400000000009</v>
          </cell>
          <cell r="AE54">
            <v>76.331249999999997</v>
          </cell>
          <cell r="AF54">
            <v>51.242000000000004</v>
          </cell>
          <cell r="AG54">
            <v>53.401000000000003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1871</v>
          </cell>
          <cell r="D55">
            <v>1472</v>
          </cell>
          <cell r="E55">
            <v>2369</v>
          </cell>
          <cell r="F55">
            <v>830</v>
          </cell>
          <cell r="G55" t="str">
            <v>акк</v>
          </cell>
          <cell r="H55">
            <v>0.35</v>
          </cell>
          <cell r="I55">
            <v>40</v>
          </cell>
          <cell r="J55">
            <v>1970</v>
          </cell>
          <cell r="K55">
            <v>399</v>
          </cell>
          <cell r="L55">
            <v>600</v>
          </cell>
          <cell r="M55">
            <v>600</v>
          </cell>
          <cell r="N55">
            <v>600</v>
          </cell>
          <cell r="V55">
            <v>473.8</v>
          </cell>
          <cell r="W55">
            <v>700</v>
          </cell>
          <cell r="X55">
            <v>7.0282819755170953</v>
          </cell>
          <cell r="Y55">
            <v>1.7517940059096664</v>
          </cell>
          <cell r="Z55">
            <v>0</v>
          </cell>
          <cell r="AC55">
            <v>0</v>
          </cell>
          <cell r="AD55">
            <v>706.2</v>
          </cell>
          <cell r="AE55">
            <v>446.25</v>
          </cell>
          <cell r="AF55">
            <v>394.6</v>
          </cell>
          <cell r="AG55">
            <v>239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1302</v>
          </cell>
          <cell r="D56">
            <v>4160</v>
          </cell>
          <cell r="E56">
            <v>4556</v>
          </cell>
          <cell r="F56">
            <v>362</v>
          </cell>
          <cell r="G56" t="str">
            <v>акк</v>
          </cell>
          <cell r="H56">
            <v>0.4</v>
          </cell>
          <cell r="I56">
            <v>40</v>
          </cell>
          <cell r="J56">
            <v>4026</v>
          </cell>
          <cell r="K56">
            <v>530</v>
          </cell>
          <cell r="L56">
            <v>2700</v>
          </cell>
          <cell r="M56">
            <v>1200</v>
          </cell>
          <cell r="N56">
            <v>1000</v>
          </cell>
          <cell r="V56">
            <v>900.4</v>
          </cell>
          <cell r="W56">
            <v>1200</v>
          </cell>
          <cell r="X56">
            <v>7.1768103065304309</v>
          </cell>
          <cell r="Y56">
            <v>0.40204353620613059</v>
          </cell>
          <cell r="Z56">
            <v>54</v>
          </cell>
          <cell r="AC56">
            <v>0</v>
          </cell>
          <cell r="AD56">
            <v>1038.4000000000001</v>
          </cell>
          <cell r="AE56">
            <v>568</v>
          </cell>
          <cell r="AF56">
            <v>778.2</v>
          </cell>
          <cell r="AG56">
            <v>642</v>
          </cell>
          <cell r="AH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1616</v>
          </cell>
          <cell r="D57">
            <v>4613</v>
          </cell>
          <cell r="E57">
            <v>4440</v>
          </cell>
          <cell r="F57">
            <v>1707</v>
          </cell>
          <cell r="G57">
            <v>0</v>
          </cell>
          <cell r="H57">
            <v>0.45</v>
          </cell>
          <cell r="I57">
            <v>45</v>
          </cell>
          <cell r="J57">
            <v>4418</v>
          </cell>
          <cell r="K57">
            <v>22</v>
          </cell>
          <cell r="L57">
            <v>1600</v>
          </cell>
          <cell r="M57">
            <v>1100</v>
          </cell>
          <cell r="N57">
            <v>1000</v>
          </cell>
          <cell r="V57">
            <v>888</v>
          </cell>
          <cell r="W57">
            <v>800</v>
          </cell>
          <cell r="X57">
            <v>6.9898648648648649</v>
          </cell>
          <cell r="Y57">
            <v>1.9222972972972974</v>
          </cell>
          <cell r="Z57">
            <v>0</v>
          </cell>
          <cell r="AC57">
            <v>0</v>
          </cell>
          <cell r="AD57">
            <v>1028.5999999999999</v>
          </cell>
          <cell r="AE57">
            <v>815.25</v>
          </cell>
          <cell r="AF57">
            <v>754.4</v>
          </cell>
          <cell r="AG57">
            <v>365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469.346</v>
          </cell>
          <cell r="D58">
            <v>898.56700000000001</v>
          </cell>
          <cell r="E58">
            <v>960</v>
          </cell>
          <cell r="F58">
            <v>302</v>
          </cell>
          <cell r="G58" t="str">
            <v>акк</v>
          </cell>
          <cell r="H58">
            <v>1</v>
          </cell>
          <cell r="I58">
            <v>40</v>
          </cell>
          <cell r="J58">
            <v>551.08399999999995</v>
          </cell>
          <cell r="K58">
            <v>408.91600000000005</v>
          </cell>
          <cell r="L58">
            <v>250</v>
          </cell>
          <cell r="M58">
            <v>200</v>
          </cell>
          <cell r="N58">
            <v>250</v>
          </cell>
          <cell r="V58">
            <v>192</v>
          </cell>
          <cell r="W58">
            <v>350</v>
          </cell>
          <cell r="X58">
            <v>7.041666666666667</v>
          </cell>
          <cell r="Y58">
            <v>1.5729166666666667</v>
          </cell>
          <cell r="Z58">
            <v>0</v>
          </cell>
          <cell r="AC58">
            <v>0</v>
          </cell>
          <cell r="AD58">
            <v>157.6</v>
          </cell>
          <cell r="AE58">
            <v>130</v>
          </cell>
          <cell r="AF58">
            <v>154.86199999999999</v>
          </cell>
          <cell r="AG58">
            <v>106.226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813</v>
          </cell>
          <cell r="D59">
            <v>30</v>
          </cell>
          <cell r="E59">
            <v>386</v>
          </cell>
          <cell r="F59">
            <v>445</v>
          </cell>
          <cell r="G59">
            <v>0</v>
          </cell>
          <cell r="H59">
            <v>0.1</v>
          </cell>
          <cell r="I59">
            <v>730</v>
          </cell>
          <cell r="J59">
            <v>397</v>
          </cell>
          <cell r="K59">
            <v>-11</v>
          </cell>
          <cell r="L59">
            <v>0</v>
          </cell>
          <cell r="M59">
            <v>500</v>
          </cell>
          <cell r="N59">
            <v>0</v>
          </cell>
          <cell r="V59">
            <v>77.2</v>
          </cell>
          <cell r="X59">
            <v>12.240932642487046</v>
          </cell>
          <cell r="Y59">
            <v>5.7642487046632125</v>
          </cell>
          <cell r="Z59">
            <v>0</v>
          </cell>
          <cell r="AC59">
            <v>0</v>
          </cell>
          <cell r="AD59">
            <v>87.2</v>
          </cell>
          <cell r="AE59">
            <v>57.5</v>
          </cell>
          <cell r="AF59">
            <v>87.4</v>
          </cell>
          <cell r="AG59">
            <v>93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482</v>
          </cell>
          <cell r="D60">
            <v>1354</v>
          </cell>
          <cell r="E60">
            <v>1197</v>
          </cell>
          <cell r="F60">
            <v>600</v>
          </cell>
          <cell r="G60">
            <v>0</v>
          </cell>
          <cell r="H60">
            <v>0.35</v>
          </cell>
          <cell r="I60">
            <v>40</v>
          </cell>
          <cell r="J60">
            <v>1225</v>
          </cell>
          <cell r="K60">
            <v>-28</v>
          </cell>
          <cell r="L60">
            <v>400</v>
          </cell>
          <cell r="M60">
            <v>300</v>
          </cell>
          <cell r="N60">
            <v>0</v>
          </cell>
          <cell r="V60">
            <v>239.4</v>
          </cell>
          <cell r="W60">
            <v>400</v>
          </cell>
          <cell r="X60">
            <v>7.1010860484544693</v>
          </cell>
          <cell r="Y60">
            <v>2.5062656641604009</v>
          </cell>
          <cell r="Z60">
            <v>0</v>
          </cell>
          <cell r="AC60">
            <v>0</v>
          </cell>
          <cell r="AD60">
            <v>324.60000000000002</v>
          </cell>
          <cell r="AE60">
            <v>196.75</v>
          </cell>
          <cell r="AF60">
            <v>228.2</v>
          </cell>
          <cell r="AG60">
            <v>262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191.37</v>
          </cell>
          <cell r="D61">
            <v>103.996</v>
          </cell>
          <cell r="E61">
            <v>202.25399999999999</v>
          </cell>
          <cell r="F61">
            <v>90.233999999999995</v>
          </cell>
          <cell r="G61">
            <v>0</v>
          </cell>
          <cell r="H61">
            <v>1</v>
          </cell>
          <cell r="I61">
            <v>40</v>
          </cell>
          <cell r="J61">
            <v>217.40700000000001</v>
          </cell>
          <cell r="K61">
            <v>-15.15300000000002</v>
          </cell>
          <cell r="L61">
            <v>50</v>
          </cell>
          <cell r="M61">
            <v>50</v>
          </cell>
          <cell r="N61">
            <v>50</v>
          </cell>
          <cell r="V61">
            <v>40.450800000000001</v>
          </cell>
          <cell r="W61">
            <v>50</v>
          </cell>
          <cell r="X61">
            <v>7.1749878865189309</v>
          </cell>
          <cell r="Y61">
            <v>2.2307098994333856</v>
          </cell>
          <cell r="Z61">
            <v>0</v>
          </cell>
          <cell r="AC61">
            <v>0</v>
          </cell>
          <cell r="AD61">
            <v>61.043199999999999</v>
          </cell>
          <cell r="AE61">
            <v>38.610999999999997</v>
          </cell>
          <cell r="AF61">
            <v>34.430399999999999</v>
          </cell>
          <cell r="AG61">
            <v>23.117999999999999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552</v>
          </cell>
          <cell r="D62">
            <v>3192</v>
          </cell>
          <cell r="E62">
            <v>2884</v>
          </cell>
          <cell r="F62">
            <v>609</v>
          </cell>
          <cell r="G62">
            <v>0</v>
          </cell>
          <cell r="H62">
            <v>0.4</v>
          </cell>
          <cell r="I62">
            <v>35</v>
          </cell>
          <cell r="J62">
            <v>3320</v>
          </cell>
          <cell r="K62">
            <v>-436</v>
          </cell>
          <cell r="L62">
            <v>1100</v>
          </cell>
          <cell r="M62">
            <v>600</v>
          </cell>
          <cell r="N62">
            <v>1000</v>
          </cell>
          <cell r="V62">
            <v>556.4</v>
          </cell>
          <cell r="W62">
            <v>1000</v>
          </cell>
          <cell r="X62">
            <v>7.7444284687275342</v>
          </cell>
          <cell r="Y62">
            <v>1.0945363048166787</v>
          </cell>
          <cell r="Z62">
            <v>102</v>
          </cell>
          <cell r="AC62">
            <v>0</v>
          </cell>
          <cell r="AD62">
            <v>638.20000000000005</v>
          </cell>
          <cell r="AE62">
            <v>391.75</v>
          </cell>
          <cell r="AF62">
            <v>462.8</v>
          </cell>
          <cell r="AG62">
            <v>397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625</v>
          </cell>
          <cell r="D63">
            <v>4609</v>
          </cell>
          <cell r="E63">
            <v>4082</v>
          </cell>
          <cell r="F63">
            <v>828</v>
          </cell>
          <cell r="G63">
            <v>0</v>
          </cell>
          <cell r="H63">
            <v>0.4</v>
          </cell>
          <cell r="I63">
            <v>40</v>
          </cell>
          <cell r="J63">
            <v>4508</v>
          </cell>
          <cell r="K63">
            <v>-426</v>
          </cell>
          <cell r="L63">
            <v>1400</v>
          </cell>
          <cell r="M63">
            <v>800</v>
          </cell>
          <cell r="N63">
            <v>1400</v>
          </cell>
          <cell r="V63">
            <v>775.6</v>
          </cell>
          <cell r="W63">
            <v>1400</v>
          </cell>
          <cell r="X63">
            <v>7.514182568334193</v>
          </cell>
          <cell r="Y63">
            <v>1.0675605982465188</v>
          </cell>
          <cell r="Z63">
            <v>204</v>
          </cell>
          <cell r="AC63">
            <v>0</v>
          </cell>
          <cell r="AD63">
            <v>809.8</v>
          </cell>
          <cell r="AE63">
            <v>487</v>
          </cell>
          <cell r="AF63">
            <v>631.20000000000005</v>
          </cell>
          <cell r="AG63">
            <v>698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68.081000000000003</v>
          </cell>
          <cell r="D64">
            <v>155.81899999999999</v>
          </cell>
          <cell r="E64">
            <v>207.55199999999999</v>
          </cell>
          <cell r="F64">
            <v>14.189</v>
          </cell>
          <cell r="G64">
            <v>0</v>
          </cell>
          <cell r="H64">
            <v>1</v>
          </cell>
          <cell r="I64">
            <v>40</v>
          </cell>
          <cell r="J64">
            <v>209.25399999999999</v>
          </cell>
          <cell r="K64">
            <v>-1.7019999999999982</v>
          </cell>
          <cell r="L64">
            <v>0</v>
          </cell>
          <cell r="M64">
            <v>20</v>
          </cell>
          <cell r="N64">
            <v>0</v>
          </cell>
          <cell r="V64">
            <v>10.780399999999997</v>
          </cell>
          <cell r="W64">
            <v>40</v>
          </cell>
          <cell r="X64">
            <v>6.8818411190679392</v>
          </cell>
          <cell r="Y64">
            <v>1.3161849282030356</v>
          </cell>
          <cell r="Z64">
            <v>153.65</v>
          </cell>
          <cell r="AC64">
            <v>0</v>
          </cell>
          <cell r="AD64">
            <v>18.328800000000001</v>
          </cell>
          <cell r="AE64">
            <v>9.3337500000000002</v>
          </cell>
          <cell r="AF64">
            <v>7.5329999999999995</v>
          </cell>
          <cell r="AG64">
            <v>14.442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332.48</v>
          </cell>
          <cell r="D65">
            <v>374.81400000000002</v>
          </cell>
          <cell r="E65">
            <v>492</v>
          </cell>
          <cell r="F65">
            <v>184</v>
          </cell>
          <cell r="G65" t="str">
            <v>акк</v>
          </cell>
          <cell r="H65">
            <v>1</v>
          </cell>
          <cell r="I65">
            <v>40</v>
          </cell>
          <cell r="J65">
            <v>281.60599999999999</v>
          </cell>
          <cell r="K65">
            <v>210.39400000000001</v>
          </cell>
          <cell r="L65">
            <v>100</v>
          </cell>
          <cell r="M65">
            <v>100</v>
          </cell>
          <cell r="N65">
            <v>0</v>
          </cell>
          <cell r="V65">
            <v>67.497399999999999</v>
          </cell>
          <cell r="W65">
            <v>100</v>
          </cell>
          <cell r="X65">
            <v>7.1706465730531841</v>
          </cell>
          <cell r="Y65">
            <v>2.7260309285987314</v>
          </cell>
          <cell r="Z65">
            <v>154.51300000000001</v>
          </cell>
          <cell r="AC65">
            <v>0</v>
          </cell>
          <cell r="AD65">
            <v>134.4</v>
          </cell>
          <cell r="AE65">
            <v>66</v>
          </cell>
          <cell r="AF65">
            <v>61.6</v>
          </cell>
          <cell r="AG65">
            <v>23.026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336</v>
          </cell>
          <cell r="D66">
            <v>1151</v>
          </cell>
          <cell r="E66">
            <v>1065</v>
          </cell>
          <cell r="F66">
            <v>381</v>
          </cell>
          <cell r="G66">
            <v>0</v>
          </cell>
          <cell r="H66">
            <v>0.35</v>
          </cell>
          <cell r="I66">
            <v>40</v>
          </cell>
          <cell r="J66">
            <v>1092</v>
          </cell>
          <cell r="K66">
            <v>-27</v>
          </cell>
          <cell r="L66">
            <v>300</v>
          </cell>
          <cell r="M66">
            <v>250</v>
          </cell>
          <cell r="N66">
            <v>200</v>
          </cell>
          <cell r="V66">
            <v>213</v>
          </cell>
          <cell r="W66">
            <v>400</v>
          </cell>
          <cell r="X66">
            <v>7.187793427230047</v>
          </cell>
          <cell r="Y66">
            <v>1.7887323943661972</v>
          </cell>
          <cell r="Z66">
            <v>0</v>
          </cell>
          <cell r="AC66">
            <v>0</v>
          </cell>
          <cell r="AD66">
            <v>277.8</v>
          </cell>
          <cell r="AE66">
            <v>158</v>
          </cell>
          <cell r="AF66">
            <v>184.2</v>
          </cell>
          <cell r="AG66">
            <v>258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725</v>
          </cell>
          <cell r="D67">
            <v>1619</v>
          </cell>
          <cell r="E67">
            <v>1649</v>
          </cell>
          <cell r="F67">
            <v>664</v>
          </cell>
          <cell r="G67" t="str">
            <v>неакк</v>
          </cell>
          <cell r="H67">
            <v>0.35</v>
          </cell>
          <cell r="I67">
            <v>40</v>
          </cell>
          <cell r="J67">
            <v>1666</v>
          </cell>
          <cell r="K67">
            <v>-17</v>
          </cell>
          <cell r="L67">
            <v>450</v>
          </cell>
          <cell r="M67">
            <v>400</v>
          </cell>
          <cell r="N67">
            <v>300</v>
          </cell>
          <cell r="V67">
            <v>329.8</v>
          </cell>
          <cell r="W67">
            <v>500</v>
          </cell>
          <cell r="X67">
            <v>7.0163735597331716</v>
          </cell>
          <cell r="Y67">
            <v>2.0133414190418435</v>
          </cell>
          <cell r="Z67">
            <v>0</v>
          </cell>
          <cell r="AC67">
            <v>0</v>
          </cell>
          <cell r="AD67">
            <v>426.2</v>
          </cell>
          <cell r="AE67">
            <v>267.75</v>
          </cell>
          <cell r="AF67">
            <v>285.60000000000002</v>
          </cell>
          <cell r="AG67">
            <v>336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6</v>
          </cell>
          <cell r="D68">
            <v>2813</v>
          </cell>
          <cell r="E68">
            <v>904</v>
          </cell>
          <cell r="F68">
            <v>216</v>
          </cell>
          <cell r="G68">
            <v>0</v>
          </cell>
          <cell r="H68">
            <v>0.4</v>
          </cell>
          <cell r="I68">
            <v>35</v>
          </cell>
          <cell r="J68">
            <v>1056</v>
          </cell>
          <cell r="K68">
            <v>-152</v>
          </cell>
          <cell r="L68">
            <v>300</v>
          </cell>
          <cell r="M68">
            <v>200</v>
          </cell>
          <cell r="N68">
            <v>300</v>
          </cell>
          <cell r="V68">
            <v>180.8</v>
          </cell>
          <cell r="W68">
            <v>350</v>
          </cell>
          <cell r="X68">
            <v>7.5553097345132736</v>
          </cell>
          <cell r="Y68">
            <v>1.1946902654867255</v>
          </cell>
          <cell r="Z68">
            <v>0</v>
          </cell>
          <cell r="AC68">
            <v>0</v>
          </cell>
          <cell r="AD68">
            <v>180.8</v>
          </cell>
          <cell r="AE68">
            <v>98.25</v>
          </cell>
          <cell r="AF68">
            <v>151.6</v>
          </cell>
          <cell r="AG68">
            <v>261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77.454999999999998</v>
          </cell>
          <cell r="D69">
            <v>282.73500000000001</v>
          </cell>
          <cell r="E69">
            <v>201.196</v>
          </cell>
          <cell r="F69">
            <v>148.023</v>
          </cell>
          <cell r="G69">
            <v>0</v>
          </cell>
          <cell r="H69">
            <v>1</v>
          </cell>
          <cell r="I69">
            <v>50</v>
          </cell>
          <cell r="J69">
            <v>205.15199999999999</v>
          </cell>
          <cell r="K69">
            <v>-3.9559999999999889</v>
          </cell>
          <cell r="L69">
            <v>80</v>
          </cell>
          <cell r="M69">
            <v>50</v>
          </cell>
          <cell r="N69">
            <v>0</v>
          </cell>
          <cell r="V69">
            <v>40.239199999999997</v>
          </cell>
          <cell r="W69">
            <v>50</v>
          </cell>
          <cell r="X69">
            <v>8.1518270740969019</v>
          </cell>
          <cell r="Y69">
            <v>3.6785771088888448</v>
          </cell>
          <cell r="Z69">
            <v>0</v>
          </cell>
          <cell r="AC69">
            <v>0</v>
          </cell>
          <cell r="AD69">
            <v>60.189200000000007</v>
          </cell>
          <cell r="AE69">
            <v>37.630249999999997</v>
          </cell>
          <cell r="AF69">
            <v>41.236200000000004</v>
          </cell>
          <cell r="AG69">
            <v>25.542000000000002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1298.7380000000001</v>
          </cell>
          <cell r="D70">
            <v>759.07899999999995</v>
          </cell>
          <cell r="E70">
            <v>1239.0170000000001</v>
          </cell>
          <cell r="F70">
            <v>802.428</v>
          </cell>
          <cell r="G70" t="str">
            <v>н</v>
          </cell>
          <cell r="H70">
            <v>1</v>
          </cell>
          <cell r="I70">
            <v>50</v>
          </cell>
          <cell r="J70">
            <v>1183.22</v>
          </cell>
          <cell r="K70">
            <v>55.797000000000025</v>
          </cell>
          <cell r="L70">
            <v>100</v>
          </cell>
          <cell r="M70">
            <v>100</v>
          </cell>
          <cell r="N70">
            <v>500</v>
          </cell>
          <cell r="V70">
            <v>247.80340000000001</v>
          </cell>
          <cell r="W70">
            <v>300</v>
          </cell>
          <cell r="X70">
            <v>7.2736209430540493</v>
          </cell>
          <cell r="Y70">
            <v>3.2381638024337032</v>
          </cell>
          <cell r="Z70">
            <v>0</v>
          </cell>
          <cell r="AC70">
            <v>0</v>
          </cell>
          <cell r="AD70">
            <v>405.75779999999997</v>
          </cell>
          <cell r="AE70">
            <v>227.89500000000001</v>
          </cell>
          <cell r="AF70">
            <v>152.2124</v>
          </cell>
          <cell r="AG70">
            <v>97.381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116.36499999999999</v>
          </cell>
          <cell r="D71">
            <v>77.793000000000006</v>
          </cell>
          <cell r="E71">
            <v>124.212</v>
          </cell>
          <cell r="F71">
            <v>63.968000000000004</v>
          </cell>
          <cell r="G71">
            <v>0</v>
          </cell>
          <cell r="H71">
            <v>1</v>
          </cell>
          <cell r="I71">
            <v>50</v>
          </cell>
          <cell r="J71">
            <v>121.76600000000001</v>
          </cell>
          <cell r="K71">
            <v>2.445999999999998</v>
          </cell>
          <cell r="L71">
            <v>50</v>
          </cell>
          <cell r="M71">
            <v>20</v>
          </cell>
          <cell r="N71">
            <v>0</v>
          </cell>
          <cell r="V71">
            <v>24.842400000000001</v>
          </cell>
          <cell r="W71">
            <v>50</v>
          </cell>
          <cell r="X71">
            <v>7.4054036647022832</v>
          </cell>
          <cell r="Y71">
            <v>2.5749525005635525</v>
          </cell>
          <cell r="Z71">
            <v>0</v>
          </cell>
          <cell r="AC71">
            <v>0</v>
          </cell>
          <cell r="AD71">
            <v>30.972000000000001</v>
          </cell>
          <cell r="AE71">
            <v>17.91825</v>
          </cell>
          <cell r="AF71">
            <v>20.092799999999997</v>
          </cell>
          <cell r="AG71">
            <v>21.024000000000001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16.055</v>
          </cell>
          <cell r="D72">
            <v>13.811999999999999</v>
          </cell>
          <cell r="E72">
            <v>8.1289999999999996</v>
          </cell>
          <cell r="F72">
            <v>21</v>
          </cell>
          <cell r="G72" t="str">
            <v>выв</v>
          </cell>
          <cell r="H72">
            <v>0</v>
          </cell>
          <cell r="I72">
            <v>35</v>
          </cell>
          <cell r="J72">
            <v>8.3930000000000007</v>
          </cell>
          <cell r="K72">
            <v>-0.26400000000000112</v>
          </cell>
          <cell r="L72">
            <v>0</v>
          </cell>
          <cell r="M72">
            <v>0</v>
          </cell>
          <cell r="N72">
            <v>0</v>
          </cell>
          <cell r="V72">
            <v>1.6257999999999999</v>
          </cell>
          <cell r="X72">
            <v>12.916717923483825</v>
          </cell>
          <cell r="Y72">
            <v>12.916717923483825</v>
          </cell>
          <cell r="Z72">
            <v>0</v>
          </cell>
          <cell r="AC72">
            <v>0</v>
          </cell>
          <cell r="AD72">
            <v>1.3096000000000001</v>
          </cell>
          <cell r="AE72">
            <v>2.7450000000000001</v>
          </cell>
          <cell r="AF72">
            <v>0.58999999999999919</v>
          </cell>
          <cell r="AG72">
            <v>0</v>
          </cell>
          <cell r="AH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473.05099999999999</v>
          </cell>
          <cell r="D73">
            <v>7312.3090000000002</v>
          </cell>
          <cell r="E73">
            <v>1857</v>
          </cell>
          <cell r="F73">
            <v>381</v>
          </cell>
          <cell r="G73">
            <v>0</v>
          </cell>
          <cell r="H73">
            <v>1</v>
          </cell>
          <cell r="I73">
            <v>40</v>
          </cell>
          <cell r="J73">
            <v>1801.422</v>
          </cell>
          <cell r="K73">
            <v>55.577999999999975</v>
          </cell>
          <cell r="L73">
            <v>800</v>
          </cell>
          <cell r="M73">
            <v>400</v>
          </cell>
          <cell r="N73">
            <v>450</v>
          </cell>
          <cell r="V73">
            <v>371.4</v>
          </cell>
          <cell r="W73">
            <v>550</v>
          </cell>
          <cell r="X73">
            <v>6.9493807215939691</v>
          </cell>
          <cell r="Y73">
            <v>1.025848142164782</v>
          </cell>
          <cell r="Z73">
            <v>0</v>
          </cell>
          <cell r="AC73">
            <v>0</v>
          </cell>
          <cell r="AD73">
            <v>403.07759999999996</v>
          </cell>
          <cell r="AE73">
            <v>255.25</v>
          </cell>
          <cell r="AF73">
            <v>290.0052</v>
          </cell>
          <cell r="AG73">
            <v>180.82499999999999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3057</v>
          </cell>
          <cell r="D74">
            <v>2520</v>
          </cell>
          <cell r="E74">
            <v>3406</v>
          </cell>
          <cell r="F74">
            <v>2098</v>
          </cell>
          <cell r="G74">
            <v>0</v>
          </cell>
          <cell r="H74">
            <v>0.45</v>
          </cell>
          <cell r="I74">
            <v>50</v>
          </cell>
          <cell r="J74">
            <v>3405</v>
          </cell>
          <cell r="K74">
            <v>1</v>
          </cell>
          <cell r="L74">
            <v>800</v>
          </cell>
          <cell r="M74">
            <v>600</v>
          </cell>
          <cell r="N74">
            <v>600</v>
          </cell>
          <cell r="V74">
            <v>681.2</v>
          </cell>
          <cell r="W74">
            <v>800</v>
          </cell>
          <cell r="X74">
            <v>7.190252495596007</v>
          </cell>
          <cell r="Y74">
            <v>3.0798590722254842</v>
          </cell>
          <cell r="Z74">
            <v>0</v>
          </cell>
          <cell r="AC74">
            <v>0</v>
          </cell>
          <cell r="AD74">
            <v>874.8</v>
          </cell>
          <cell r="AE74">
            <v>796.5</v>
          </cell>
          <cell r="AF74">
            <v>607.20000000000005</v>
          </cell>
          <cell r="AG74">
            <v>504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2487</v>
          </cell>
          <cell r="D75">
            <v>3600</v>
          </cell>
          <cell r="E75">
            <v>3710</v>
          </cell>
          <cell r="F75">
            <v>2290</v>
          </cell>
          <cell r="G75" t="str">
            <v>акяб</v>
          </cell>
          <cell r="H75">
            <v>0.45</v>
          </cell>
          <cell r="I75">
            <v>50</v>
          </cell>
          <cell r="J75">
            <v>3746</v>
          </cell>
          <cell r="K75">
            <v>-36</v>
          </cell>
          <cell r="L75">
            <v>800</v>
          </cell>
          <cell r="M75">
            <v>800</v>
          </cell>
          <cell r="N75">
            <v>500</v>
          </cell>
          <cell r="V75">
            <v>724</v>
          </cell>
          <cell r="W75">
            <v>800</v>
          </cell>
          <cell r="X75">
            <v>7.1685082872928181</v>
          </cell>
          <cell r="Y75">
            <v>3.1629834254143647</v>
          </cell>
          <cell r="Z75">
            <v>0</v>
          </cell>
          <cell r="AC75">
            <v>90</v>
          </cell>
          <cell r="AD75">
            <v>981.4</v>
          </cell>
          <cell r="AE75">
            <v>733.5</v>
          </cell>
          <cell r="AF75">
            <v>660.8</v>
          </cell>
          <cell r="AG75">
            <v>608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495</v>
          </cell>
          <cell r="D76">
            <v>1739</v>
          </cell>
          <cell r="E76">
            <v>1390</v>
          </cell>
          <cell r="F76">
            <v>821</v>
          </cell>
          <cell r="G76">
            <v>0</v>
          </cell>
          <cell r="H76">
            <v>0.45</v>
          </cell>
          <cell r="I76">
            <v>50</v>
          </cell>
          <cell r="J76">
            <v>1382</v>
          </cell>
          <cell r="K76">
            <v>8</v>
          </cell>
          <cell r="L76">
            <v>400</v>
          </cell>
          <cell r="M76">
            <v>350</v>
          </cell>
          <cell r="N76">
            <v>100</v>
          </cell>
          <cell r="V76">
            <v>278</v>
          </cell>
          <cell r="W76">
            <v>300</v>
          </cell>
          <cell r="X76">
            <v>7.0899280575539567</v>
          </cell>
          <cell r="Y76">
            <v>2.9532374100719423</v>
          </cell>
          <cell r="Z76">
            <v>0</v>
          </cell>
          <cell r="AC76">
            <v>0</v>
          </cell>
          <cell r="AD76">
            <v>371.4</v>
          </cell>
          <cell r="AE76">
            <v>259</v>
          </cell>
          <cell r="AF76">
            <v>255.6</v>
          </cell>
          <cell r="AG76">
            <v>200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28</v>
          </cell>
          <cell r="D77">
            <v>735</v>
          </cell>
          <cell r="E77">
            <v>262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398</v>
          </cell>
          <cell r="K77">
            <v>-136</v>
          </cell>
          <cell r="L77">
            <v>70</v>
          </cell>
          <cell r="M77">
            <v>60</v>
          </cell>
          <cell r="N77">
            <v>80</v>
          </cell>
          <cell r="V77">
            <v>52.4</v>
          </cell>
          <cell r="W77">
            <v>140</v>
          </cell>
          <cell r="X77">
            <v>7.614503816793893</v>
          </cell>
          <cell r="Y77">
            <v>0.93511450381679395</v>
          </cell>
          <cell r="Z77">
            <v>0</v>
          </cell>
          <cell r="AC77">
            <v>0</v>
          </cell>
          <cell r="AD77">
            <v>49.6</v>
          </cell>
          <cell r="AE77">
            <v>31.25</v>
          </cell>
          <cell r="AF77">
            <v>45.8</v>
          </cell>
          <cell r="AG77">
            <v>69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-29</v>
          </cell>
          <cell r="D78">
            <v>828</v>
          </cell>
          <cell r="E78">
            <v>269</v>
          </cell>
          <cell r="F78">
            <v>151</v>
          </cell>
          <cell r="G78">
            <v>0</v>
          </cell>
          <cell r="H78">
            <v>0.4</v>
          </cell>
          <cell r="I78">
            <v>40</v>
          </cell>
          <cell r="J78">
            <v>315</v>
          </cell>
          <cell r="K78">
            <v>-46</v>
          </cell>
          <cell r="L78">
            <v>120</v>
          </cell>
          <cell r="M78">
            <v>80</v>
          </cell>
          <cell r="N78">
            <v>0</v>
          </cell>
          <cell r="V78">
            <v>53.8</v>
          </cell>
          <cell r="W78">
            <v>100</v>
          </cell>
          <cell r="X78">
            <v>8.3828996282527886</v>
          </cell>
          <cell r="Y78">
            <v>2.8066914498141267</v>
          </cell>
          <cell r="Z78">
            <v>0</v>
          </cell>
          <cell r="AC78">
            <v>0</v>
          </cell>
          <cell r="AD78">
            <v>46.4</v>
          </cell>
          <cell r="AE78">
            <v>29.5</v>
          </cell>
          <cell r="AF78">
            <v>56</v>
          </cell>
          <cell r="AG78">
            <v>83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906.149</v>
          </cell>
          <cell r="D79">
            <v>959.27800000000002</v>
          </cell>
          <cell r="E79">
            <v>910.73599999999999</v>
          </cell>
          <cell r="F79">
            <v>932.99599999999998</v>
          </cell>
          <cell r="G79" t="str">
            <v>н</v>
          </cell>
          <cell r="H79">
            <v>1</v>
          </cell>
          <cell r="I79">
            <v>50</v>
          </cell>
          <cell r="J79">
            <v>885.49699999999996</v>
          </cell>
          <cell r="K79">
            <v>25.239000000000033</v>
          </cell>
          <cell r="L79">
            <v>0</v>
          </cell>
          <cell r="M79">
            <v>100</v>
          </cell>
          <cell r="N79">
            <v>0</v>
          </cell>
          <cell r="V79">
            <v>182.1472</v>
          </cell>
          <cell r="W79">
            <v>300</v>
          </cell>
          <cell r="X79">
            <v>7.3182349220849954</v>
          </cell>
          <cell r="Y79">
            <v>5.1222088508634771</v>
          </cell>
          <cell r="Z79">
            <v>0</v>
          </cell>
          <cell r="AC79">
            <v>0</v>
          </cell>
          <cell r="AD79">
            <v>329.14319999999998</v>
          </cell>
          <cell r="AE79">
            <v>226.20325</v>
          </cell>
          <cell r="AF79">
            <v>175.12479999999999</v>
          </cell>
          <cell r="AG79">
            <v>137.52099999999999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4.7119999999999997</v>
          </cell>
          <cell r="D80">
            <v>4.9219999999999997</v>
          </cell>
          <cell r="E80">
            <v>6.94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14.393000000000001</v>
          </cell>
          <cell r="K80">
            <v>-7.4530000000000003</v>
          </cell>
          <cell r="L80">
            <v>0</v>
          </cell>
          <cell r="M80">
            <v>0</v>
          </cell>
          <cell r="N80">
            <v>10</v>
          </cell>
          <cell r="V80">
            <v>1.3880000000000001</v>
          </cell>
          <cell r="X80">
            <v>8.4315561959654168</v>
          </cell>
          <cell r="Y80">
            <v>1.2269452449567724</v>
          </cell>
          <cell r="Z80">
            <v>0</v>
          </cell>
          <cell r="AC80">
            <v>0</v>
          </cell>
          <cell r="AD80">
            <v>2.1294</v>
          </cell>
          <cell r="AE80">
            <v>1.7302500000000001</v>
          </cell>
          <cell r="AF80">
            <v>0.98919999999999997</v>
          </cell>
          <cell r="AG80">
            <v>0</v>
          </cell>
          <cell r="AH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584</v>
          </cell>
          <cell r="D81">
            <v>32</v>
          </cell>
          <cell r="E81">
            <v>309</v>
          </cell>
          <cell r="F81">
            <v>293</v>
          </cell>
          <cell r="G81">
            <v>0</v>
          </cell>
          <cell r="H81">
            <v>0.1</v>
          </cell>
          <cell r="I81">
            <v>730</v>
          </cell>
          <cell r="J81">
            <v>324</v>
          </cell>
          <cell r="K81">
            <v>-15</v>
          </cell>
          <cell r="L81">
            <v>0</v>
          </cell>
          <cell r="M81">
            <v>500</v>
          </cell>
          <cell r="N81">
            <v>0</v>
          </cell>
          <cell r="V81">
            <v>61.8</v>
          </cell>
          <cell r="X81">
            <v>12.831715210355988</v>
          </cell>
          <cell r="Y81">
            <v>4.7411003236245959</v>
          </cell>
          <cell r="Z81">
            <v>0</v>
          </cell>
          <cell r="AC81">
            <v>0</v>
          </cell>
          <cell r="AD81">
            <v>64</v>
          </cell>
          <cell r="AE81">
            <v>45</v>
          </cell>
          <cell r="AF81">
            <v>66.2</v>
          </cell>
          <cell r="AG81">
            <v>70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112.65300000000001</v>
          </cell>
          <cell r="D82">
            <v>116.33</v>
          </cell>
          <cell r="E82">
            <v>150.94900000000001</v>
          </cell>
          <cell r="F82">
            <v>78.034000000000006</v>
          </cell>
          <cell r="G82">
            <v>0</v>
          </cell>
          <cell r="H82">
            <v>1</v>
          </cell>
          <cell r="I82">
            <v>50</v>
          </cell>
          <cell r="J82">
            <v>138.80099999999999</v>
          </cell>
          <cell r="K82">
            <v>12.148000000000025</v>
          </cell>
          <cell r="L82">
            <v>0</v>
          </cell>
          <cell r="M82">
            <v>20</v>
          </cell>
          <cell r="N82">
            <v>60</v>
          </cell>
          <cell r="V82">
            <v>30.189800000000002</v>
          </cell>
          <cell r="W82">
            <v>80</v>
          </cell>
          <cell r="X82">
            <v>7.8845835348362687</v>
          </cell>
          <cell r="Y82">
            <v>2.5847802900317327</v>
          </cell>
          <cell r="Z82">
            <v>0</v>
          </cell>
          <cell r="AC82">
            <v>0</v>
          </cell>
          <cell r="AD82">
            <v>29.625400000000003</v>
          </cell>
          <cell r="AE82">
            <v>28.352250000000002</v>
          </cell>
          <cell r="AF82">
            <v>19.609400000000001</v>
          </cell>
          <cell r="AG82">
            <v>34.258000000000003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1060</v>
          </cell>
          <cell r="D83">
            <v>2874</v>
          </cell>
          <cell r="E83">
            <v>2942</v>
          </cell>
          <cell r="F83">
            <v>665</v>
          </cell>
          <cell r="G83">
            <v>0</v>
          </cell>
          <cell r="H83">
            <v>0.4</v>
          </cell>
          <cell r="I83">
            <v>40</v>
          </cell>
          <cell r="J83">
            <v>3425</v>
          </cell>
          <cell r="K83">
            <v>-483</v>
          </cell>
          <cell r="L83">
            <v>1500</v>
          </cell>
          <cell r="M83">
            <v>500</v>
          </cell>
          <cell r="N83">
            <v>1000</v>
          </cell>
          <cell r="V83">
            <v>588.4</v>
          </cell>
          <cell r="W83">
            <v>1000</v>
          </cell>
          <cell r="X83">
            <v>7.9282800815771584</v>
          </cell>
          <cell r="Y83">
            <v>1.1301835486063903</v>
          </cell>
          <cell r="Z83">
            <v>0</v>
          </cell>
          <cell r="AC83">
            <v>0</v>
          </cell>
          <cell r="AD83">
            <v>739.8</v>
          </cell>
          <cell r="AE83">
            <v>375.25</v>
          </cell>
          <cell r="AF83">
            <v>492.6</v>
          </cell>
          <cell r="AG83">
            <v>398</v>
          </cell>
          <cell r="AH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588</v>
          </cell>
          <cell r="D84">
            <v>2314</v>
          </cell>
          <cell r="E84">
            <v>2027</v>
          </cell>
          <cell r="F84">
            <v>543</v>
          </cell>
          <cell r="G84">
            <v>0</v>
          </cell>
          <cell r="H84">
            <v>0.4</v>
          </cell>
          <cell r="I84">
            <v>40</v>
          </cell>
          <cell r="J84">
            <v>2326</v>
          </cell>
          <cell r="K84">
            <v>-299</v>
          </cell>
          <cell r="L84">
            <v>1000</v>
          </cell>
          <cell r="M84">
            <v>300</v>
          </cell>
          <cell r="N84">
            <v>800</v>
          </cell>
          <cell r="V84">
            <v>405.4</v>
          </cell>
          <cell r="W84">
            <v>600</v>
          </cell>
          <cell r="X84">
            <v>7.9995066600888016</v>
          </cell>
          <cell r="Y84">
            <v>1.3394178589047854</v>
          </cell>
          <cell r="Z84">
            <v>0</v>
          </cell>
          <cell r="AC84">
            <v>0</v>
          </cell>
          <cell r="AD84">
            <v>470.6</v>
          </cell>
          <cell r="AE84">
            <v>285</v>
          </cell>
          <cell r="AF84">
            <v>346.6</v>
          </cell>
          <cell r="AG84">
            <v>360</v>
          </cell>
          <cell r="AH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355.09800000000001</v>
          </cell>
          <cell r="D85">
            <v>539.43100000000004</v>
          </cell>
          <cell r="E85">
            <v>773.00800000000004</v>
          </cell>
          <cell r="F85">
            <v>111.732</v>
          </cell>
          <cell r="G85">
            <v>0</v>
          </cell>
          <cell r="H85">
            <v>1</v>
          </cell>
          <cell r="I85">
            <v>40</v>
          </cell>
          <cell r="J85">
            <v>776.68700000000001</v>
          </cell>
          <cell r="K85">
            <v>-3.6789999999999736</v>
          </cell>
          <cell r="L85">
            <v>120</v>
          </cell>
          <cell r="M85">
            <v>70</v>
          </cell>
          <cell r="N85">
            <v>100</v>
          </cell>
          <cell r="V85">
            <v>77.53</v>
          </cell>
          <cell r="W85">
            <v>150</v>
          </cell>
          <cell r="X85">
            <v>7.1163678576035077</v>
          </cell>
          <cell r="Y85">
            <v>1.4411453630852573</v>
          </cell>
          <cell r="Z85">
            <v>385.358</v>
          </cell>
          <cell r="AC85">
            <v>0</v>
          </cell>
          <cell r="AD85">
            <v>147.91839999999999</v>
          </cell>
          <cell r="AE85">
            <v>78.433750000000003</v>
          </cell>
          <cell r="AF85">
            <v>64.378000000000014</v>
          </cell>
          <cell r="AG85">
            <v>95.19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377.31099999999998</v>
          </cell>
          <cell r="D86">
            <v>456.29899999999998</v>
          </cell>
          <cell r="E86">
            <v>674.33299999999997</v>
          </cell>
          <cell r="F86">
            <v>153.54900000000001</v>
          </cell>
          <cell r="G86">
            <v>0</v>
          </cell>
          <cell r="H86">
            <v>1</v>
          </cell>
          <cell r="I86">
            <v>40</v>
          </cell>
          <cell r="J86">
            <v>678.84</v>
          </cell>
          <cell r="K86">
            <v>-4.5070000000000618</v>
          </cell>
          <cell r="L86">
            <v>50</v>
          </cell>
          <cell r="M86">
            <v>50</v>
          </cell>
          <cell r="N86">
            <v>120</v>
          </cell>
          <cell r="V86">
            <v>73.806999999999988</v>
          </cell>
          <cell r="W86">
            <v>150</v>
          </cell>
          <cell r="X86">
            <v>7.0934870676223127</v>
          </cell>
          <cell r="Y86">
            <v>2.0804124270055691</v>
          </cell>
          <cell r="Z86">
            <v>305.298</v>
          </cell>
          <cell r="AC86">
            <v>0</v>
          </cell>
          <cell r="AD86">
            <v>107.89499999999998</v>
          </cell>
          <cell r="AE86">
            <v>73.8185</v>
          </cell>
          <cell r="AF86">
            <v>55.884</v>
          </cell>
          <cell r="AG86">
            <v>78.596000000000004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431.05399999999997</v>
          </cell>
          <cell r="D87">
            <v>994.47500000000002</v>
          </cell>
          <cell r="E87">
            <v>1083.6869999999999</v>
          </cell>
          <cell r="F87">
            <v>317.53399999999999</v>
          </cell>
          <cell r="G87">
            <v>0</v>
          </cell>
          <cell r="H87">
            <v>1</v>
          </cell>
          <cell r="I87">
            <v>40</v>
          </cell>
          <cell r="J87">
            <v>1101.671</v>
          </cell>
          <cell r="K87">
            <v>-17.984000000000151</v>
          </cell>
          <cell r="L87">
            <v>220</v>
          </cell>
          <cell r="M87">
            <v>130</v>
          </cell>
          <cell r="N87">
            <v>0</v>
          </cell>
          <cell r="V87">
            <v>115.60139999999997</v>
          </cell>
          <cell r="W87">
            <v>150</v>
          </cell>
          <cell r="X87">
            <v>7.0720077784525115</v>
          </cell>
          <cell r="Y87">
            <v>2.7468006442828554</v>
          </cell>
          <cell r="Z87">
            <v>505.68</v>
          </cell>
          <cell r="AC87">
            <v>0</v>
          </cell>
          <cell r="AD87">
            <v>210.4074</v>
          </cell>
          <cell r="AE87">
            <v>109.0095</v>
          </cell>
          <cell r="AF87">
            <v>112.3578</v>
          </cell>
          <cell r="AG87">
            <v>121.053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431.60599999999999</v>
          </cell>
          <cell r="D88">
            <v>444.76100000000002</v>
          </cell>
          <cell r="E88">
            <v>686.91600000000005</v>
          </cell>
          <cell r="F88">
            <v>171.02699999999999</v>
          </cell>
          <cell r="G88">
            <v>0</v>
          </cell>
          <cell r="H88">
            <v>1</v>
          </cell>
          <cell r="I88">
            <v>40</v>
          </cell>
          <cell r="J88">
            <v>709.62599999999998</v>
          </cell>
          <cell r="K88">
            <v>-22.709999999999923</v>
          </cell>
          <cell r="L88">
            <v>150</v>
          </cell>
          <cell r="M88">
            <v>90</v>
          </cell>
          <cell r="N88">
            <v>80</v>
          </cell>
          <cell r="V88">
            <v>95.831400000000002</v>
          </cell>
          <cell r="W88">
            <v>180</v>
          </cell>
          <cell r="X88">
            <v>7.0021621305751562</v>
          </cell>
          <cell r="Y88">
            <v>1.7846655689053899</v>
          </cell>
          <cell r="Z88">
            <v>207.75899999999999</v>
          </cell>
          <cell r="AC88">
            <v>0</v>
          </cell>
          <cell r="AD88">
            <v>161.6728</v>
          </cell>
          <cell r="AE88">
            <v>91.800250000000005</v>
          </cell>
          <cell r="AF88">
            <v>80.512200000000007</v>
          </cell>
          <cell r="AG88">
            <v>120.304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22</v>
          </cell>
          <cell r="D89">
            <v>74</v>
          </cell>
          <cell r="E89">
            <v>45</v>
          </cell>
          <cell r="F89">
            <v>41</v>
          </cell>
          <cell r="G89">
            <v>0</v>
          </cell>
          <cell r="H89">
            <v>0.6</v>
          </cell>
          <cell r="I89">
            <v>60</v>
          </cell>
          <cell r="J89">
            <v>57</v>
          </cell>
          <cell r="K89">
            <v>-12</v>
          </cell>
          <cell r="L89">
            <v>0</v>
          </cell>
          <cell r="M89">
            <v>10</v>
          </cell>
          <cell r="N89">
            <v>0</v>
          </cell>
          <cell r="V89">
            <v>9</v>
          </cell>
          <cell r="W89">
            <v>20</v>
          </cell>
          <cell r="X89">
            <v>7.8888888888888893</v>
          </cell>
          <cell r="Y89">
            <v>4.5555555555555554</v>
          </cell>
          <cell r="Z89">
            <v>0</v>
          </cell>
          <cell r="AC89">
            <v>0</v>
          </cell>
          <cell r="AD89">
            <v>6</v>
          </cell>
          <cell r="AE89">
            <v>4.5</v>
          </cell>
          <cell r="AF89">
            <v>6.4</v>
          </cell>
          <cell r="AG89">
            <v>11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25</v>
          </cell>
          <cell r="D90">
            <v>32</v>
          </cell>
          <cell r="E90">
            <v>29</v>
          </cell>
          <cell r="F90">
            <v>6</v>
          </cell>
          <cell r="G90">
            <v>0</v>
          </cell>
          <cell r="H90">
            <v>0.6</v>
          </cell>
          <cell r="I90">
            <v>60</v>
          </cell>
          <cell r="J90">
            <v>36</v>
          </cell>
          <cell r="K90">
            <v>-7</v>
          </cell>
          <cell r="L90">
            <v>0</v>
          </cell>
          <cell r="M90">
            <v>10</v>
          </cell>
          <cell r="N90">
            <v>10</v>
          </cell>
          <cell r="V90">
            <v>5.8</v>
          </cell>
          <cell r="W90">
            <v>20</v>
          </cell>
          <cell r="X90">
            <v>7.931034482758621</v>
          </cell>
          <cell r="Y90">
            <v>1.0344827586206897</v>
          </cell>
          <cell r="Z90">
            <v>0</v>
          </cell>
          <cell r="AC90">
            <v>0</v>
          </cell>
          <cell r="AD90">
            <v>7.6</v>
          </cell>
          <cell r="AE90">
            <v>2.75</v>
          </cell>
          <cell r="AF90">
            <v>4</v>
          </cell>
          <cell r="AG90">
            <v>12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23</v>
          </cell>
          <cell r="D91">
            <v>66</v>
          </cell>
          <cell r="E91">
            <v>54</v>
          </cell>
          <cell r="F91">
            <v>19</v>
          </cell>
          <cell r="G91">
            <v>0</v>
          </cell>
          <cell r="H91">
            <v>0.6</v>
          </cell>
          <cell r="I91">
            <v>60</v>
          </cell>
          <cell r="J91">
            <v>97</v>
          </cell>
          <cell r="K91">
            <v>-43</v>
          </cell>
          <cell r="L91">
            <v>30</v>
          </cell>
          <cell r="M91">
            <v>10</v>
          </cell>
          <cell r="N91">
            <v>0</v>
          </cell>
          <cell r="V91">
            <v>10.8</v>
          </cell>
          <cell r="W91">
            <v>20</v>
          </cell>
          <cell r="X91">
            <v>7.314814814814814</v>
          </cell>
          <cell r="Y91">
            <v>1.7592592592592591</v>
          </cell>
          <cell r="Z91">
            <v>0</v>
          </cell>
          <cell r="AC91">
            <v>0</v>
          </cell>
          <cell r="AD91">
            <v>6.8</v>
          </cell>
          <cell r="AE91">
            <v>7.5</v>
          </cell>
          <cell r="AF91">
            <v>8.8000000000000007</v>
          </cell>
          <cell r="AG91">
            <v>17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98.927000000000007</v>
          </cell>
          <cell r="D92">
            <v>284.71499999999997</v>
          </cell>
          <cell r="E92">
            <v>242.184</v>
          </cell>
          <cell r="F92">
            <v>68.361000000000004</v>
          </cell>
          <cell r="G92">
            <v>0</v>
          </cell>
          <cell r="H92">
            <v>1</v>
          </cell>
          <cell r="I92">
            <v>30</v>
          </cell>
          <cell r="J92">
            <v>243.227</v>
          </cell>
          <cell r="K92">
            <v>-1.0430000000000064</v>
          </cell>
          <cell r="L92">
            <v>50</v>
          </cell>
          <cell r="M92">
            <v>50</v>
          </cell>
          <cell r="N92">
            <v>80</v>
          </cell>
          <cell r="V92">
            <v>48.436799999999998</v>
          </cell>
          <cell r="W92">
            <v>80</v>
          </cell>
          <cell r="X92">
            <v>6.7791637763023154</v>
          </cell>
          <cell r="Y92">
            <v>1.4113442671687644</v>
          </cell>
          <cell r="Z92">
            <v>0</v>
          </cell>
          <cell r="AC92">
            <v>0</v>
          </cell>
          <cell r="AD92">
            <v>47.940000000000005</v>
          </cell>
          <cell r="AE92">
            <v>43.354750000000003</v>
          </cell>
          <cell r="AF92">
            <v>37.811399999999999</v>
          </cell>
          <cell r="AG92">
            <v>41.646000000000001</v>
          </cell>
          <cell r="AH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40.366</v>
          </cell>
          <cell r="D93">
            <v>1.3520000000000001</v>
          </cell>
          <cell r="E93">
            <v>17.611999999999998</v>
          </cell>
          <cell r="F93">
            <v>22.754000000000001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16.7</v>
          </cell>
          <cell r="K93">
            <v>0.91199999999999903</v>
          </cell>
          <cell r="L93">
            <v>0</v>
          </cell>
          <cell r="M93">
            <v>0</v>
          </cell>
          <cell r="N93">
            <v>0</v>
          </cell>
          <cell r="V93">
            <v>3.5223999999999998</v>
          </cell>
          <cell r="X93">
            <v>6.4598001362707249</v>
          </cell>
          <cell r="Y93">
            <v>6.4598001362707249</v>
          </cell>
          <cell r="Z93">
            <v>0</v>
          </cell>
          <cell r="AC93">
            <v>0</v>
          </cell>
          <cell r="AD93">
            <v>10.2028</v>
          </cell>
          <cell r="AE93">
            <v>3.0394999999999999</v>
          </cell>
          <cell r="AF93">
            <v>3.7795999999999998</v>
          </cell>
          <cell r="AG93">
            <v>2.7120000000000002</v>
          </cell>
          <cell r="AH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147.59</v>
          </cell>
          <cell r="D94">
            <v>5.444</v>
          </cell>
          <cell r="E94">
            <v>81.991</v>
          </cell>
          <cell r="F94">
            <v>68.352999999999994</v>
          </cell>
          <cell r="G94">
            <v>0</v>
          </cell>
          <cell r="H94">
            <v>1</v>
          </cell>
          <cell r="I94">
            <v>50</v>
          </cell>
          <cell r="J94">
            <v>81.953000000000003</v>
          </cell>
          <cell r="K94">
            <v>3.7999999999996703E-2</v>
          </cell>
          <cell r="L94">
            <v>20</v>
          </cell>
          <cell r="M94">
            <v>30</v>
          </cell>
          <cell r="N94">
            <v>0</v>
          </cell>
          <cell r="V94">
            <v>16.398199999999999</v>
          </cell>
          <cell r="X94">
            <v>7.2174384993474892</v>
          </cell>
          <cell r="Y94">
            <v>4.1683233525630863</v>
          </cell>
          <cell r="Z94">
            <v>0</v>
          </cell>
          <cell r="AC94">
            <v>0</v>
          </cell>
          <cell r="AD94">
            <v>48.072199999999995</v>
          </cell>
          <cell r="AE94">
            <v>19.438749999999999</v>
          </cell>
          <cell r="AF94">
            <v>17.966799999999999</v>
          </cell>
          <cell r="AG94">
            <v>21.541</v>
          </cell>
          <cell r="AH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108.244</v>
          </cell>
          <cell r="D95">
            <v>275</v>
          </cell>
          <cell r="E95">
            <v>255</v>
          </cell>
          <cell r="F95">
            <v>122.244</v>
          </cell>
          <cell r="G95">
            <v>0</v>
          </cell>
          <cell r="H95">
            <v>0.6</v>
          </cell>
          <cell r="I95">
            <v>60</v>
          </cell>
          <cell r="J95">
            <v>262</v>
          </cell>
          <cell r="K95">
            <v>-7</v>
          </cell>
          <cell r="L95">
            <v>50</v>
          </cell>
          <cell r="M95">
            <v>50</v>
          </cell>
          <cell r="N95">
            <v>60</v>
          </cell>
          <cell r="V95">
            <v>51</v>
          </cell>
          <cell r="W95">
            <v>100</v>
          </cell>
          <cell r="X95">
            <v>7.4949803921568634</v>
          </cell>
          <cell r="Y95">
            <v>2.3969411764705884</v>
          </cell>
          <cell r="Z95">
            <v>0</v>
          </cell>
          <cell r="AC95">
            <v>0</v>
          </cell>
          <cell r="AD95">
            <v>51</v>
          </cell>
          <cell r="AE95">
            <v>38.25</v>
          </cell>
          <cell r="AF95">
            <v>41.4</v>
          </cell>
          <cell r="AG95">
            <v>53</v>
          </cell>
          <cell r="AH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53</v>
          </cell>
          <cell r="D96">
            <v>314</v>
          </cell>
          <cell r="E96">
            <v>293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302</v>
          </cell>
          <cell r="K96">
            <v>-9</v>
          </cell>
          <cell r="L96">
            <v>80</v>
          </cell>
          <cell r="M96">
            <v>50</v>
          </cell>
          <cell r="N96">
            <v>110</v>
          </cell>
          <cell r="V96">
            <v>58.6</v>
          </cell>
          <cell r="W96">
            <v>120</v>
          </cell>
          <cell r="X96">
            <v>7.2525597269624571</v>
          </cell>
          <cell r="Y96">
            <v>1.1092150170648465</v>
          </cell>
          <cell r="Z96">
            <v>0</v>
          </cell>
          <cell r="AC96">
            <v>0</v>
          </cell>
          <cell r="AD96">
            <v>53</v>
          </cell>
          <cell r="AE96">
            <v>31.25</v>
          </cell>
          <cell r="AF96">
            <v>43</v>
          </cell>
          <cell r="AG96">
            <v>64</v>
          </cell>
          <cell r="AH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280</v>
          </cell>
          <cell r="D97">
            <v>2301</v>
          </cell>
          <cell r="E97">
            <v>1760</v>
          </cell>
          <cell r="F97">
            <v>759</v>
          </cell>
          <cell r="G97">
            <v>0</v>
          </cell>
          <cell r="H97">
            <v>0.28000000000000003</v>
          </cell>
          <cell r="I97">
            <v>35</v>
          </cell>
          <cell r="J97">
            <v>1803</v>
          </cell>
          <cell r="K97">
            <v>-43</v>
          </cell>
          <cell r="L97">
            <v>70</v>
          </cell>
          <cell r="M97">
            <v>800</v>
          </cell>
          <cell r="N97">
            <v>400</v>
          </cell>
          <cell r="V97">
            <v>352</v>
          </cell>
          <cell r="W97">
            <v>500</v>
          </cell>
          <cell r="X97">
            <v>7.1846590909090908</v>
          </cell>
          <cell r="Y97">
            <v>2.15625</v>
          </cell>
          <cell r="Z97">
            <v>0</v>
          </cell>
          <cell r="AC97">
            <v>0</v>
          </cell>
          <cell r="AD97">
            <v>395.4</v>
          </cell>
          <cell r="AE97">
            <v>272</v>
          </cell>
          <cell r="AF97">
            <v>338</v>
          </cell>
          <cell r="AG97">
            <v>313</v>
          </cell>
          <cell r="AH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498</v>
          </cell>
          <cell r="E98">
            <v>459</v>
          </cell>
          <cell r="F98">
            <v>56</v>
          </cell>
          <cell r="G98">
            <v>0</v>
          </cell>
          <cell r="H98">
            <v>0.33</v>
          </cell>
          <cell r="I98">
            <v>60</v>
          </cell>
          <cell r="J98">
            <v>726</v>
          </cell>
          <cell r="K98">
            <v>-267</v>
          </cell>
          <cell r="L98">
            <v>100</v>
          </cell>
          <cell r="M98">
            <v>100</v>
          </cell>
          <cell r="N98">
            <v>120</v>
          </cell>
          <cell r="V98">
            <v>91.8</v>
          </cell>
          <cell r="W98">
            <v>200</v>
          </cell>
          <cell r="X98">
            <v>6.2745098039215685</v>
          </cell>
          <cell r="Y98">
            <v>0.61002178649237471</v>
          </cell>
          <cell r="Z98">
            <v>0</v>
          </cell>
          <cell r="AC98">
            <v>0</v>
          </cell>
          <cell r="AD98">
            <v>87.4</v>
          </cell>
          <cell r="AE98">
            <v>58.75</v>
          </cell>
          <cell r="AF98">
            <v>73.599999999999994</v>
          </cell>
          <cell r="AG98">
            <v>136</v>
          </cell>
          <cell r="AH98" t="e">
            <v>#N/A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34</v>
          </cell>
          <cell r="D99">
            <v>381</v>
          </cell>
          <cell r="E99">
            <v>256</v>
          </cell>
          <cell r="F99">
            <v>118</v>
          </cell>
          <cell r="G99">
            <v>0</v>
          </cell>
          <cell r="H99">
            <v>0.35</v>
          </cell>
          <cell r="I99" t="e">
            <v>#N/A</v>
          </cell>
          <cell r="J99">
            <v>306</v>
          </cell>
          <cell r="K99">
            <v>-50</v>
          </cell>
          <cell r="L99">
            <v>120</v>
          </cell>
          <cell r="M99">
            <v>90</v>
          </cell>
          <cell r="N99">
            <v>0</v>
          </cell>
          <cell r="V99">
            <v>51.2</v>
          </cell>
          <cell r="W99">
            <v>50</v>
          </cell>
          <cell r="X99">
            <v>7.3828125</v>
          </cell>
          <cell r="Y99">
            <v>2.3046875</v>
          </cell>
          <cell r="Z99">
            <v>0</v>
          </cell>
          <cell r="AC99">
            <v>0</v>
          </cell>
          <cell r="AD99">
            <v>67</v>
          </cell>
          <cell r="AE99">
            <v>33.75</v>
          </cell>
          <cell r="AF99">
            <v>54.8</v>
          </cell>
          <cell r="AG99">
            <v>78</v>
          </cell>
          <cell r="AH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D100">
            <v>14</v>
          </cell>
          <cell r="E100">
            <v>2</v>
          </cell>
          <cell r="F100">
            <v>5</v>
          </cell>
          <cell r="G100">
            <v>0</v>
          </cell>
          <cell r="H100">
            <v>0.33</v>
          </cell>
          <cell r="I100" t="e">
            <v>#N/A</v>
          </cell>
          <cell r="J100">
            <v>37</v>
          </cell>
          <cell r="K100">
            <v>-35</v>
          </cell>
          <cell r="L100">
            <v>30</v>
          </cell>
          <cell r="M100">
            <v>0</v>
          </cell>
          <cell r="N100">
            <v>0</v>
          </cell>
          <cell r="V100">
            <v>0.4</v>
          </cell>
          <cell r="W100">
            <v>20</v>
          </cell>
          <cell r="X100">
            <v>137.5</v>
          </cell>
          <cell r="Y100">
            <v>12.5</v>
          </cell>
          <cell r="Z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</v>
          </cell>
          <cell r="AG100">
            <v>0</v>
          </cell>
          <cell r="AH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260</v>
          </cell>
          <cell r="D101">
            <v>5145</v>
          </cell>
          <cell r="E101">
            <v>3450</v>
          </cell>
          <cell r="F101">
            <v>1245</v>
          </cell>
          <cell r="G101">
            <v>0</v>
          </cell>
          <cell r="H101">
            <v>0.35</v>
          </cell>
          <cell r="I101">
            <v>40</v>
          </cell>
          <cell r="J101">
            <v>3565</v>
          </cell>
          <cell r="K101">
            <v>-115</v>
          </cell>
          <cell r="L101">
            <v>1200</v>
          </cell>
          <cell r="M101">
            <v>900</v>
          </cell>
          <cell r="N101">
            <v>500</v>
          </cell>
          <cell r="V101">
            <v>690</v>
          </cell>
          <cell r="W101">
            <v>1000</v>
          </cell>
          <cell r="X101">
            <v>7.0217391304347823</v>
          </cell>
          <cell r="Y101">
            <v>1.8043478260869565</v>
          </cell>
          <cell r="Z101">
            <v>0</v>
          </cell>
          <cell r="AC101">
            <v>0</v>
          </cell>
          <cell r="AD101">
            <v>611</v>
          </cell>
          <cell r="AE101">
            <v>446.75</v>
          </cell>
          <cell r="AF101">
            <v>623</v>
          </cell>
          <cell r="AG101">
            <v>662</v>
          </cell>
          <cell r="AH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642</v>
          </cell>
          <cell r="D102">
            <v>8157</v>
          </cell>
          <cell r="E102">
            <v>5789</v>
          </cell>
          <cell r="F102">
            <v>1914</v>
          </cell>
          <cell r="G102">
            <v>0</v>
          </cell>
          <cell r="H102">
            <v>0.35</v>
          </cell>
          <cell r="I102">
            <v>45</v>
          </cell>
          <cell r="J102">
            <v>5892</v>
          </cell>
          <cell r="K102">
            <v>-103</v>
          </cell>
          <cell r="L102">
            <v>2800</v>
          </cell>
          <cell r="M102">
            <v>1100</v>
          </cell>
          <cell r="N102">
            <v>1000</v>
          </cell>
          <cell r="V102">
            <v>1157.8</v>
          </cell>
          <cell r="W102">
            <v>1200</v>
          </cell>
          <cell r="X102">
            <v>6.9217481430298848</v>
          </cell>
          <cell r="Y102">
            <v>1.6531352565209882</v>
          </cell>
          <cell r="Z102">
            <v>0</v>
          </cell>
          <cell r="AC102">
            <v>0</v>
          </cell>
          <cell r="AD102">
            <v>1049.4000000000001</v>
          </cell>
          <cell r="AE102">
            <v>745.25</v>
          </cell>
          <cell r="AF102">
            <v>1071.8</v>
          </cell>
          <cell r="AG102">
            <v>1076</v>
          </cell>
          <cell r="AH102" t="e">
            <v>#N/A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36</v>
          </cell>
          <cell r="D103">
            <v>4</v>
          </cell>
          <cell r="E103">
            <v>6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32</v>
          </cell>
          <cell r="K103">
            <v>-26</v>
          </cell>
          <cell r="L103">
            <v>0</v>
          </cell>
          <cell r="M103">
            <v>0</v>
          </cell>
          <cell r="N103">
            <v>100</v>
          </cell>
          <cell r="V103">
            <v>1.2</v>
          </cell>
          <cell r="X103">
            <v>110.83333333333334</v>
          </cell>
          <cell r="Y103">
            <v>27.5</v>
          </cell>
          <cell r="Z103">
            <v>0</v>
          </cell>
          <cell r="AC103">
            <v>0</v>
          </cell>
          <cell r="AD103">
            <v>0.6</v>
          </cell>
          <cell r="AE103">
            <v>5</v>
          </cell>
          <cell r="AF103">
            <v>7</v>
          </cell>
          <cell r="AG103">
            <v>1</v>
          </cell>
          <cell r="AH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4</v>
          </cell>
          <cell r="E104">
            <v>13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35</v>
          </cell>
          <cell r="K104">
            <v>-22</v>
          </cell>
          <cell r="L104">
            <v>0</v>
          </cell>
          <cell r="M104">
            <v>50</v>
          </cell>
          <cell r="N104">
            <v>100</v>
          </cell>
          <cell r="V104">
            <v>2.6</v>
          </cell>
          <cell r="X104">
            <v>57.307692307692307</v>
          </cell>
          <cell r="Y104">
            <v>-0.38461538461538458</v>
          </cell>
          <cell r="Z104">
            <v>0</v>
          </cell>
          <cell r="AC104">
            <v>0</v>
          </cell>
          <cell r="AD104">
            <v>8.8000000000000007</v>
          </cell>
          <cell r="AE104">
            <v>24.25</v>
          </cell>
          <cell r="AF104">
            <v>17.2</v>
          </cell>
          <cell r="AG104">
            <v>0</v>
          </cell>
          <cell r="AH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326.762</v>
          </cell>
          <cell r="D105">
            <v>1.355</v>
          </cell>
          <cell r="E105">
            <v>71.335999999999999</v>
          </cell>
          <cell r="F105">
            <v>252.42400000000001</v>
          </cell>
          <cell r="G105">
            <v>0</v>
          </cell>
          <cell r="H105">
            <v>0</v>
          </cell>
          <cell r="I105" t="e">
            <v>#N/A</v>
          </cell>
          <cell r="J105">
            <v>70.653999999999996</v>
          </cell>
          <cell r="K105">
            <v>0.68200000000000216</v>
          </cell>
          <cell r="L105">
            <v>0</v>
          </cell>
          <cell r="M105">
            <v>0</v>
          </cell>
          <cell r="N105">
            <v>0</v>
          </cell>
          <cell r="V105">
            <v>14.267199999999999</v>
          </cell>
          <cell r="X105">
            <v>17.692609622070204</v>
          </cell>
          <cell r="Y105">
            <v>17.692609622070204</v>
          </cell>
          <cell r="Z105">
            <v>0</v>
          </cell>
          <cell r="AC105">
            <v>0</v>
          </cell>
          <cell r="AD105">
            <v>0</v>
          </cell>
          <cell r="AE105">
            <v>3.0615000000000001</v>
          </cell>
          <cell r="AF105">
            <v>6.6921999999999997</v>
          </cell>
          <cell r="AG105">
            <v>38.005000000000003</v>
          </cell>
          <cell r="AH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138</v>
          </cell>
          <cell r="D106">
            <v>484</v>
          </cell>
          <cell r="E106">
            <v>367</v>
          </cell>
          <cell r="F106">
            <v>152</v>
          </cell>
          <cell r="G106">
            <v>0</v>
          </cell>
          <cell r="H106">
            <v>0.06</v>
          </cell>
          <cell r="I106" t="e">
            <v>#N/A</v>
          </cell>
          <cell r="J106">
            <v>405</v>
          </cell>
          <cell r="K106">
            <v>-38</v>
          </cell>
          <cell r="L106">
            <v>0</v>
          </cell>
          <cell r="M106">
            <v>100</v>
          </cell>
          <cell r="N106">
            <v>200</v>
          </cell>
          <cell r="V106">
            <v>73.400000000000006</v>
          </cell>
          <cell r="W106">
            <v>200</v>
          </cell>
          <cell r="X106">
            <v>8.8828337874659393</v>
          </cell>
          <cell r="Y106">
            <v>2.0708446866485013</v>
          </cell>
          <cell r="Z106">
            <v>0</v>
          </cell>
          <cell r="AC106">
            <v>0</v>
          </cell>
          <cell r="AD106">
            <v>0</v>
          </cell>
          <cell r="AE106">
            <v>20.75</v>
          </cell>
          <cell r="AF106">
            <v>51.4</v>
          </cell>
          <cell r="AG106">
            <v>96</v>
          </cell>
          <cell r="AH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120</v>
          </cell>
          <cell r="D107">
            <v>273</v>
          </cell>
          <cell r="E107">
            <v>296</v>
          </cell>
          <cell r="F107">
            <v>83</v>
          </cell>
          <cell r="G107">
            <v>0</v>
          </cell>
          <cell r="H107">
            <v>0.06</v>
          </cell>
          <cell r="I107" t="e">
            <v>#N/A</v>
          </cell>
          <cell r="J107">
            <v>333</v>
          </cell>
          <cell r="K107">
            <v>-37</v>
          </cell>
          <cell r="L107">
            <v>200</v>
          </cell>
          <cell r="M107">
            <v>0</v>
          </cell>
          <cell r="N107">
            <v>200</v>
          </cell>
          <cell r="V107">
            <v>59.2</v>
          </cell>
          <cell r="W107">
            <v>200</v>
          </cell>
          <cell r="X107">
            <v>11.537162162162161</v>
          </cell>
          <cell r="Y107">
            <v>1.402027027027027</v>
          </cell>
          <cell r="Z107">
            <v>0</v>
          </cell>
          <cell r="AC107">
            <v>0</v>
          </cell>
          <cell r="AD107">
            <v>0</v>
          </cell>
          <cell r="AE107">
            <v>16</v>
          </cell>
          <cell r="AF107">
            <v>46</v>
          </cell>
          <cell r="AG107">
            <v>88</v>
          </cell>
          <cell r="AH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139</v>
          </cell>
          <cell r="D108">
            <v>421</v>
          </cell>
          <cell r="E108">
            <v>431</v>
          </cell>
          <cell r="F108">
            <v>110</v>
          </cell>
          <cell r="G108">
            <v>0</v>
          </cell>
          <cell r="H108">
            <v>0.06</v>
          </cell>
          <cell r="I108" t="e">
            <v>#N/A</v>
          </cell>
          <cell r="J108">
            <v>462</v>
          </cell>
          <cell r="K108">
            <v>-31</v>
          </cell>
          <cell r="L108">
            <v>0</v>
          </cell>
          <cell r="M108">
            <v>100</v>
          </cell>
          <cell r="N108">
            <v>300</v>
          </cell>
          <cell r="V108">
            <v>86.2</v>
          </cell>
          <cell r="W108">
            <v>200</v>
          </cell>
          <cell r="X108">
            <v>8.2366589327146169</v>
          </cell>
          <cell r="Y108">
            <v>1.2761020881670533</v>
          </cell>
          <cell r="Z108">
            <v>0</v>
          </cell>
          <cell r="AC108">
            <v>0</v>
          </cell>
          <cell r="AD108">
            <v>0</v>
          </cell>
          <cell r="AE108">
            <v>21.5</v>
          </cell>
          <cell r="AF108">
            <v>52.8</v>
          </cell>
          <cell r="AG108">
            <v>106</v>
          </cell>
          <cell r="AH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40</v>
          </cell>
          <cell r="D109">
            <v>55</v>
          </cell>
          <cell r="E109">
            <v>51</v>
          </cell>
          <cell r="F109">
            <v>43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-23</v>
          </cell>
          <cell r="L109">
            <v>50</v>
          </cell>
          <cell r="M109">
            <v>0</v>
          </cell>
          <cell r="N109">
            <v>0</v>
          </cell>
          <cell r="V109">
            <v>10.199999999999999</v>
          </cell>
          <cell r="X109">
            <v>9.1176470588235308</v>
          </cell>
          <cell r="Y109">
            <v>4.215686274509804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17.2</v>
          </cell>
          <cell r="AG109">
            <v>13</v>
          </cell>
          <cell r="AH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-222</v>
          </cell>
          <cell r="D110">
            <v>48</v>
          </cell>
          <cell r="E110">
            <v>1119</v>
          </cell>
          <cell r="F110">
            <v>-1315</v>
          </cell>
          <cell r="G110" t="str">
            <v>ак</v>
          </cell>
          <cell r="H110">
            <v>0</v>
          </cell>
          <cell r="I110">
            <v>0</v>
          </cell>
          <cell r="J110">
            <v>1243</v>
          </cell>
          <cell r="K110">
            <v>-124</v>
          </cell>
          <cell r="L110">
            <v>0</v>
          </cell>
          <cell r="M110">
            <v>0</v>
          </cell>
          <cell r="N110">
            <v>0</v>
          </cell>
          <cell r="V110">
            <v>223.8</v>
          </cell>
          <cell r="X110">
            <v>-5.8757819481680071</v>
          </cell>
          <cell r="Y110">
            <v>-5.8757819481680071</v>
          </cell>
          <cell r="Z110">
            <v>0</v>
          </cell>
          <cell r="AC110">
            <v>0</v>
          </cell>
          <cell r="AD110">
            <v>222.4</v>
          </cell>
          <cell r="AE110">
            <v>110.75</v>
          </cell>
          <cell r="AF110">
            <v>198.4</v>
          </cell>
          <cell r="AG110">
            <v>247</v>
          </cell>
          <cell r="AH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-51.74</v>
          </cell>
          <cell r="D111">
            <v>9.6850000000000005</v>
          </cell>
          <cell r="E111">
            <v>400.19499999999999</v>
          </cell>
          <cell r="F111">
            <v>-446.50799999999998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419.077</v>
          </cell>
          <cell r="K111">
            <v>-18.882000000000005</v>
          </cell>
          <cell r="L111">
            <v>0</v>
          </cell>
          <cell r="M111">
            <v>0</v>
          </cell>
          <cell r="N111">
            <v>0</v>
          </cell>
          <cell r="V111">
            <v>80.039000000000001</v>
          </cell>
          <cell r="X111">
            <v>-5.578630417671385</v>
          </cell>
          <cell r="Y111">
            <v>-5.578630417671385</v>
          </cell>
          <cell r="Z111">
            <v>0</v>
          </cell>
          <cell r="AC111">
            <v>0</v>
          </cell>
          <cell r="AD111">
            <v>81.027799999999999</v>
          </cell>
          <cell r="AE111">
            <v>77.343000000000004</v>
          </cell>
          <cell r="AF111">
            <v>70.448400000000007</v>
          </cell>
          <cell r="AG111">
            <v>74.58</v>
          </cell>
          <cell r="AH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-26.442</v>
          </cell>
          <cell r="D112">
            <v>4.9859999999999998</v>
          </cell>
          <cell r="E112">
            <v>212.917</v>
          </cell>
          <cell r="F112">
            <v>-237.93799999999999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215.86199999999999</v>
          </cell>
          <cell r="K112">
            <v>-2.9449999999999932</v>
          </cell>
          <cell r="L112">
            <v>0</v>
          </cell>
          <cell r="M112">
            <v>0</v>
          </cell>
          <cell r="N112">
            <v>0</v>
          </cell>
          <cell r="V112">
            <v>42.583399999999997</v>
          </cell>
          <cell r="X112">
            <v>-5.5875763795281728</v>
          </cell>
          <cell r="Y112">
            <v>-5.5875763795281728</v>
          </cell>
          <cell r="Z112">
            <v>0</v>
          </cell>
          <cell r="AC112">
            <v>0</v>
          </cell>
          <cell r="AD112">
            <v>86.917600000000007</v>
          </cell>
          <cell r="AE112">
            <v>40.085000000000001</v>
          </cell>
          <cell r="AF112">
            <v>37.4482</v>
          </cell>
          <cell r="AG112">
            <v>34.575000000000003</v>
          </cell>
          <cell r="AH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-86</v>
          </cell>
          <cell r="D113">
            <v>290</v>
          </cell>
          <cell r="E113">
            <v>403</v>
          </cell>
          <cell r="F113">
            <v>-205</v>
          </cell>
          <cell r="G113" t="str">
            <v>ак</v>
          </cell>
          <cell r="H113">
            <v>0</v>
          </cell>
          <cell r="I113">
            <v>0</v>
          </cell>
          <cell r="J113">
            <v>410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80.599999999999994</v>
          </cell>
          <cell r="X113">
            <v>-2.5434243176178661</v>
          </cell>
          <cell r="Y113">
            <v>-2.5434243176178661</v>
          </cell>
          <cell r="Z113">
            <v>0</v>
          </cell>
          <cell r="AC113">
            <v>0</v>
          </cell>
          <cell r="AD113">
            <v>117.8</v>
          </cell>
          <cell r="AE113">
            <v>72.5</v>
          </cell>
          <cell r="AF113">
            <v>67.599999999999994</v>
          </cell>
          <cell r="AG113">
            <v>101</v>
          </cell>
          <cell r="AH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-78</v>
          </cell>
          <cell r="D114">
            <v>10</v>
          </cell>
          <cell r="E114">
            <v>407</v>
          </cell>
          <cell r="F114">
            <v>-479</v>
          </cell>
          <cell r="G114" t="str">
            <v>ак</v>
          </cell>
          <cell r="H114">
            <v>0</v>
          </cell>
          <cell r="I114">
            <v>0</v>
          </cell>
          <cell r="J114">
            <v>415</v>
          </cell>
          <cell r="K114">
            <v>-8</v>
          </cell>
          <cell r="L114">
            <v>0</v>
          </cell>
          <cell r="M114">
            <v>0</v>
          </cell>
          <cell r="N114">
            <v>0</v>
          </cell>
          <cell r="V114">
            <v>81.400000000000006</v>
          </cell>
          <cell r="X114">
            <v>-5.8845208845208843</v>
          </cell>
          <cell r="Y114">
            <v>-5.8845208845208843</v>
          </cell>
          <cell r="Z114">
            <v>0</v>
          </cell>
          <cell r="AC114">
            <v>0</v>
          </cell>
          <cell r="AD114">
            <v>131.6</v>
          </cell>
          <cell r="AE114">
            <v>64.5</v>
          </cell>
          <cell r="AF114">
            <v>70.400000000000006</v>
          </cell>
          <cell r="AG114">
            <v>86</v>
          </cell>
          <cell r="AH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25833.45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222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277.5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99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105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505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175.5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175.5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122.5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467.5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92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43.5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30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78.5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1245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2265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136.5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76.5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106.5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145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120.5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1710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66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150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36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3260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92.2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18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171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1530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1390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39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15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17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81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54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68.5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90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337.5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41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85.5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124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30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502.5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460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285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158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274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262.5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602.5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336.5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264.5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169.5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83.5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154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42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8.5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915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782.5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402.5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65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126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111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295.5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58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550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550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191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167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223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117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24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24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24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198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34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34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34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84.5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78.5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760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65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30.75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33.71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114.735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248.12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75.811000000000007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150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90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115.9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1211.75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79.5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152.27000000000001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36.094999999999999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3718.23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117.80500000000001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26.37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173.56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1710.41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1350.625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100.349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79.013000000000005</v>
          </cell>
        </row>
        <row r="38">
          <cell r="A38" t="str">
            <v xml:space="preserve"> 240  Колбаса Салями охотничья, ВЕС. ПОКОМ</v>
          </cell>
          <cell r="D38">
            <v>23.661999999999999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95.152000000000001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235.66300000000001</v>
          </cell>
        </row>
        <row r="41">
          <cell r="A41" t="str">
            <v xml:space="preserve"> 247  Сардельки Нежные, ВЕС.  ПОКОМ</v>
          </cell>
          <cell r="D41">
            <v>53.412999999999997</v>
          </cell>
        </row>
        <row r="42">
          <cell r="A42" t="str">
            <v xml:space="preserve"> 248  Сардельки Сочные ТМ Особый рецепт,   ПОКОМ</v>
          </cell>
          <cell r="D42">
            <v>51.735999999999997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261.43299999999999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95.554000000000002</v>
          </cell>
        </row>
        <row r="45">
          <cell r="A45" t="str">
            <v xml:space="preserve"> 263  Шпикачки Стародворские, ВЕС.  ПОКОМ</v>
          </cell>
          <cell r="D45">
            <v>32.270000000000003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93.186999999999998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131.965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73.819999999999993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480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384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480</v>
          </cell>
        </row>
        <row r="52">
          <cell r="A52" t="str">
            <v xml:space="preserve"> 283  Сосиски Сочинки, ВЕС, ТМ Стародворье ПОКОМ</v>
          </cell>
          <cell r="D52">
            <v>42.819000000000003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234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366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540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102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108.673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228.69499999999999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59.954999999999998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956.43499999999995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770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560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114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216.315</v>
          </cell>
        </row>
        <row r="69">
          <cell r="A69" t="str">
            <v xml:space="preserve"> 335  Колбаса Сливушка ТМ Вязанка. ВЕС.  ПОКОМ </v>
          </cell>
          <cell r="D69">
            <v>68.347999999999999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450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150.584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126.6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185.36799999999999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149.23699999999999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42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110.02800000000001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726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930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2064</v>
          </cell>
        </row>
        <row r="86">
          <cell r="A86" t="str">
            <v>Итого</v>
          </cell>
          <cell r="D86">
            <v>24819.417000000001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26.01.2024 - 26.01.2024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24.228000000000002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311.99900000000002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89.863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472.80099999999999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35.764000000000003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69</v>
          </cell>
        </row>
        <row r="22">
          <cell r="A22" t="str">
            <v xml:space="preserve"> 068  Колбаса Особая ТМ Особый рецепт, 0,5 кг, ПОКОМ</v>
          </cell>
          <cell r="D22">
            <v>8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152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24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85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210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95.893000000000001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1364.5619999999999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39.591999999999999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109.76600000000001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54.631999999999998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2270.431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52.34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7.0620000000000003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92.218999999999994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730.94799999999998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825.80700000000002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35.195999999999998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51.868000000000002</v>
          </cell>
        </row>
        <row r="43">
          <cell r="A43" t="str">
            <v xml:space="preserve"> 240  Колбаса Салями охотничья, ВЕС. ПОКОМ</v>
          </cell>
          <cell r="D43">
            <v>3.2690000000000001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86.986999999999995</v>
          </cell>
        </row>
        <row r="45">
          <cell r="A45" t="str">
            <v xml:space="preserve"> 243  Колбаса Сервелат Зернистый, ВЕС.  ПОКОМ</v>
          </cell>
          <cell r="D45">
            <v>11.223000000000001</v>
          </cell>
        </row>
        <row r="46">
          <cell r="A46" t="str">
            <v xml:space="preserve"> 247  Сардельки Нежные, ВЕС.  ПОКОМ</v>
          </cell>
          <cell r="D46">
            <v>17.111000000000001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34.835000000000001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246.79400000000001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6.83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14.824</v>
          </cell>
        </row>
        <row r="51">
          <cell r="A51" t="str">
            <v xml:space="preserve"> 263  Шпикачки Стародворские, ВЕС.  ПОКОМ</v>
          </cell>
          <cell r="D51">
            <v>21.547000000000001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64.942999999999998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55.78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58.223999999999997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490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804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854</v>
          </cell>
        </row>
        <row r="58">
          <cell r="A58" t="str">
            <v xml:space="preserve"> 283  Сосиски Сочинки, ВЕС, ТМ Стародворье ПОКОМ</v>
          </cell>
          <cell r="D58">
            <v>96.513000000000005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55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218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57.768000000000001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713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789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11.544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22.244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157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285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148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39.08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307.84199999999998</v>
          </cell>
        </row>
        <row r="71">
          <cell r="A71" t="str">
            <v xml:space="preserve"> 316  Колбаса Нежная ТМ Зареченские ВЕС  ПОКОМ</v>
          </cell>
          <cell r="D71">
            <v>18.172999999999998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1.46</v>
          </cell>
        </row>
        <row r="73">
          <cell r="A73" t="str">
            <v xml:space="preserve"> 318  Сосиски Датские ТМ Зареченские, ВЕС  ПОКОМ</v>
          </cell>
          <cell r="D73">
            <v>388.90899999999999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691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434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326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72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197.18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56</v>
          </cell>
        </row>
        <row r="81">
          <cell r="A81" t="str">
            <v xml:space="preserve"> 335  Колбаса Сливушка ТМ Вязанка. ВЕС.  ПОКОМ </v>
          </cell>
          <cell r="D81">
            <v>22.93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757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513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82.134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66.165999999999997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101.045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83.825999999999993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54.484999999999999</v>
          </cell>
        </row>
        <row r="92">
          <cell r="A92" t="str">
            <v xml:space="preserve"> 372  Ветчина Сочинка ТМ Стародворье. ВЕС ПОКОМ</v>
          </cell>
          <cell r="D92">
            <v>5.4020000000000001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10.773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29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35</v>
          </cell>
        </row>
        <row r="96">
          <cell r="A96" t="str">
            <v xml:space="preserve"> 380  Колбаса Филейбургская с филе сочного окорока 0,13кг с/в ТМ Баварушка  ПОКОМ</v>
          </cell>
          <cell r="D96">
            <v>2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318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67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88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755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1340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135.50299999999999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57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49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73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7</v>
          </cell>
        </row>
        <row r="108">
          <cell r="A108" t="str">
            <v>3215 ВЕТЧ.МЯСНАЯ Папа может п/о 0.4кг 8шт.    ОСТАНКИНО</v>
          </cell>
          <cell r="D108">
            <v>50</v>
          </cell>
        </row>
        <row r="109">
          <cell r="A109" t="str">
            <v>3297 СЫТНЫЕ Папа может сар б/о мгс 1*3 СНГ  ОСТАНКИНО</v>
          </cell>
          <cell r="D109">
            <v>40.567999999999998</v>
          </cell>
        </row>
        <row r="110">
          <cell r="A110" t="str">
            <v>3812 СОЧНЫЕ сос п/о мгс 2*2  ОСТАНКИНО</v>
          </cell>
          <cell r="D110">
            <v>309.80900000000003</v>
          </cell>
        </row>
        <row r="111">
          <cell r="A111" t="str">
            <v>4063 МЯСНАЯ Папа может вар п/о_Л   ОСТАНКИНО</v>
          </cell>
          <cell r="D111">
            <v>330.65899999999999</v>
          </cell>
        </row>
        <row r="112">
          <cell r="A112" t="str">
            <v>4117 ЭКСТРА Папа может с/к в/у_Л   ОСТАНКИНО</v>
          </cell>
          <cell r="D112">
            <v>1.05</v>
          </cell>
        </row>
        <row r="113">
          <cell r="A113" t="str">
            <v>4574 Мясная со шпиком Папа может вар п/о ОСТАНКИНО</v>
          </cell>
          <cell r="D113">
            <v>31.146000000000001</v>
          </cell>
        </row>
        <row r="114">
          <cell r="A114" t="str">
            <v>4813 ФИЛЕЙНАЯ Папа может вар п/о_Л   ОСТАНКИНО</v>
          </cell>
          <cell r="D114">
            <v>107.336</v>
          </cell>
        </row>
        <row r="115">
          <cell r="A115" t="str">
            <v>4993 САЛЯМИ ИТАЛЬЯНСКАЯ с/к в/у 1/250*8_120c ОСТАНКИНО</v>
          </cell>
          <cell r="D115">
            <v>112</v>
          </cell>
        </row>
        <row r="116">
          <cell r="A116" t="str">
            <v>5336 ОСОБАЯ вар п/о  ОСТАНКИНО</v>
          </cell>
          <cell r="D116">
            <v>21.545000000000002</v>
          </cell>
        </row>
        <row r="117">
          <cell r="A117" t="str">
            <v>5337 ОСОБАЯ СО ШПИКОМ вар п/о  ОСТАНКИНО</v>
          </cell>
          <cell r="D117">
            <v>3.8690000000000002</v>
          </cell>
        </row>
        <row r="118">
          <cell r="A118" t="str">
            <v>5341 СЕРВЕЛАТ ОХОТНИЧИЙ в/к в/у  ОСТАНКИНО</v>
          </cell>
          <cell r="D118">
            <v>69.106999999999999</v>
          </cell>
        </row>
        <row r="119">
          <cell r="A119" t="str">
            <v>5483 ЭКСТРА Папа может с/к в/у 1/250 8шт.   ОСТАНКИНО</v>
          </cell>
          <cell r="D119">
            <v>167</v>
          </cell>
        </row>
        <row r="120">
          <cell r="A120" t="str">
            <v>5544 Сервелат Финский в/к в/у_45с НОВАЯ ОСТАНКИНО</v>
          </cell>
          <cell r="D120">
            <v>181.476</v>
          </cell>
        </row>
        <row r="121">
          <cell r="A121" t="str">
            <v>5682 САЛЯМИ МЕЛКОЗЕРНЕНАЯ с/к в/у 1/120_60с   ОСТАНКИНО</v>
          </cell>
          <cell r="D121">
            <v>405</v>
          </cell>
        </row>
        <row r="122">
          <cell r="A122" t="str">
            <v>5706 АРОМАТНАЯ Папа может с/к в/у 1/250 8шт.  ОСТАНКИНО</v>
          </cell>
          <cell r="D122">
            <v>191</v>
          </cell>
        </row>
        <row r="123">
          <cell r="A123" t="str">
            <v>5708 ПОСОЛЬСКАЯ Папа может с/к в/у ОСТАНКИНО</v>
          </cell>
          <cell r="D123">
            <v>5.819</v>
          </cell>
        </row>
        <row r="124">
          <cell r="A124" t="str">
            <v>5820 СЛИВОЧНЫЕ Папа может сос п/о мгс 2*2_45с   ОСТАНКИНО</v>
          </cell>
          <cell r="D124">
            <v>20.620999999999999</v>
          </cell>
        </row>
        <row r="125">
          <cell r="A125" t="str">
            <v>5851 ЭКСТРА Папа может вар п/о   ОСТАНКИНО</v>
          </cell>
          <cell r="D125">
            <v>76.751000000000005</v>
          </cell>
        </row>
        <row r="126">
          <cell r="A126" t="str">
            <v>5931 ОХОТНИЧЬЯ Папа может с/к в/у 1/220 8шт.   ОСТАНКИНО</v>
          </cell>
          <cell r="D126">
            <v>182</v>
          </cell>
        </row>
        <row r="127">
          <cell r="A127" t="str">
            <v>5981 МОЛОЧНЫЕ ТРАДИЦ. сос п/о мгс 1*6_45с   ОСТАНКИНО</v>
          </cell>
          <cell r="D127">
            <v>25.872</v>
          </cell>
        </row>
        <row r="128">
          <cell r="A128" t="str">
            <v>5982 МОЛОЧНЫЕ ТРАДИЦ. сос п/о мгс 0,6кг_СНГ  ОСТАНКИНО</v>
          </cell>
          <cell r="D128">
            <v>11</v>
          </cell>
        </row>
        <row r="129">
          <cell r="A129" t="str">
            <v>5997 ОСОБАЯ Коровино вар п/о  ОСТАНКИНО</v>
          </cell>
          <cell r="D129">
            <v>1.97</v>
          </cell>
        </row>
        <row r="130">
          <cell r="A130" t="str">
            <v>6025 ВЕТЧ.ФИРМЕННАЯ С ИНДЕЙКОЙ п/о   ОСТАНКИНО</v>
          </cell>
          <cell r="D130">
            <v>5.97</v>
          </cell>
        </row>
        <row r="131">
          <cell r="A131" t="str">
            <v>6041 МОЛОЧНЫЕ К ЗАВТРАКУ сос п/о мгс 1*3  ОСТАНКИНО</v>
          </cell>
          <cell r="D131">
            <v>72.094999999999999</v>
          </cell>
        </row>
        <row r="132">
          <cell r="A132" t="str">
            <v>6042 МОЛОЧНЫЕ К ЗАВТРАКУ сос п/о в/у 0.4кг   ОСТАНКИНО</v>
          </cell>
          <cell r="D132">
            <v>275</v>
          </cell>
        </row>
        <row r="133">
          <cell r="A133" t="str">
            <v>6113 СОЧНЫЕ сос п/о мгс 1*6_Ашан  ОСТАНКИНО</v>
          </cell>
          <cell r="D133">
            <v>332.00099999999998</v>
          </cell>
        </row>
        <row r="134">
          <cell r="A134" t="str">
            <v>6123 МОЛОЧНЫЕ КЛАССИЧЕСКИЕ ПМ сос п/о мгс 2*4   ОСТАНКИНО</v>
          </cell>
          <cell r="D134">
            <v>107.691</v>
          </cell>
        </row>
        <row r="135">
          <cell r="A135" t="str">
            <v>6144 МОЛОЧНЫЕ ТРАДИЦ сос п/о в/у 1/360 (1+1) ОСТАНКИНО</v>
          </cell>
          <cell r="D135">
            <v>24</v>
          </cell>
        </row>
        <row r="136">
          <cell r="A136" t="str">
            <v>6158 ВРЕМЯ ОЛИВЬЕ Папа может вар п/о 0.4кг   ОСТАНКИНО</v>
          </cell>
          <cell r="D136">
            <v>16</v>
          </cell>
        </row>
        <row r="137">
          <cell r="A137" t="str">
            <v>6213 СЕРВЕЛАТ ФИНСКИЙ СН в/к в/у 0.35кг 8шт.  ОСТАНКИНО</v>
          </cell>
          <cell r="D137">
            <v>58</v>
          </cell>
        </row>
        <row r="138">
          <cell r="A138" t="str">
            <v>6215 СЕРВЕЛАТ ОРЕХОВЫЙ СН в/к в/у 0.35кг 8шт  ОСТАНКИНО</v>
          </cell>
          <cell r="D138">
            <v>22</v>
          </cell>
        </row>
        <row r="139">
          <cell r="A139" t="str">
            <v>6217 ШПИКАЧКИ ДОМАШНИЕ СН п/о мгс 0.4кг 8шт.  ОСТАНКИНО</v>
          </cell>
          <cell r="D139">
            <v>8</v>
          </cell>
        </row>
        <row r="140">
          <cell r="A140" t="str">
            <v>6221 НЕАПОЛИТАНСКИЙ ДУЭТ с/к с/н мгс 1/90  ОСТАНКИНО</v>
          </cell>
          <cell r="D140">
            <v>27</v>
          </cell>
        </row>
        <row r="141">
          <cell r="A141" t="str">
            <v>6225 ИМПЕРСКАЯ И БАЛЫКОВАЯ в/к с/н мгс 1/90  ОСТАНКИНО</v>
          </cell>
          <cell r="D141">
            <v>17</v>
          </cell>
        </row>
        <row r="142">
          <cell r="A142" t="str">
            <v>6228 МЯСНОЕ АССОРТИ к/з с/н мгс 1/90 10шт.  ОСТАНКИНО</v>
          </cell>
          <cell r="D142">
            <v>33</v>
          </cell>
        </row>
        <row r="143">
          <cell r="A143" t="str">
            <v>6233 БУЖЕНИНА ЗАПЕЧЕННАЯ с/н в/у 1/100 10шт.  ОСТАНКИНО</v>
          </cell>
          <cell r="D143">
            <v>6</v>
          </cell>
        </row>
        <row r="144">
          <cell r="A144" t="str">
            <v>6241 ХОТ-ДОГ Папа может сос п/о мгс 0.38кг  ОСТАНКИНО</v>
          </cell>
          <cell r="D144">
            <v>26</v>
          </cell>
        </row>
        <row r="145">
          <cell r="A145" t="str">
            <v>6247 ДОМАШНЯЯ Папа может вар п/о 0,4кг 8шт.  ОСТАНКИНО</v>
          </cell>
          <cell r="D145">
            <v>60</v>
          </cell>
        </row>
        <row r="146">
          <cell r="A146" t="str">
            <v>6268 ГОВЯЖЬЯ Папа может вар п/о 0,4кг 8 шт.  ОСТАНКИНО</v>
          </cell>
          <cell r="D146">
            <v>27</v>
          </cell>
        </row>
        <row r="147">
          <cell r="A147" t="str">
            <v>6281 СВИНИНА ДЕЛИКАТ. к/в мл/к в/у 0.3кг 45с  ОСТАНКИНО</v>
          </cell>
          <cell r="D147">
            <v>148</v>
          </cell>
        </row>
        <row r="148">
          <cell r="A148" t="str">
            <v>6297 ФИЛЕЙНЫЕ сос ц/о в/у 1/270 12шт_45с  ОСТАНКИНО</v>
          </cell>
          <cell r="D148">
            <v>474</v>
          </cell>
        </row>
        <row r="149">
          <cell r="A149" t="str">
            <v>6302 БАЛЫКОВАЯ СН в/к в/у 0.35кг 8шт.  ОСТАНКИНО</v>
          </cell>
          <cell r="D149">
            <v>5</v>
          </cell>
        </row>
        <row r="150">
          <cell r="A150" t="str">
            <v>6303 МЯСНЫЕ Папа может сос п/о мгс 1.5*3  ОСТАНКИНО</v>
          </cell>
          <cell r="D150">
            <v>39.728000000000002</v>
          </cell>
        </row>
        <row r="151">
          <cell r="A151" t="str">
            <v>6325 ДОКТОРСКАЯ ПРЕМИУМ вар п/о 0.4кг 8шт.  ОСТАНКИНО</v>
          </cell>
          <cell r="D151">
            <v>89</v>
          </cell>
        </row>
        <row r="152">
          <cell r="A152" t="str">
            <v>6333 МЯСНАЯ Папа может вар п/о 0.4кг 8шт.  ОСТАНКИНО</v>
          </cell>
          <cell r="D152">
            <v>1416</v>
          </cell>
        </row>
        <row r="153">
          <cell r="A153" t="str">
            <v>6353 ЭКСТРА Папа может вар п/о 0.4кг 8шт.  ОСТАНКИНО</v>
          </cell>
          <cell r="D153">
            <v>232</v>
          </cell>
        </row>
        <row r="154">
          <cell r="A154" t="str">
            <v>6392 ФИЛЕЙНАЯ Папа может вар п/о 0.4кг. ОСТАНКИНО</v>
          </cell>
          <cell r="D154">
            <v>872</v>
          </cell>
        </row>
        <row r="155">
          <cell r="A155" t="str">
            <v>6427 КЛАССИЧЕСКАЯ ПМ вар п/о 0.35кг 8шт. ОСТАНКИНО</v>
          </cell>
          <cell r="D155">
            <v>246</v>
          </cell>
        </row>
        <row r="156">
          <cell r="A156" t="str">
            <v>6438 БОГАТЫРСКИЕ Папа Может сос п/о в/у 0,3кг  ОСТАНКИНО</v>
          </cell>
          <cell r="D156">
            <v>162</v>
          </cell>
        </row>
        <row r="157">
          <cell r="A157" t="str">
            <v>6448 СВИНИНА МАДЕРА с/к с/н в/у 1/100 10шт.   ОСТАНКИНО</v>
          </cell>
          <cell r="D157">
            <v>2</v>
          </cell>
        </row>
        <row r="158">
          <cell r="A158" t="str">
            <v>6450 БЕКОН с/к с/н в/у 1/100 10шт.  ОСТАНКИНО</v>
          </cell>
          <cell r="D158">
            <v>38</v>
          </cell>
        </row>
        <row r="159">
          <cell r="A159" t="str">
            <v>6453 ЭКСТРА Папа может с/к с/н в/у 1/100 14шт.   ОСТАНКИНО</v>
          </cell>
          <cell r="D159">
            <v>131</v>
          </cell>
        </row>
        <row r="160">
          <cell r="A160" t="str">
            <v>6454 АРОМАТНАЯ с/к с/н в/у 1/100 14шт.  ОСТАНКИНО</v>
          </cell>
          <cell r="D160">
            <v>194</v>
          </cell>
        </row>
        <row r="161">
          <cell r="A161" t="str">
            <v>6475 С СЫРОМ Папа может сос ц/о мгс 0.4кг6шт  ОСТАНКИНО</v>
          </cell>
          <cell r="D161">
            <v>50</v>
          </cell>
        </row>
        <row r="162">
          <cell r="A162" t="str">
            <v>6527 ШПИКАЧКИ СОЧНЫЕ ПМ сар б/о мгс 1*3 45с ОСТАНКИНО</v>
          </cell>
          <cell r="D162">
            <v>99.36</v>
          </cell>
        </row>
        <row r="163">
          <cell r="A163" t="str">
            <v>6562 СЕРВЕЛАТ КАРЕЛЬСКИЙ СН в/к в/у 0,28кг  ОСТАНКИНО</v>
          </cell>
          <cell r="D163">
            <v>106</v>
          </cell>
        </row>
        <row r="164">
          <cell r="A164" t="str">
            <v>6563 СЛИВОЧНЫЕ СН сос п/о мгс 1*6  ОСТАНКИНО</v>
          </cell>
          <cell r="D164">
            <v>13.56</v>
          </cell>
        </row>
        <row r="165">
          <cell r="A165" t="str">
            <v>6592 ДОКТОРСКАЯ СН вар п/о  ОСТАНКИНО</v>
          </cell>
          <cell r="D165">
            <v>5.4470000000000001</v>
          </cell>
        </row>
        <row r="166">
          <cell r="A166" t="str">
            <v>6593 ДОКТОРСКАЯ СН вар п/о 0.45кг 8шт.  ОСТАНКИНО</v>
          </cell>
          <cell r="D166">
            <v>19</v>
          </cell>
        </row>
        <row r="167">
          <cell r="A167" t="str">
            <v>6594 МОЛОЧНАЯ СН вар п/о  ОСТАНКИНО</v>
          </cell>
          <cell r="D167">
            <v>9.4740000000000002</v>
          </cell>
        </row>
        <row r="168">
          <cell r="A168" t="str">
            <v>6595 МОЛОЧНАЯ СН вар п/о 0.45кг 8шт.  ОСТАНКИНО</v>
          </cell>
          <cell r="D168">
            <v>22</v>
          </cell>
        </row>
        <row r="169">
          <cell r="A169" t="str">
            <v>6597 РУССКАЯ СН вар п/о 0.45кг 8шт.  ОСТАНКИНО</v>
          </cell>
          <cell r="D169">
            <v>2</v>
          </cell>
        </row>
        <row r="170">
          <cell r="A170" t="str">
            <v>6601 ГОВЯЖЬИ СН сос п/о мгс 1*6  ОСТАНКИНО</v>
          </cell>
          <cell r="D170">
            <v>18.806000000000001</v>
          </cell>
        </row>
        <row r="171">
          <cell r="A171" t="str">
            <v>6602 БАВАРСКИЕ ПМ сос ц/о мгс 0,35кг 8шт.  ОСТАНКИНО</v>
          </cell>
          <cell r="D171">
            <v>64</v>
          </cell>
        </row>
        <row r="172">
          <cell r="A172" t="str">
            <v>6648 СОЧНЫЕ Папа может сар п/о мгс 1*3  ОСТАНКИНО</v>
          </cell>
          <cell r="D172">
            <v>1.0409999999999999</v>
          </cell>
        </row>
        <row r="173">
          <cell r="A173" t="str">
            <v>6661 СОЧНЫЙ ГРИЛЬ ПМ сос п/о мгс 1.5*4_Маяк  ОСТАНКИНО</v>
          </cell>
          <cell r="D173">
            <v>4.6769999999999996</v>
          </cell>
        </row>
        <row r="174">
          <cell r="A174" t="str">
            <v>6666 БОЯНСКАЯ Папа может п/к в/у 0,28кг 8 шт. ОСТАНКИНО</v>
          </cell>
          <cell r="D174">
            <v>263</v>
          </cell>
        </row>
        <row r="175">
          <cell r="A175" t="str">
            <v>6669 ВЕНСКАЯ САЛЯМИ п/к в/у 0.28кг 8шт  ОСТАНКИНО</v>
          </cell>
          <cell r="D175">
            <v>139</v>
          </cell>
        </row>
        <row r="176">
          <cell r="A176" t="str">
            <v>6683 СЕРВЕЛАТ ЗЕРНИСТЫЙ ПМ в/к в/у 0,35кг  ОСТАНКИНО</v>
          </cell>
          <cell r="D176">
            <v>499</v>
          </cell>
        </row>
        <row r="177">
          <cell r="A177" t="str">
            <v>6684 СЕРВЕЛАТ КАРЕЛЬСКИЙ ПМ в/к в/у 0.28кг  ОСТАНКИНО</v>
          </cell>
          <cell r="D177">
            <v>380</v>
          </cell>
        </row>
        <row r="178">
          <cell r="A178" t="str">
            <v>6689 СЕРВЕЛАТ ОХОТНИЧИЙ ПМ в/к в/у 0,35кг 8шт  ОСТАНКИНО</v>
          </cell>
          <cell r="D178">
            <v>1320</v>
          </cell>
        </row>
        <row r="179">
          <cell r="A179" t="str">
            <v>6692 СЕРВЕЛАТ ПРИМА в/к в/у 0.28кг 8шт.  ОСТАНКИНО</v>
          </cell>
          <cell r="D179">
            <v>133</v>
          </cell>
        </row>
        <row r="180">
          <cell r="A180" t="str">
            <v>6697 СЕРВЕЛАТ ФИНСКИЙ ПМ в/к в/у 0,35кг 8шт.  ОСТАНКИНО</v>
          </cell>
          <cell r="D180">
            <v>1131</v>
          </cell>
        </row>
        <row r="181">
          <cell r="A181" t="str">
            <v>6713 СОЧНЫЙ ГРИЛЬ ПМ сос п/о мгс 0.41кг 8шт.  ОСТАНКИНО</v>
          </cell>
          <cell r="D181">
            <v>271</v>
          </cell>
        </row>
        <row r="182">
          <cell r="A182" t="str">
            <v>6716 ОСОБАЯ Коровино (в сетке) 0.5кг 8шт.  ОСТАНКИНО</v>
          </cell>
          <cell r="D182">
            <v>51</v>
          </cell>
        </row>
        <row r="183">
          <cell r="A183" t="str">
            <v>6717 ДОКТОРСКАЯ ОРИГИН. ц/о в/у 0.5кг 6шт.  ОСТАНКИНО</v>
          </cell>
          <cell r="D183">
            <v>2</v>
          </cell>
        </row>
        <row r="184">
          <cell r="A184" t="str">
            <v>6722 СОЧНЫЕ ПМ сос п/о мгс 0,41кг 10шт.  ОСТАНКИНО</v>
          </cell>
          <cell r="D184">
            <v>1504</v>
          </cell>
        </row>
        <row r="185">
          <cell r="A185" t="str">
            <v>6726 СЛИВОЧНЫЕ ПМ сос п/о мгс 0.41кг 10шт.  ОСТАНКИНО</v>
          </cell>
          <cell r="D185">
            <v>546</v>
          </cell>
        </row>
        <row r="186">
          <cell r="A186" t="str">
            <v>6734 ОСОБАЯ СО ШПИКОМ Коровино (в сетке) 0,5кг ОСТАНКИНО</v>
          </cell>
          <cell r="D186">
            <v>7</v>
          </cell>
        </row>
        <row r="187">
          <cell r="A187" t="str">
            <v>6750 МОЛОЧНЫЕ ГОСТ СН сос п/о мгс 0,41 кг 10шт ОСТАНКИНО</v>
          </cell>
          <cell r="D187">
            <v>24</v>
          </cell>
        </row>
        <row r="188">
          <cell r="A188" t="str">
            <v>6751 СЛИВОЧНЫЕ СН сос п/о мгс 0,41кг 10шт.  ОСТАНКИНО</v>
          </cell>
          <cell r="D188">
            <v>53</v>
          </cell>
        </row>
        <row r="189">
          <cell r="A189" t="str">
            <v>6756 ВЕТЧ.ЛЮБИТЕЛЬСКАЯ п/о  ОСТАНКИНО</v>
          </cell>
          <cell r="D189">
            <v>42.642000000000003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56</v>
          </cell>
        </row>
        <row r="191">
          <cell r="A191" t="str">
            <v>БОНУС Z-ОСОБАЯ Коровино вар п/о (5324)  ОСТАНКИНО</v>
          </cell>
          <cell r="D191">
            <v>1.994</v>
          </cell>
        </row>
        <row r="192">
          <cell r="A192" t="str">
            <v>БОНУС СОЧНЫЕ сос п/о мгс 0.41кг_UZ (6087)  ОСТАНКИНО</v>
          </cell>
          <cell r="D192">
            <v>164</v>
          </cell>
        </row>
        <row r="193">
          <cell r="A193" t="str">
            <v>БОНУС СОЧНЫЕ сос п/о мгс 1*6_UZ (6088)  ОСТАНКИНО</v>
          </cell>
          <cell r="D193">
            <v>39.576999999999998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215</v>
          </cell>
        </row>
        <row r="195">
          <cell r="A195" t="str">
            <v>БОНУС_283  Сосиски Сочинки, ВЕС, ТМ Стародворье ПОКОМ</v>
          </cell>
          <cell r="D195">
            <v>81.126000000000005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44.542000000000002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74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71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32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79</v>
          </cell>
        </row>
        <row r="201">
          <cell r="A201" t="str">
            <v>Бутербродная вареная 0,47 кг шт.  СПК</v>
          </cell>
          <cell r="D201">
            <v>13</v>
          </cell>
        </row>
        <row r="202">
          <cell r="A202" t="str">
            <v>Вацлавская п/к (черева) 390 гр.шт. термоус.пак  СПК</v>
          </cell>
          <cell r="D202">
            <v>24</v>
          </cell>
        </row>
        <row r="203">
          <cell r="A203" t="str">
            <v>Ветчина Вацлавская 400 гр.шт.  СПК</v>
          </cell>
          <cell r="D203">
            <v>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64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477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167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176</v>
          </cell>
        </row>
        <row r="208">
          <cell r="A208" t="str">
            <v>Дельгаро с/в "Эликатессе" 140 гр.шт.  СПК</v>
          </cell>
          <cell r="D208">
            <v>21</v>
          </cell>
        </row>
        <row r="209">
          <cell r="A209" t="str">
            <v>Деревенская рубленая вареная 350 гр.шт. термоус. пак.  СПК</v>
          </cell>
          <cell r="D209">
            <v>15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29</v>
          </cell>
        </row>
        <row r="211">
          <cell r="A211" t="str">
            <v>Докторская вареная в/с 0,47 кг шт.  СПК</v>
          </cell>
          <cell r="D211">
            <v>2</v>
          </cell>
        </row>
        <row r="212">
          <cell r="A212" t="str">
            <v>Докторская вареная термоус.пак. "Высокий вкус"  СПК</v>
          </cell>
          <cell r="D212">
            <v>35.481999999999999</v>
          </cell>
        </row>
        <row r="213">
          <cell r="A213" t="str">
            <v>Жар-боллы с курочкой и сыром, ВЕС ТМ Зареченские  ПОКОМ</v>
          </cell>
          <cell r="D213">
            <v>33</v>
          </cell>
        </row>
        <row r="214">
          <cell r="A214" t="str">
            <v>Жар-ладушки с мясом ТМ Зареченские ВЕС ПОКОМ</v>
          </cell>
          <cell r="D214">
            <v>74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3.7</v>
          </cell>
        </row>
        <row r="216">
          <cell r="A216" t="str">
            <v>Жар-ладушки с яблоком и грушей ТМ Зареченские ВЕС ПОКОМ</v>
          </cell>
          <cell r="D216">
            <v>21.5</v>
          </cell>
        </row>
        <row r="217">
          <cell r="A217" t="str">
            <v>ЖАР-мени ВЕС ТМ Зареченские  ПОКОМ</v>
          </cell>
          <cell r="D217">
            <v>22</v>
          </cell>
        </row>
        <row r="218">
          <cell r="A218" t="str">
            <v>Классика с/к 235 гр.шт. "Высокий вкус"  СПК</v>
          </cell>
          <cell r="D218">
            <v>47</v>
          </cell>
        </row>
        <row r="219">
          <cell r="A219" t="str">
            <v>Классическая с/к "Сибирский стандарт" 560 гр.шт.  СПК</v>
          </cell>
          <cell r="D219">
            <v>1692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187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215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124</v>
          </cell>
        </row>
        <row r="223">
          <cell r="A223" t="str">
            <v>Консервы говядина тушеная "СПК" ж/б 0,338 кг.шт. термоус. пл. ЧМК  СПК</v>
          </cell>
          <cell r="D223">
            <v>6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103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157</v>
          </cell>
        </row>
        <row r="226">
          <cell r="A226" t="str">
            <v>Ла Фаворте с/в "Эликатессе" 140 гр.шт.  СПК</v>
          </cell>
          <cell r="D226">
            <v>79</v>
          </cell>
        </row>
        <row r="227">
          <cell r="A227" t="str">
            <v>Ливерная Печеночная "Просто выгодно" 0,3 кг.шт.  СПК</v>
          </cell>
          <cell r="D227">
            <v>6</v>
          </cell>
        </row>
        <row r="228">
          <cell r="A228" t="str">
            <v>Любительская вареная термоус.пак. "Высокий вкус"  СПК</v>
          </cell>
          <cell r="D228">
            <v>49.627000000000002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7.2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57.9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435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406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403</v>
          </cell>
        </row>
        <row r="234">
          <cell r="A234" t="str">
            <v>Наггетсы с куриным филе и сыром ТМ Вязанка 0,25 кг ПОКОМ</v>
          </cell>
          <cell r="D234">
            <v>90</v>
          </cell>
        </row>
        <row r="235">
          <cell r="A235" t="str">
            <v>Наггетсы Хрустящие ТМ Зареченские. ВЕС ПОКОМ</v>
          </cell>
          <cell r="D235">
            <v>36</v>
          </cell>
        </row>
        <row r="236">
          <cell r="A236" t="str">
            <v>Оригинальная с перцем с/к  СПК</v>
          </cell>
          <cell r="D236">
            <v>102.988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1476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119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11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219</v>
          </cell>
        </row>
        <row r="242">
          <cell r="A242" t="str">
            <v>Пельмени Бигбули с мясом, Горячая штучка 0,43кг  ПОКОМ</v>
          </cell>
          <cell r="D242">
            <v>16</v>
          </cell>
        </row>
        <row r="243">
          <cell r="A243" t="str">
            <v>Пельмени Бигбули с мясом, Горячая штучка 0,9кг  ПОКОМ</v>
          </cell>
          <cell r="D243">
            <v>52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253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28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66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319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232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230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586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150</v>
          </cell>
        </row>
        <row r="252">
          <cell r="A252" t="str">
            <v>Пельмени Левантские ТМ Особый рецепт 0,8 кг  ПОКОМ</v>
          </cell>
          <cell r="D252">
            <v>7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27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316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45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130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139</v>
          </cell>
        </row>
        <row r="259">
          <cell r="A259" t="str">
            <v>Пельмени Сочные сфера 0,9 кг ТМ Стародворье ПОКОМ</v>
          </cell>
          <cell r="D259">
            <v>100</v>
          </cell>
        </row>
        <row r="260">
          <cell r="A260" t="str">
            <v>По-Австрийски с/к 260 гр.шт. "Высокий вкус"  СПК</v>
          </cell>
          <cell r="D260">
            <v>31</v>
          </cell>
        </row>
        <row r="261">
          <cell r="A261" t="str">
            <v>Салями Трюфель с/в "Эликатессе" 0,16 кг.шт.  СПК</v>
          </cell>
          <cell r="D261">
            <v>60</v>
          </cell>
        </row>
        <row r="262">
          <cell r="A262" t="str">
            <v>Салями Финская с/к 235 гр.шт. "Высокий вкус"  СПК</v>
          </cell>
          <cell r="D262">
            <v>29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39.235999999999997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3.5230000000000001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3.5009999999999999</v>
          </cell>
        </row>
        <row r="266">
          <cell r="A266" t="str">
            <v>Семейная с чесночком вареная (СПК+СКМ)  СПК</v>
          </cell>
          <cell r="D266">
            <v>116.01</v>
          </cell>
        </row>
        <row r="267">
          <cell r="A267" t="str">
            <v>Семейная с чесночком Экстра вареная  СПК</v>
          </cell>
          <cell r="D267">
            <v>14.416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3</v>
          </cell>
        </row>
        <row r="269">
          <cell r="A269" t="str">
            <v>Сервелат Финский в/к 0,38 кг.шт. термофор.пак.  СПК</v>
          </cell>
          <cell r="D269">
            <v>3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6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21</v>
          </cell>
        </row>
        <row r="272">
          <cell r="A272" t="str">
            <v>Сибирская особая с/к 0,235 кг шт.  СПК</v>
          </cell>
          <cell r="D272">
            <v>58</v>
          </cell>
        </row>
        <row r="273">
          <cell r="A273" t="str">
            <v>Славянская п/к 0,38 кг шт.термофор.пак.  СПК</v>
          </cell>
          <cell r="D273">
            <v>12</v>
          </cell>
        </row>
        <row r="274">
          <cell r="A274" t="str">
            <v>Сосиски "Баварские" 0,36 кг.шт. вак.упак.  СПК</v>
          </cell>
          <cell r="D274">
            <v>7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137.97</v>
          </cell>
        </row>
        <row r="276">
          <cell r="A276" t="str">
            <v>Сосиски "Молочные" 0,36 кг.шт. вак.упак.  СПК</v>
          </cell>
          <cell r="D276">
            <v>13</v>
          </cell>
        </row>
        <row r="277">
          <cell r="A277" t="str">
            <v>Сосиски Мусульманские "Просто выгодно" (в ср.защ.атм.)  СПК</v>
          </cell>
          <cell r="D277">
            <v>31.92</v>
          </cell>
        </row>
        <row r="278">
          <cell r="A278" t="str">
            <v>Сочный мегачебурек ТМ Зареченские ВЕС ПОКОМ</v>
          </cell>
          <cell r="D278">
            <v>11.52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14</v>
          </cell>
        </row>
        <row r="281">
          <cell r="A281" t="str">
            <v>Фестивальная пора с/к 100 гр.шт.нар. (лоток с ср.защ.атм.)  СПК</v>
          </cell>
          <cell r="D281">
            <v>38</v>
          </cell>
        </row>
        <row r="282">
          <cell r="A282" t="str">
            <v>Фестивальная пора с/к 235 гр.шт.  СПК</v>
          </cell>
          <cell r="D282">
            <v>103</v>
          </cell>
        </row>
        <row r="283">
          <cell r="A283" t="str">
            <v>Фестивальная с/к ВЕС   СПК</v>
          </cell>
          <cell r="D283">
            <v>6.5220000000000002</v>
          </cell>
        </row>
        <row r="284">
          <cell r="A284" t="str">
            <v>Фрай-пицца с ветчиной и грибами 3,0 кг ТМ Зареченские ТС Зареченские продукты. ВЕС ПОКОМ</v>
          </cell>
          <cell r="D284">
            <v>3</v>
          </cell>
        </row>
        <row r="285">
          <cell r="A285" t="str">
            <v>Фуэт с/в "Эликатессе" 160 гр.шт.  СПК</v>
          </cell>
          <cell r="D285">
            <v>24</v>
          </cell>
        </row>
        <row r="286">
          <cell r="A286" t="str">
            <v>Хинкали Классические ТМ Зареченские ВЕС ПОКОМ</v>
          </cell>
          <cell r="D286">
            <v>10</v>
          </cell>
        </row>
        <row r="287">
          <cell r="A287" t="str">
            <v>Хотстеры ТМ Горячая штучка ТС Хотстеры 0,25 кг зам  ПОКОМ</v>
          </cell>
          <cell r="D287">
            <v>436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37</v>
          </cell>
        </row>
        <row r="289">
          <cell r="A289" t="str">
            <v>Хрустящие крылышки ТМ Горячая штучка 0,3 кг зам  ПОКОМ</v>
          </cell>
          <cell r="D289">
            <v>34</v>
          </cell>
        </row>
        <row r="290">
          <cell r="A290" t="str">
            <v>Хрустящие крылышки ТМ Зареченские ТС Зареченские продукты. ВЕС ПОКОМ</v>
          </cell>
          <cell r="D290">
            <v>5.6</v>
          </cell>
        </row>
        <row r="291">
          <cell r="A291" t="str">
            <v>Чебупай сочное яблоко ТМ Горячая штучка 0,2 кг зам.  ПОКОМ</v>
          </cell>
          <cell r="D291">
            <v>12</v>
          </cell>
        </row>
        <row r="292">
          <cell r="A292" t="str">
            <v>Чебупай спелая вишня ТМ Горячая штучка 0,2 кг зам.  ПОКОМ</v>
          </cell>
          <cell r="D292">
            <v>130</v>
          </cell>
        </row>
        <row r="293">
          <cell r="A293" t="str">
            <v>Чебупели Курочка гриль ТМ Горячая штучка, 0,3 кг зам  ПОКОМ</v>
          </cell>
          <cell r="D293">
            <v>14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547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646</v>
          </cell>
        </row>
        <row r="296">
          <cell r="A296" t="str">
            <v>Чебуреки сочные ВЕС ТМ Зареченские  ПОКОМ</v>
          </cell>
          <cell r="D296">
            <v>115</v>
          </cell>
        </row>
        <row r="297">
          <cell r="A297" t="str">
            <v>Шпикачки Русские (черева) (в ср.защ.атм.) "Высокий вкус"  СПК</v>
          </cell>
          <cell r="D297">
            <v>32.372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7</v>
          </cell>
        </row>
        <row r="299">
          <cell r="A299" t="str">
            <v>Юбилейная с/к 0,10 кг.шт. нарезка (лоток с ср.защ.атм.)  СПК</v>
          </cell>
          <cell r="D299">
            <v>3</v>
          </cell>
        </row>
        <row r="300">
          <cell r="A300" t="str">
            <v>Юбилейная с/к 0,235 кг.шт.  СПК</v>
          </cell>
          <cell r="D300">
            <v>90</v>
          </cell>
        </row>
        <row r="301">
          <cell r="A301" t="str">
            <v>Итого</v>
          </cell>
          <cell r="D301">
            <v>50265.631000000001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" sqref="AJ1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6640625" style="1" customWidth="1"/>
    <col min="7" max="7" width="6.1640625" style="4" customWidth="1"/>
    <col min="8" max="8" width="5.33203125" style="4" bestFit="1" customWidth="1"/>
    <col min="9" max="9" width="5.1640625" style="4" bestFit="1" customWidth="1"/>
    <col min="10" max="10" width="7.6640625" style="4" customWidth="1"/>
    <col min="11" max="11" width="6.33203125" style="4" customWidth="1"/>
    <col min="12" max="15" width="6.5" style="4" bestFit="1" customWidth="1"/>
    <col min="16" max="16" width="6.5" style="4" customWidth="1"/>
    <col min="17" max="19" width="6.5" style="4" bestFit="1" customWidth="1"/>
    <col min="20" max="20" width="6.6640625" style="4" bestFit="1" customWidth="1"/>
    <col min="21" max="22" width="6.5" style="4" bestFit="1" customWidth="1"/>
    <col min="23" max="23" width="6.6640625" style="4" bestFit="1" customWidth="1"/>
    <col min="24" max="24" width="6.5" style="4" bestFit="1" customWidth="1"/>
    <col min="25" max="25" width="5.5" style="4" customWidth="1"/>
    <col min="26" max="26" width="5.6640625" style="4" bestFit="1" customWidth="1"/>
    <col min="27" max="27" width="6.33203125" style="4" bestFit="1" customWidth="1"/>
    <col min="28" max="28" width="0.83203125" style="4" customWidth="1"/>
    <col min="29" max="29" width="6.6640625" style="4" bestFit="1" customWidth="1"/>
    <col min="30" max="30" width="6" style="4" bestFit="1" customWidth="1"/>
    <col min="31" max="34" width="6.6640625" style="4" bestFit="1" customWidth="1"/>
    <col min="35" max="35" width="8" style="4" customWidth="1"/>
    <col min="36" max="36" width="6.6640625" style="4" bestFit="1" customWidth="1"/>
    <col min="37" max="38" width="6.1640625" style="4" bestFit="1" customWidth="1"/>
    <col min="39" max="39" width="6.6640625" style="4" bestFit="1" customWidth="1"/>
    <col min="40" max="41" width="1.5" style="4" customWidth="1"/>
    <col min="42" max="16384" width="10.5" style="4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9" t="s">
        <v>152</v>
      </c>
      <c r="V3" s="19" t="s">
        <v>153</v>
      </c>
      <c r="X3" s="19" t="s">
        <v>154</v>
      </c>
      <c r="AJ3" s="19" t="s">
        <v>150</v>
      </c>
      <c r="AK3" s="19" t="s">
        <v>151</v>
      </c>
      <c r="AL3" s="19" t="s">
        <v>151</v>
      </c>
    </row>
    <row r="4" spans="1:41" ht="12.95" customHeight="1" x14ac:dyDescent="0.2">
      <c r="A4" s="5"/>
      <c r="B4" s="5"/>
      <c r="C4" s="5" t="s">
        <v>1</v>
      </c>
      <c r="D4" s="5"/>
      <c r="E4" s="5"/>
      <c r="F4" s="5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/>
      <c r="Q4" s="9" t="s">
        <v>123</v>
      </c>
      <c r="R4" s="9" t="s">
        <v>123</v>
      </c>
      <c r="S4" s="10" t="s">
        <v>123</v>
      </c>
      <c r="T4" s="9" t="s">
        <v>124</v>
      </c>
      <c r="U4" s="10" t="s">
        <v>123</v>
      </c>
      <c r="V4" s="10" t="s">
        <v>123</v>
      </c>
      <c r="W4" s="9" t="s">
        <v>120</v>
      </c>
      <c r="X4" s="10" t="s">
        <v>123</v>
      </c>
      <c r="Y4" s="9" t="s">
        <v>125</v>
      </c>
      <c r="Z4" s="10" t="s">
        <v>126</v>
      </c>
      <c r="AA4" s="9" t="s">
        <v>127</v>
      </c>
      <c r="AB4" s="9" t="s">
        <v>128</v>
      </c>
      <c r="AC4" s="9" t="s">
        <v>129</v>
      </c>
      <c r="AD4" s="9" t="s">
        <v>130</v>
      </c>
      <c r="AE4" s="9" t="s">
        <v>120</v>
      </c>
      <c r="AF4" s="9" t="s">
        <v>120</v>
      </c>
      <c r="AG4" s="9" t="s">
        <v>120</v>
      </c>
      <c r="AH4" s="9" t="s">
        <v>131</v>
      </c>
      <c r="AI4" s="9" t="s">
        <v>132</v>
      </c>
      <c r="AJ4" s="10" t="s">
        <v>133</v>
      </c>
      <c r="AK4" s="10" t="s">
        <v>133</v>
      </c>
      <c r="AL4" s="10" t="s">
        <v>144</v>
      </c>
      <c r="AM4" s="10" t="s">
        <v>133</v>
      </c>
    </row>
    <row r="5" spans="1:4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134</v>
      </c>
      <c r="M5" s="14" t="s">
        <v>135</v>
      </c>
      <c r="N5" s="14" t="s">
        <v>136</v>
      </c>
      <c r="O5" s="22" t="s">
        <v>137</v>
      </c>
      <c r="P5" s="22" t="s">
        <v>138</v>
      </c>
      <c r="Q5" s="22" t="s">
        <v>139</v>
      </c>
      <c r="R5" s="22" t="s">
        <v>143</v>
      </c>
      <c r="S5" s="4">
        <v>30.01</v>
      </c>
      <c r="T5" s="22" t="s">
        <v>146</v>
      </c>
      <c r="U5" s="22" t="s">
        <v>147</v>
      </c>
      <c r="V5" s="22" t="s">
        <v>148</v>
      </c>
      <c r="X5" s="22" t="s">
        <v>149</v>
      </c>
      <c r="AE5" s="14" t="s">
        <v>140</v>
      </c>
      <c r="AF5" s="14" t="s">
        <v>141</v>
      </c>
      <c r="AG5" s="14" t="s">
        <v>142</v>
      </c>
      <c r="AH5" s="23" t="s">
        <v>139</v>
      </c>
      <c r="AJ5" s="22" t="s">
        <v>147</v>
      </c>
      <c r="AK5" s="22" t="s">
        <v>148</v>
      </c>
      <c r="AL5" s="22" t="s">
        <v>149</v>
      </c>
      <c r="AM5" s="22" t="s">
        <v>146</v>
      </c>
    </row>
    <row r="6" spans="1:41" ht="11.1" customHeight="1" x14ac:dyDescent="0.2">
      <c r="A6" s="6"/>
      <c r="B6" s="6"/>
      <c r="C6" s="3"/>
      <c r="D6" s="3"/>
      <c r="E6" s="11">
        <f>SUM(E7:E125)</f>
        <v>141913.67299999995</v>
      </c>
      <c r="F6" s="11">
        <f>SUM(F7:F125)</f>
        <v>56838.807000000008</v>
      </c>
      <c r="J6" s="11">
        <f>SUM(J7:J125)</f>
        <v>143247.74500000005</v>
      </c>
      <c r="K6" s="11">
        <f t="shared" ref="K6:X6" si="0">SUM(K7:K125)</f>
        <v>-1334.0719999999997</v>
      </c>
      <c r="L6" s="11">
        <f t="shared" si="0"/>
        <v>21530</v>
      </c>
      <c r="M6" s="11">
        <f t="shared" si="0"/>
        <v>23860</v>
      </c>
      <c r="N6" s="11">
        <f t="shared" si="0"/>
        <v>27160</v>
      </c>
      <c r="O6" s="11">
        <f t="shared" si="0"/>
        <v>8350</v>
      </c>
      <c r="P6" s="11">
        <f t="shared" si="0"/>
        <v>26330</v>
      </c>
      <c r="Q6" s="11">
        <f t="shared" si="0"/>
        <v>7310</v>
      </c>
      <c r="R6" s="11">
        <f t="shared" si="0"/>
        <v>21820</v>
      </c>
      <c r="S6" s="11">
        <f t="shared" si="0"/>
        <v>22960</v>
      </c>
      <c r="T6" s="11">
        <f t="shared" si="0"/>
        <v>25666.45</v>
      </c>
      <c r="U6" s="11">
        <f t="shared" si="0"/>
        <v>14740</v>
      </c>
      <c r="V6" s="11">
        <f t="shared" si="0"/>
        <v>0</v>
      </c>
      <c r="W6" s="11">
        <f t="shared" si="0"/>
        <v>22118.245200000008</v>
      </c>
      <c r="X6" s="11">
        <f t="shared" si="0"/>
        <v>0</v>
      </c>
      <c r="AA6" s="11">
        <f t="shared" ref="AA6" si="1">SUM(AA7:AA125)</f>
        <v>3407.03</v>
      </c>
      <c r="AB6" s="11">
        <f t="shared" ref="AB6" si="2">SUM(AB7:AB125)</f>
        <v>0</v>
      </c>
      <c r="AC6" s="11">
        <f t="shared" ref="AC6" si="3">SUM(AC7:AC125)</f>
        <v>24819.417000000001</v>
      </c>
      <c r="AD6" s="11">
        <f t="shared" ref="AD6" si="4">SUM(AD7:AD125)</f>
        <v>3096</v>
      </c>
      <c r="AE6" s="11">
        <f t="shared" ref="AE6" si="5">SUM(AE7:AE125)</f>
        <v>28430.536599999996</v>
      </c>
      <c r="AF6" s="11">
        <f t="shared" ref="AF6" si="6">SUM(AF7:AF125)</f>
        <v>18659.840749999996</v>
      </c>
      <c r="AG6" s="11">
        <f t="shared" ref="AG6" si="7">SUM(AG7:AG125)</f>
        <v>18706.743000000002</v>
      </c>
      <c r="AH6" s="11">
        <f t="shared" ref="AH6" si="8">SUM(AH7:AH125)</f>
        <v>22710.983</v>
      </c>
      <c r="AJ6" s="11">
        <f t="shared" ref="AJ6" si="9">SUM(AJ7:AJ125)</f>
        <v>10012.299999999999</v>
      </c>
      <c r="AK6" s="11">
        <f t="shared" ref="AK6" si="10">SUM(AK7:AK125)</f>
        <v>0</v>
      </c>
      <c r="AL6" s="11">
        <f t="shared" ref="AL6" si="11">SUM(AL7:AL125)</f>
        <v>0</v>
      </c>
      <c r="AM6" s="11">
        <f t="shared" ref="AM6" si="12">SUM(AM7:AM125)</f>
        <v>17777.777499999997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35.188000000000002</v>
      </c>
      <c r="D7" s="8">
        <v>138.904</v>
      </c>
      <c r="E7" s="8">
        <v>86.234999999999999</v>
      </c>
      <c r="F7" s="8">
        <v>87.856999999999999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91.061999999999998</v>
      </c>
      <c r="K7" s="12">
        <f>E7-J7</f>
        <v>-4.8269999999999982</v>
      </c>
      <c r="L7" s="12">
        <f>VLOOKUP(A:A,[1]TDSheet!$A:$M,13,0)</f>
        <v>20</v>
      </c>
      <c r="M7" s="12">
        <f>VLOOKUP(A:A,[1]TDSheet!$A:$N,14,0)</f>
        <v>0</v>
      </c>
      <c r="N7" s="12">
        <f>VLOOKUP(A:A,[1]TDSheet!$A:$W,23,0)</f>
        <v>0</v>
      </c>
      <c r="O7" s="12"/>
      <c r="P7" s="12"/>
      <c r="Q7" s="12"/>
      <c r="R7" s="12"/>
      <c r="S7" s="12"/>
      <c r="T7" s="12">
        <f>VLOOKUP(A:A,[3]TDSheet!$A:$C,3,0)</f>
        <v>0</v>
      </c>
      <c r="U7" s="15"/>
      <c r="V7" s="15"/>
      <c r="W7" s="12">
        <f>(E7-AA7-AC7-AD7)/5</f>
        <v>10.504999999999999</v>
      </c>
      <c r="X7" s="15"/>
      <c r="Y7" s="16">
        <f>(F7+L7+M7+N7+O7+P7+Q7+R7+S7+U7+V7+X7)/W7</f>
        <v>10.267206092336984</v>
      </c>
      <c r="Z7" s="12">
        <f>F7/W7</f>
        <v>8.3633507853403142</v>
      </c>
      <c r="AA7" s="12">
        <f>VLOOKUP(A:A,[1]TDSheet!$A:$Z,26,0)</f>
        <v>0</v>
      </c>
      <c r="AB7" s="12"/>
      <c r="AC7" s="12">
        <f>VLOOKUP(A:A,[4]TDSheet!$A:$D,4,0)</f>
        <v>33.71</v>
      </c>
      <c r="AD7" s="12">
        <f>VLOOKUP(A:A,[1]TDSheet!$A:$AC,29,0)</f>
        <v>0</v>
      </c>
      <c r="AE7" s="12">
        <f>VLOOKUP(A:A,[1]TDSheet!$A:$AD,30,0)</f>
        <v>16.165199999999999</v>
      </c>
      <c r="AF7" s="12">
        <f>VLOOKUP(A:A,[1]TDSheet!$A:$AE,31,0)</f>
        <v>8.1364999999999998</v>
      </c>
      <c r="AG7" s="12">
        <f>VLOOKUP(A:A,[1]TDSheet!$A:$AF,32,0)</f>
        <v>13.3392</v>
      </c>
      <c r="AH7" s="12">
        <f>VLOOKUP(A:A,[5]TDSheet!$A:$D,4,0)</f>
        <v>24.228000000000002</v>
      </c>
      <c r="AI7" s="12">
        <f>VLOOKUP(A:A,[1]TDSheet!$A:$AH,34,0)</f>
        <v>0</v>
      </c>
      <c r="AJ7" s="12">
        <f>U7*H7</f>
        <v>0</v>
      </c>
      <c r="AK7" s="12">
        <f>V7*H7</f>
        <v>0</v>
      </c>
      <c r="AL7" s="12">
        <f>X7*H7</f>
        <v>0</v>
      </c>
      <c r="AM7" s="12">
        <f>T7*H7</f>
        <v>0</v>
      </c>
      <c r="AN7" s="12"/>
      <c r="AO7" s="12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1397.384</v>
      </c>
      <c r="D8" s="8">
        <v>544.26300000000003</v>
      </c>
      <c r="E8" s="8">
        <v>1319.9059999999999</v>
      </c>
      <c r="F8" s="8">
        <v>611.95100000000002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1240.444</v>
      </c>
      <c r="K8" s="12">
        <f t="shared" ref="K8:K71" si="13">E8-J8</f>
        <v>79.461999999999989</v>
      </c>
      <c r="L8" s="12">
        <f>VLOOKUP(A:A,[1]TDSheet!$A:$M,13,0)</f>
        <v>150</v>
      </c>
      <c r="M8" s="12">
        <f>VLOOKUP(A:A,[1]TDSheet!$A:$N,14,0)</f>
        <v>400</v>
      </c>
      <c r="N8" s="12">
        <f>VLOOKUP(A:A,[1]TDSheet!$A:$W,23,0)</f>
        <v>120</v>
      </c>
      <c r="O8" s="12">
        <v>100</v>
      </c>
      <c r="P8" s="12">
        <v>300</v>
      </c>
      <c r="Q8" s="12">
        <v>80</v>
      </c>
      <c r="R8" s="12">
        <v>300</v>
      </c>
      <c r="S8" s="12">
        <v>300</v>
      </c>
      <c r="T8" s="12">
        <f>VLOOKUP(A:A,[3]TDSheet!$A:$C,3,0)</f>
        <v>102</v>
      </c>
      <c r="U8" s="15"/>
      <c r="V8" s="15"/>
      <c r="W8" s="12">
        <f t="shared" ref="W8:W71" si="14">(E8-AA8-AC8-AD8)/5</f>
        <v>220.25979999999998</v>
      </c>
      <c r="X8" s="15"/>
      <c r="Y8" s="16">
        <f t="shared" ref="Y8:Y71" si="15">(F8+L8+M8+N8+O8+P8+Q8+R8+S8+U8+V8+X8)/W8</f>
        <v>10.72347745707569</v>
      </c>
      <c r="Z8" s="12">
        <f t="shared" ref="Z8:Z71" si="16">F8/W8</f>
        <v>2.7783145176741288</v>
      </c>
      <c r="AA8" s="12">
        <f>VLOOKUP(A:A,[1]TDSheet!$A:$Z,26,0)</f>
        <v>103.872</v>
      </c>
      <c r="AB8" s="12"/>
      <c r="AC8" s="12">
        <f>VLOOKUP(A:A,[4]TDSheet!$A:$D,4,0)</f>
        <v>114.735</v>
      </c>
      <c r="AD8" s="12">
        <f>VLOOKUP(A:A,[1]TDSheet!$A:$AC,29,0)</f>
        <v>0</v>
      </c>
      <c r="AE8" s="12">
        <f>VLOOKUP(A:A,[1]TDSheet!$A:$AD,30,0)</f>
        <v>445.38639999999998</v>
      </c>
      <c r="AF8" s="12">
        <f>VLOOKUP(A:A,[1]TDSheet!$A:$AE,31,0)</f>
        <v>321.27199999999999</v>
      </c>
      <c r="AG8" s="12">
        <f>VLOOKUP(A:A,[1]TDSheet!$A:$AF,32,0)</f>
        <v>176.72460000000001</v>
      </c>
      <c r="AH8" s="12">
        <f>VLOOKUP(A:A,[5]TDSheet!$A:$D,4,0)</f>
        <v>311.99900000000002</v>
      </c>
      <c r="AI8" s="13" t="s">
        <v>158</v>
      </c>
      <c r="AJ8" s="12">
        <f t="shared" ref="AJ8:AJ71" si="17">U8*H8</f>
        <v>0</v>
      </c>
      <c r="AK8" s="12">
        <f t="shared" ref="AK8:AK71" si="18">V8*H8</f>
        <v>0</v>
      </c>
      <c r="AL8" s="12">
        <f t="shared" ref="AL8:AL71" si="19">X8*H8</f>
        <v>0</v>
      </c>
      <c r="AM8" s="12">
        <f t="shared" ref="AM8:AM71" si="20">T8*H8</f>
        <v>102</v>
      </c>
      <c r="AN8" s="12"/>
      <c r="AO8" s="12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20.678000000000001</v>
      </c>
      <c r="D9" s="8">
        <v>954.71900000000005</v>
      </c>
      <c r="E9" s="8">
        <v>806.10799999999995</v>
      </c>
      <c r="F9" s="8">
        <v>148.95699999999999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781.04399999999998</v>
      </c>
      <c r="K9" s="12">
        <f t="shared" si="13"/>
        <v>25.063999999999965</v>
      </c>
      <c r="L9" s="12">
        <f>VLOOKUP(A:A,[1]TDSheet!$A:$M,13,0)</f>
        <v>100</v>
      </c>
      <c r="M9" s="12">
        <f>VLOOKUP(A:A,[1]TDSheet!$A:$N,14,0)</f>
        <v>160</v>
      </c>
      <c r="N9" s="12">
        <f>VLOOKUP(A:A,[1]TDSheet!$A:$W,23,0)</f>
        <v>120</v>
      </c>
      <c r="O9" s="12">
        <v>150</v>
      </c>
      <c r="P9" s="12">
        <v>160</v>
      </c>
      <c r="Q9" s="12">
        <v>50</v>
      </c>
      <c r="R9" s="12">
        <v>100</v>
      </c>
      <c r="S9" s="12">
        <v>110</v>
      </c>
      <c r="T9" s="12">
        <f>VLOOKUP(A:A,[3]TDSheet!$A:$C,3,0)</f>
        <v>222</v>
      </c>
      <c r="U9" s="15">
        <v>90</v>
      </c>
      <c r="V9" s="15"/>
      <c r="W9" s="12">
        <f t="shared" si="14"/>
        <v>111.59759999999999</v>
      </c>
      <c r="X9" s="15"/>
      <c r="Y9" s="16">
        <f t="shared" si="15"/>
        <v>10.653965676681219</v>
      </c>
      <c r="Z9" s="12">
        <f t="shared" si="16"/>
        <v>1.3347688480755859</v>
      </c>
      <c r="AA9" s="12">
        <f>VLOOKUP(A:A,[1]TDSheet!$A:$Z,26,0)</f>
        <v>0</v>
      </c>
      <c r="AB9" s="12"/>
      <c r="AC9" s="12">
        <f>VLOOKUP(A:A,[4]TDSheet!$A:$D,4,0)</f>
        <v>248.12</v>
      </c>
      <c r="AD9" s="12">
        <f>VLOOKUP(A:A,[1]TDSheet!$A:$AC,29,0)</f>
        <v>0</v>
      </c>
      <c r="AE9" s="12">
        <f>VLOOKUP(A:A,[1]TDSheet!$A:$AD,30,0)</f>
        <v>87.291599999999988</v>
      </c>
      <c r="AF9" s="12">
        <f>VLOOKUP(A:A,[1]TDSheet!$A:$AE,31,0)</f>
        <v>53.66225</v>
      </c>
      <c r="AG9" s="12">
        <f>VLOOKUP(A:A,[1]TDSheet!$A:$AF,32,0)</f>
        <v>80.901800000000009</v>
      </c>
      <c r="AH9" s="12">
        <f>VLOOKUP(A:A,[5]TDSheet!$A:$D,4,0)</f>
        <v>89.863</v>
      </c>
      <c r="AI9" s="12" t="e">
        <f>VLOOKUP(A:A,[1]TDSheet!$A:$AH,34,0)</f>
        <v>#N/A</v>
      </c>
      <c r="AJ9" s="12">
        <f t="shared" si="17"/>
        <v>90</v>
      </c>
      <c r="AK9" s="12">
        <f t="shared" si="18"/>
        <v>0</v>
      </c>
      <c r="AL9" s="12">
        <f t="shared" si="19"/>
        <v>0</v>
      </c>
      <c r="AM9" s="12">
        <f t="shared" si="20"/>
        <v>222</v>
      </c>
      <c r="AN9" s="12"/>
      <c r="AO9" s="12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978.84199999999998</v>
      </c>
      <c r="D10" s="8">
        <v>1590.6949999999999</v>
      </c>
      <c r="E10" s="8">
        <v>2271.1030000000001</v>
      </c>
      <c r="F10" s="8">
        <v>252.095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2285.3119999999999</v>
      </c>
      <c r="K10" s="12">
        <f t="shared" si="13"/>
        <v>-14.208999999999833</v>
      </c>
      <c r="L10" s="12">
        <f>VLOOKUP(A:A,[1]TDSheet!$A:$M,13,0)</f>
        <v>350</v>
      </c>
      <c r="M10" s="12">
        <f>VLOOKUP(A:A,[1]TDSheet!$A:$N,14,0)</f>
        <v>1100</v>
      </c>
      <c r="N10" s="12">
        <f>VLOOKUP(A:A,[1]TDSheet!$A:$W,23,0)</f>
        <v>430</v>
      </c>
      <c r="O10" s="12">
        <v>250</v>
      </c>
      <c r="P10" s="12">
        <v>600</v>
      </c>
      <c r="Q10" s="12">
        <v>150</v>
      </c>
      <c r="R10" s="12">
        <v>400</v>
      </c>
      <c r="S10" s="12">
        <v>400</v>
      </c>
      <c r="T10" s="12">
        <f>VLOOKUP(A:A,[3]TDSheet!$A:$C,3,0)</f>
        <v>277.5</v>
      </c>
      <c r="U10" s="15">
        <v>300</v>
      </c>
      <c r="V10" s="15"/>
      <c r="W10" s="12">
        <f t="shared" si="14"/>
        <v>392.5702</v>
      </c>
      <c r="X10" s="15"/>
      <c r="Y10" s="16">
        <f t="shared" si="15"/>
        <v>10.780479516784515</v>
      </c>
      <c r="Z10" s="12">
        <f t="shared" si="16"/>
        <v>0.64216540124543331</v>
      </c>
      <c r="AA10" s="12">
        <f>VLOOKUP(A:A,[1]TDSheet!$A:$Z,26,0)</f>
        <v>0</v>
      </c>
      <c r="AB10" s="12"/>
      <c r="AC10" s="12">
        <f>VLOOKUP(A:A,[4]TDSheet!$A:$D,4,0)</f>
        <v>308.25200000000001</v>
      </c>
      <c r="AD10" s="12">
        <f>VLOOKUP(A:A,[1]TDSheet!$A:$AC,29,0)</f>
        <v>0</v>
      </c>
      <c r="AE10" s="12">
        <f>VLOOKUP(A:A,[1]TDSheet!$A:$AD,30,0)</f>
        <v>363.63899999999995</v>
      </c>
      <c r="AF10" s="12">
        <f>VLOOKUP(A:A,[1]TDSheet!$A:$AE,31,0)</f>
        <v>258.42525000000001</v>
      </c>
      <c r="AG10" s="12">
        <f>VLOOKUP(A:A,[1]TDSheet!$A:$AF,32,0)</f>
        <v>249.56619999999998</v>
      </c>
      <c r="AH10" s="12">
        <f>VLOOKUP(A:A,[5]TDSheet!$A:$D,4,0)</f>
        <v>472.80099999999999</v>
      </c>
      <c r="AI10" s="12">
        <v>0</v>
      </c>
      <c r="AJ10" s="12">
        <f t="shared" si="17"/>
        <v>300</v>
      </c>
      <c r="AK10" s="12">
        <f t="shared" si="18"/>
        <v>0</v>
      </c>
      <c r="AL10" s="12">
        <f t="shared" si="19"/>
        <v>0</v>
      </c>
      <c r="AM10" s="12">
        <f t="shared" si="20"/>
        <v>277.5</v>
      </c>
      <c r="AN10" s="12"/>
      <c r="AO10" s="12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46.347000000000001</v>
      </c>
      <c r="D11" s="8">
        <v>384.41899999999998</v>
      </c>
      <c r="E11" s="8">
        <v>363.53399999999999</v>
      </c>
      <c r="F11" s="8">
        <v>61.927999999999997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374.048</v>
      </c>
      <c r="K11" s="12">
        <f t="shared" si="13"/>
        <v>-10.51400000000001</v>
      </c>
      <c r="L11" s="12">
        <f>VLOOKUP(A:A,[1]TDSheet!$A:$M,13,0)</f>
        <v>40</v>
      </c>
      <c r="M11" s="12">
        <f>VLOOKUP(A:A,[1]TDSheet!$A:$N,14,0)</f>
        <v>0</v>
      </c>
      <c r="N11" s="12">
        <f>VLOOKUP(A:A,[1]TDSheet!$A:$W,23,0)</f>
        <v>80</v>
      </c>
      <c r="O11" s="12">
        <v>40</v>
      </c>
      <c r="P11" s="12">
        <v>50</v>
      </c>
      <c r="Q11" s="12"/>
      <c r="R11" s="12">
        <v>40</v>
      </c>
      <c r="S11" s="12">
        <v>40</v>
      </c>
      <c r="T11" s="12">
        <f>VLOOKUP(A:A,[3]TDSheet!$A:$C,3,0)</f>
        <v>99</v>
      </c>
      <c r="U11" s="15">
        <v>30</v>
      </c>
      <c r="V11" s="15"/>
      <c r="W11" s="12">
        <f t="shared" si="14"/>
        <v>35.888599999999997</v>
      </c>
      <c r="X11" s="15"/>
      <c r="Y11" s="16">
        <f t="shared" si="15"/>
        <v>10.6420423198453</v>
      </c>
      <c r="Z11" s="12">
        <f t="shared" si="16"/>
        <v>1.7255618775878692</v>
      </c>
      <c r="AA11" s="12">
        <f>VLOOKUP(A:A,[1]TDSheet!$A:$Z,26,0)</f>
        <v>108.28</v>
      </c>
      <c r="AB11" s="12"/>
      <c r="AC11" s="12">
        <f>VLOOKUP(A:A,[4]TDSheet!$A:$D,4,0)</f>
        <v>75.811000000000007</v>
      </c>
      <c r="AD11" s="12">
        <f>VLOOKUP(A:A,[1]TDSheet!$A:$AC,29,0)</f>
        <v>0</v>
      </c>
      <c r="AE11" s="12">
        <f>VLOOKUP(A:A,[1]TDSheet!$A:$AD,30,0)</f>
        <v>31.4192</v>
      </c>
      <c r="AF11" s="12">
        <f>VLOOKUP(A:A,[1]TDSheet!$A:$AE,31,0)</f>
        <v>22.754000000000001</v>
      </c>
      <c r="AG11" s="12">
        <f>VLOOKUP(A:A,[1]TDSheet!$A:$AF,32,0)</f>
        <v>25.0488</v>
      </c>
      <c r="AH11" s="12">
        <f>VLOOKUP(A:A,[5]TDSheet!$A:$D,4,0)</f>
        <v>35.764000000000003</v>
      </c>
      <c r="AI11" s="12" t="e">
        <f>VLOOKUP(A:A,[1]TDSheet!$A:$AH,34,0)</f>
        <v>#N/A</v>
      </c>
      <c r="AJ11" s="12">
        <f t="shared" si="17"/>
        <v>30</v>
      </c>
      <c r="AK11" s="12">
        <f t="shared" si="18"/>
        <v>0</v>
      </c>
      <c r="AL11" s="12">
        <f t="shared" si="19"/>
        <v>0</v>
      </c>
      <c r="AM11" s="12">
        <f t="shared" si="20"/>
        <v>99</v>
      </c>
      <c r="AN11" s="12"/>
      <c r="AO11" s="12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387</v>
      </c>
      <c r="E12" s="8">
        <v>298</v>
      </c>
      <c r="F12" s="8">
        <v>123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298</v>
      </c>
      <c r="K12" s="12">
        <f t="shared" si="13"/>
        <v>0</v>
      </c>
      <c r="L12" s="12">
        <f>VLOOKUP(A:A,[1]TDSheet!$A:$M,13,0)</f>
        <v>50</v>
      </c>
      <c r="M12" s="12">
        <f>VLOOKUP(A:A,[1]TDSheet!$A:$N,14,0)</f>
        <v>0</v>
      </c>
      <c r="N12" s="12">
        <f>VLOOKUP(A:A,[1]TDSheet!$A:$W,23,0)</f>
        <v>70</v>
      </c>
      <c r="O12" s="12"/>
      <c r="P12" s="12">
        <v>40</v>
      </c>
      <c r="Q12" s="12"/>
      <c r="R12" s="12">
        <v>40</v>
      </c>
      <c r="S12" s="12">
        <v>40</v>
      </c>
      <c r="T12" s="12">
        <f>VLOOKUP(A:A,[3]TDSheet!$A:$C,3,0)</f>
        <v>105</v>
      </c>
      <c r="U12" s="15">
        <v>30</v>
      </c>
      <c r="V12" s="15"/>
      <c r="W12" s="12">
        <f t="shared" si="14"/>
        <v>36.799999999999997</v>
      </c>
      <c r="X12" s="15"/>
      <c r="Y12" s="16">
        <f t="shared" si="15"/>
        <v>10.679347826086957</v>
      </c>
      <c r="Z12" s="12">
        <f t="shared" si="16"/>
        <v>3.3423913043478262</v>
      </c>
      <c r="AA12" s="12">
        <f>VLOOKUP(A:A,[1]TDSheet!$A:$Z,26,0)</f>
        <v>0</v>
      </c>
      <c r="AB12" s="12"/>
      <c r="AC12" s="12">
        <f>VLOOKUP(A:A,[4]TDSheet!$A:$D,4,0)</f>
        <v>114</v>
      </c>
      <c r="AD12" s="12">
        <f>VLOOKUP(A:A,[1]TDSheet!$A:$AC,29,0)</f>
        <v>0</v>
      </c>
      <c r="AE12" s="12">
        <f>VLOOKUP(A:A,[1]TDSheet!$A:$AD,30,0)</f>
        <v>42</v>
      </c>
      <c r="AF12" s="12">
        <f>VLOOKUP(A:A,[1]TDSheet!$A:$AE,31,0)</f>
        <v>30</v>
      </c>
      <c r="AG12" s="12">
        <f>VLOOKUP(A:A,[1]TDSheet!$A:$AF,32,0)</f>
        <v>34.6</v>
      </c>
      <c r="AH12" s="12">
        <f>VLOOKUP(A:A,[5]TDSheet!$A:$D,4,0)</f>
        <v>42</v>
      </c>
      <c r="AI12" s="12">
        <f>VLOOKUP(A:A,[1]TDSheet!$A:$AH,34,0)</f>
        <v>0</v>
      </c>
      <c r="AJ12" s="12">
        <f t="shared" si="17"/>
        <v>15</v>
      </c>
      <c r="AK12" s="12">
        <f t="shared" si="18"/>
        <v>0</v>
      </c>
      <c r="AL12" s="12">
        <f t="shared" si="19"/>
        <v>0</v>
      </c>
      <c r="AM12" s="12">
        <f t="shared" si="20"/>
        <v>52.5</v>
      </c>
      <c r="AN12" s="12"/>
      <c r="AO12" s="12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611</v>
      </c>
      <c r="D13" s="8">
        <v>3041</v>
      </c>
      <c r="E13" s="8">
        <v>2899</v>
      </c>
      <c r="F13" s="8">
        <v>700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2945</v>
      </c>
      <c r="K13" s="12">
        <f t="shared" si="13"/>
        <v>-46</v>
      </c>
      <c r="L13" s="12">
        <f>VLOOKUP(A:A,[1]TDSheet!$A:$M,13,0)</f>
        <v>350</v>
      </c>
      <c r="M13" s="12">
        <f>VLOOKUP(A:A,[1]TDSheet!$A:$N,14,0)</f>
        <v>200</v>
      </c>
      <c r="N13" s="12">
        <f>VLOOKUP(A:A,[1]TDSheet!$A:$W,23,0)</f>
        <v>300</v>
      </c>
      <c r="O13" s="12"/>
      <c r="P13" s="12">
        <v>300</v>
      </c>
      <c r="Q13" s="12">
        <v>100</v>
      </c>
      <c r="R13" s="12">
        <v>250</v>
      </c>
      <c r="S13" s="12">
        <v>250</v>
      </c>
      <c r="T13" s="12">
        <f>VLOOKUP(A:A,[3]TDSheet!$A:$C,3,0)</f>
        <v>505</v>
      </c>
      <c r="U13" s="15">
        <v>150</v>
      </c>
      <c r="V13" s="15"/>
      <c r="W13" s="12">
        <f t="shared" si="14"/>
        <v>243.8</v>
      </c>
      <c r="X13" s="15"/>
      <c r="Y13" s="16">
        <f t="shared" si="15"/>
        <v>10.664479081214109</v>
      </c>
      <c r="Z13" s="12">
        <f t="shared" si="16"/>
        <v>2.8712059064807218</v>
      </c>
      <c r="AA13" s="12">
        <f>VLOOKUP(A:A,[1]TDSheet!$A:$Z,26,0)</f>
        <v>0</v>
      </c>
      <c r="AB13" s="12"/>
      <c r="AC13" s="12">
        <f>VLOOKUP(A:A,[4]TDSheet!$A:$D,4,0)</f>
        <v>480</v>
      </c>
      <c r="AD13" s="12">
        <f>VLOOKUP(A:A,[1]TDSheet!$A:$AC,29,0)</f>
        <v>1200</v>
      </c>
      <c r="AE13" s="12">
        <f>VLOOKUP(A:A,[1]TDSheet!$A:$AD,30,0)</f>
        <v>368.6</v>
      </c>
      <c r="AF13" s="12">
        <f>VLOOKUP(A:A,[1]TDSheet!$A:$AE,31,0)</f>
        <v>188.5</v>
      </c>
      <c r="AG13" s="12">
        <f>VLOOKUP(A:A,[1]TDSheet!$A:$AF,32,0)</f>
        <v>226.4</v>
      </c>
      <c r="AH13" s="12">
        <f>VLOOKUP(A:A,[5]TDSheet!$A:$D,4,0)</f>
        <v>225</v>
      </c>
      <c r="AI13" s="12" t="str">
        <f>VLOOKUP(A:A,[1]TDSheet!$A:$AH,34,0)</f>
        <v>?????</v>
      </c>
      <c r="AJ13" s="12">
        <f t="shared" si="17"/>
        <v>60</v>
      </c>
      <c r="AK13" s="12">
        <f t="shared" si="18"/>
        <v>0</v>
      </c>
      <c r="AL13" s="12">
        <f t="shared" si="19"/>
        <v>0</v>
      </c>
      <c r="AM13" s="12">
        <f t="shared" si="20"/>
        <v>202</v>
      </c>
      <c r="AN13" s="12"/>
      <c r="AO13" s="12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571</v>
      </c>
      <c r="D14" s="8">
        <v>4951</v>
      </c>
      <c r="E14" s="8">
        <v>3466</v>
      </c>
      <c r="F14" s="8">
        <v>1988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3881</v>
      </c>
      <c r="K14" s="12">
        <f t="shared" si="13"/>
        <v>-415</v>
      </c>
      <c r="L14" s="12">
        <f>VLOOKUP(A:A,[1]TDSheet!$A:$M,13,0)</f>
        <v>1000</v>
      </c>
      <c r="M14" s="12">
        <f>VLOOKUP(A:A,[1]TDSheet!$A:$N,14,0)</f>
        <v>500</v>
      </c>
      <c r="N14" s="12">
        <f>VLOOKUP(A:A,[1]TDSheet!$A:$W,23,0)</f>
        <v>400</v>
      </c>
      <c r="O14" s="12">
        <v>500</v>
      </c>
      <c r="P14" s="12">
        <v>800</v>
      </c>
      <c r="Q14" s="12">
        <v>300</v>
      </c>
      <c r="R14" s="12">
        <v>500</v>
      </c>
      <c r="S14" s="12">
        <v>800</v>
      </c>
      <c r="T14" s="12">
        <f>VLOOKUP(A:A,[3]TDSheet!$A:$C,3,0)</f>
        <v>175.5</v>
      </c>
      <c r="U14" s="15">
        <v>0</v>
      </c>
      <c r="V14" s="15"/>
      <c r="W14" s="12">
        <f t="shared" si="14"/>
        <v>626</v>
      </c>
      <c r="X14" s="15"/>
      <c r="Y14" s="16">
        <f t="shared" si="15"/>
        <v>10.843450479233226</v>
      </c>
      <c r="Z14" s="12">
        <f t="shared" si="16"/>
        <v>3.1757188498402558</v>
      </c>
      <c r="AA14" s="12">
        <f>VLOOKUP(A:A,[1]TDSheet!$A:$Z,26,0)</f>
        <v>0</v>
      </c>
      <c r="AB14" s="12"/>
      <c r="AC14" s="12">
        <f>VLOOKUP(A:A,[4]TDSheet!$A:$D,4,0)</f>
        <v>150</v>
      </c>
      <c r="AD14" s="12">
        <f>VLOOKUP(A:A,[1]TDSheet!$A:$AC,29,0)</f>
        <v>186</v>
      </c>
      <c r="AE14" s="12">
        <f>VLOOKUP(A:A,[1]TDSheet!$A:$AD,30,0)</f>
        <v>685.4</v>
      </c>
      <c r="AF14" s="12">
        <f>VLOOKUP(A:A,[1]TDSheet!$A:$AE,31,0)</f>
        <v>449.75</v>
      </c>
      <c r="AG14" s="12">
        <f>VLOOKUP(A:A,[1]TDSheet!$A:$AF,32,0)</f>
        <v>599.79999999999995</v>
      </c>
      <c r="AH14" s="12">
        <f>VLOOKUP(A:A,[5]TDSheet!$A:$D,4,0)</f>
        <v>902</v>
      </c>
      <c r="AI14" s="13" t="s">
        <v>158</v>
      </c>
      <c r="AJ14" s="12">
        <f t="shared" si="17"/>
        <v>0</v>
      </c>
      <c r="AK14" s="12">
        <f t="shared" si="18"/>
        <v>0</v>
      </c>
      <c r="AL14" s="12">
        <f t="shared" si="19"/>
        <v>0</v>
      </c>
      <c r="AM14" s="12">
        <f t="shared" si="20"/>
        <v>78.975000000000009</v>
      </c>
      <c r="AN14" s="12"/>
      <c r="AO14" s="12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668</v>
      </c>
      <c r="D15" s="8">
        <v>6452</v>
      </c>
      <c r="E15" s="8">
        <v>4980</v>
      </c>
      <c r="F15" s="8">
        <v>2074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5005</v>
      </c>
      <c r="K15" s="12">
        <f t="shared" si="13"/>
        <v>-25</v>
      </c>
      <c r="L15" s="12">
        <f>VLOOKUP(A:A,[1]TDSheet!$A:$M,13,0)</f>
        <v>1000</v>
      </c>
      <c r="M15" s="12">
        <f>VLOOKUP(A:A,[1]TDSheet!$A:$N,14,0)</f>
        <v>500</v>
      </c>
      <c r="N15" s="12">
        <f>VLOOKUP(A:A,[1]TDSheet!$A:$W,23,0)</f>
        <v>800</v>
      </c>
      <c r="O15" s="12">
        <v>500</v>
      </c>
      <c r="P15" s="12">
        <v>1100</v>
      </c>
      <c r="Q15" s="12">
        <v>500</v>
      </c>
      <c r="R15" s="12">
        <v>600</v>
      </c>
      <c r="S15" s="12">
        <v>700</v>
      </c>
      <c r="T15" s="12">
        <f>VLOOKUP(A:A,[3]TDSheet!$A:$C,3,0)</f>
        <v>175.5</v>
      </c>
      <c r="U15" s="15">
        <v>900</v>
      </c>
      <c r="V15" s="15"/>
      <c r="W15" s="12">
        <f t="shared" si="14"/>
        <v>786</v>
      </c>
      <c r="X15" s="15"/>
      <c r="Y15" s="16">
        <f t="shared" si="15"/>
        <v>11.035623409669212</v>
      </c>
      <c r="Z15" s="12">
        <f t="shared" si="16"/>
        <v>2.6386768447837152</v>
      </c>
      <c r="AA15" s="12">
        <f>VLOOKUP(A:A,[1]TDSheet!$A:$Z,26,0)</f>
        <v>0</v>
      </c>
      <c r="AB15" s="12"/>
      <c r="AC15" s="12">
        <f>VLOOKUP(A:A,[4]TDSheet!$A:$D,4,0)</f>
        <v>150</v>
      </c>
      <c r="AD15" s="12">
        <f>VLOOKUP(A:A,[1]TDSheet!$A:$AC,29,0)</f>
        <v>900</v>
      </c>
      <c r="AE15" s="12">
        <f>VLOOKUP(A:A,[1]TDSheet!$A:$AD,30,0)</f>
        <v>785</v>
      </c>
      <c r="AF15" s="12">
        <f>VLOOKUP(A:A,[1]TDSheet!$A:$AE,31,0)</f>
        <v>522</v>
      </c>
      <c r="AG15" s="12">
        <f>VLOOKUP(A:A,[1]TDSheet!$A:$AF,32,0)</f>
        <v>696.2</v>
      </c>
      <c r="AH15" s="12">
        <f>VLOOKUP(A:A,[5]TDSheet!$A:$D,4,0)</f>
        <v>804</v>
      </c>
      <c r="AI15" s="13" t="s">
        <v>157</v>
      </c>
      <c r="AJ15" s="12">
        <f t="shared" si="17"/>
        <v>405</v>
      </c>
      <c r="AK15" s="12">
        <f t="shared" si="18"/>
        <v>0</v>
      </c>
      <c r="AL15" s="12">
        <f t="shared" si="19"/>
        <v>0</v>
      </c>
      <c r="AM15" s="12">
        <f t="shared" si="20"/>
        <v>78.975000000000009</v>
      </c>
      <c r="AN15" s="12"/>
      <c r="AO15" s="12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9</v>
      </c>
      <c r="D16" s="8">
        <v>366</v>
      </c>
      <c r="E16" s="8">
        <v>289</v>
      </c>
      <c r="F16" s="8">
        <v>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330</v>
      </c>
      <c r="K16" s="12">
        <f t="shared" si="13"/>
        <v>-41</v>
      </c>
      <c r="L16" s="12">
        <f>VLOOKUP(A:A,[1]TDSheet!$A:$M,13,0)</f>
        <v>40</v>
      </c>
      <c r="M16" s="12">
        <f>VLOOKUP(A:A,[1]TDSheet!$A:$N,14,0)</f>
        <v>30</v>
      </c>
      <c r="N16" s="12">
        <f>VLOOKUP(A:A,[1]TDSheet!$A:$W,23,0)</f>
        <v>120</v>
      </c>
      <c r="O16" s="12"/>
      <c r="P16" s="12">
        <v>70</v>
      </c>
      <c r="Q16" s="12"/>
      <c r="R16" s="12">
        <v>50</v>
      </c>
      <c r="S16" s="12">
        <v>50</v>
      </c>
      <c r="T16" s="12">
        <f>VLOOKUP(A:A,[3]TDSheet!$A:$C,3,0)</f>
        <v>122.5</v>
      </c>
      <c r="U16" s="15">
        <v>30</v>
      </c>
      <c r="V16" s="15"/>
      <c r="W16" s="12">
        <f t="shared" si="14"/>
        <v>43.4</v>
      </c>
      <c r="X16" s="15"/>
      <c r="Y16" s="16">
        <f t="shared" si="15"/>
        <v>10.576036866359447</v>
      </c>
      <c r="Z16" s="12">
        <f t="shared" si="16"/>
        <v>1.5898617511520738</v>
      </c>
      <c r="AA16" s="12">
        <f>VLOOKUP(A:A,[1]TDSheet!$A:$Z,26,0)</f>
        <v>0</v>
      </c>
      <c r="AB16" s="12"/>
      <c r="AC16" s="12">
        <f>VLOOKUP(A:A,[4]TDSheet!$A:$D,4,0)</f>
        <v>72</v>
      </c>
      <c r="AD16" s="12">
        <f>VLOOKUP(A:A,[1]TDSheet!$A:$AC,29,0)</f>
        <v>0</v>
      </c>
      <c r="AE16" s="12">
        <f>VLOOKUP(A:A,[1]TDSheet!$A:$AD,30,0)</f>
        <v>39.200000000000003</v>
      </c>
      <c r="AF16" s="12">
        <f>VLOOKUP(A:A,[1]TDSheet!$A:$AE,31,0)</f>
        <v>21.5</v>
      </c>
      <c r="AG16" s="12">
        <f>VLOOKUP(A:A,[1]TDSheet!$A:$AF,32,0)</f>
        <v>32</v>
      </c>
      <c r="AH16" s="12">
        <f>VLOOKUP(A:A,[5]TDSheet!$A:$D,4,0)</f>
        <v>43</v>
      </c>
      <c r="AI16" s="12" t="e">
        <f>VLOOKUP(A:A,[1]TDSheet!$A:$AH,34,0)</f>
        <v>#N/A</v>
      </c>
      <c r="AJ16" s="12">
        <f t="shared" si="17"/>
        <v>15</v>
      </c>
      <c r="AK16" s="12">
        <f t="shared" si="18"/>
        <v>0</v>
      </c>
      <c r="AL16" s="12">
        <f t="shared" si="19"/>
        <v>0</v>
      </c>
      <c r="AM16" s="12">
        <f t="shared" si="20"/>
        <v>61.25</v>
      </c>
      <c r="AN16" s="12"/>
      <c r="AO16" s="12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37</v>
      </c>
      <c r="D17" s="8">
        <v>499</v>
      </c>
      <c r="E17" s="8">
        <v>98</v>
      </c>
      <c r="F17" s="8">
        <v>91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105</v>
      </c>
      <c r="K17" s="12">
        <f t="shared" si="13"/>
        <v>-7</v>
      </c>
      <c r="L17" s="12">
        <f>VLOOKUP(A:A,[1]TDSheet!$A:$M,13,0)</f>
        <v>50</v>
      </c>
      <c r="M17" s="12">
        <f>VLOOKUP(A:A,[1]TDSheet!$A:$N,14,0)</f>
        <v>0</v>
      </c>
      <c r="N17" s="12">
        <f>VLOOKUP(A:A,[1]TDSheet!$A:$W,23,0)</f>
        <v>20</v>
      </c>
      <c r="O17" s="12"/>
      <c r="P17" s="12"/>
      <c r="Q17" s="12"/>
      <c r="R17" s="12">
        <v>20</v>
      </c>
      <c r="S17" s="12">
        <v>20</v>
      </c>
      <c r="T17" s="12">
        <f>VLOOKUP(A:A,[3]TDSheet!$A:$C,3,0)</f>
        <v>467.5</v>
      </c>
      <c r="U17" s="15">
        <v>20</v>
      </c>
      <c r="V17" s="15"/>
      <c r="W17" s="12">
        <f t="shared" si="14"/>
        <v>19.600000000000001</v>
      </c>
      <c r="X17" s="15"/>
      <c r="Y17" s="16">
        <f t="shared" si="15"/>
        <v>11.275510204081632</v>
      </c>
      <c r="Z17" s="12">
        <f t="shared" si="16"/>
        <v>4.6428571428571423</v>
      </c>
      <c r="AA17" s="12">
        <f>VLOOKUP(A:A,[1]TDSheet!$A:$Z,26,0)</f>
        <v>0</v>
      </c>
      <c r="AB17" s="12"/>
      <c r="AC17" s="12">
        <v>0</v>
      </c>
      <c r="AD17" s="12">
        <f>VLOOKUP(A:A,[1]TDSheet!$A:$AC,29,0)</f>
        <v>0</v>
      </c>
      <c r="AE17" s="12">
        <f>VLOOKUP(A:A,[1]TDSheet!$A:$AD,30,0)</f>
        <v>32.799999999999997</v>
      </c>
      <c r="AF17" s="12">
        <f>VLOOKUP(A:A,[1]TDSheet!$A:$AE,31,0)</f>
        <v>18</v>
      </c>
      <c r="AG17" s="12">
        <f>VLOOKUP(A:A,[1]TDSheet!$A:$AF,32,0)</f>
        <v>23</v>
      </c>
      <c r="AH17" s="12">
        <f>VLOOKUP(A:A,[5]TDSheet!$A:$D,4,0)</f>
        <v>15</v>
      </c>
      <c r="AI17" s="12">
        <f>VLOOKUP(A:A,[1]TDSheet!$A:$AH,34,0)</f>
        <v>0</v>
      </c>
      <c r="AJ17" s="12">
        <f t="shared" si="17"/>
        <v>8</v>
      </c>
      <c r="AK17" s="12">
        <f t="shared" si="18"/>
        <v>0</v>
      </c>
      <c r="AL17" s="12">
        <f t="shared" si="19"/>
        <v>0</v>
      </c>
      <c r="AM17" s="12">
        <f t="shared" si="20"/>
        <v>187</v>
      </c>
      <c r="AN17" s="12"/>
      <c r="AO17" s="12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340</v>
      </c>
      <c r="D18" s="8">
        <v>353</v>
      </c>
      <c r="E18" s="8">
        <v>174</v>
      </c>
      <c r="F18" s="8">
        <v>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185</v>
      </c>
      <c r="K18" s="12">
        <f t="shared" si="13"/>
        <v>-11</v>
      </c>
      <c r="L18" s="12">
        <f>VLOOKUP(A:A,[1]TDSheet!$A:$M,13,0)</f>
        <v>100</v>
      </c>
      <c r="M18" s="12">
        <f>VLOOKUP(A:A,[1]TDSheet!$A:$N,14,0)</f>
        <v>0</v>
      </c>
      <c r="N18" s="12">
        <f>VLOOKUP(A:A,[1]TDSheet!$A:$W,23,0)</f>
        <v>100</v>
      </c>
      <c r="O18" s="12"/>
      <c r="P18" s="12"/>
      <c r="Q18" s="12"/>
      <c r="R18" s="12">
        <v>50</v>
      </c>
      <c r="S18" s="12">
        <v>50</v>
      </c>
      <c r="T18" s="12">
        <f>VLOOKUP(A:A,[3]TDSheet!$A:$C,3,0)</f>
        <v>0</v>
      </c>
      <c r="U18" s="15"/>
      <c r="V18" s="15"/>
      <c r="W18" s="12">
        <f t="shared" si="14"/>
        <v>34.799999999999997</v>
      </c>
      <c r="X18" s="15"/>
      <c r="Y18" s="16">
        <f t="shared" si="15"/>
        <v>11.408045977011495</v>
      </c>
      <c r="Z18" s="12">
        <f t="shared" si="16"/>
        <v>2.7873563218390807</v>
      </c>
      <c r="AA18" s="12">
        <f>VLOOKUP(A:A,[1]TDSheet!$A:$Z,26,0)</f>
        <v>0</v>
      </c>
      <c r="AB18" s="12"/>
      <c r="AC18" s="12">
        <v>0</v>
      </c>
      <c r="AD18" s="12">
        <f>VLOOKUP(A:A,[1]TDSheet!$A:$AC,29,0)</f>
        <v>0</v>
      </c>
      <c r="AE18" s="12">
        <f>VLOOKUP(A:A,[1]TDSheet!$A:$AD,30,0)</f>
        <v>72.8</v>
      </c>
      <c r="AF18" s="12">
        <f>VLOOKUP(A:A,[1]TDSheet!$A:$AE,31,0)</f>
        <v>30.25</v>
      </c>
      <c r="AG18" s="12">
        <f>VLOOKUP(A:A,[1]TDSheet!$A:$AF,32,0)</f>
        <v>26.8</v>
      </c>
      <c r="AH18" s="12">
        <f>VLOOKUP(A:A,[5]TDSheet!$A:$D,4,0)</f>
        <v>26</v>
      </c>
      <c r="AI18" s="12" t="e">
        <f>VLOOKUP(A:A,[1]TDSheet!$A:$AH,34,0)</f>
        <v>#N/A</v>
      </c>
      <c r="AJ18" s="12">
        <f t="shared" si="17"/>
        <v>0</v>
      </c>
      <c r="AK18" s="12">
        <f t="shared" si="18"/>
        <v>0</v>
      </c>
      <c r="AL18" s="12">
        <f t="shared" si="19"/>
        <v>0</v>
      </c>
      <c r="AM18" s="12">
        <f t="shared" si="20"/>
        <v>0</v>
      </c>
      <c r="AN18" s="12"/>
      <c r="AO18" s="12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258</v>
      </c>
      <c r="D19" s="8">
        <v>111</v>
      </c>
      <c r="E19" s="8">
        <v>245</v>
      </c>
      <c r="F19" s="8">
        <v>124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242</v>
      </c>
      <c r="K19" s="12">
        <f t="shared" si="13"/>
        <v>3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50</v>
      </c>
      <c r="O19" s="12">
        <v>30</v>
      </c>
      <c r="P19" s="12">
        <v>80</v>
      </c>
      <c r="Q19" s="12"/>
      <c r="R19" s="12">
        <v>50</v>
      </c>
      <c r="S19" s="12"/>
      <c r="T19" s="12">
        <f>VLOOKUP(A:A,[3]TDSheet!$A:$C,3,0)</f>
        <v>0</v>
      </c>
      <c r="U19" s="15">
        <v>90</v>
      </c>
      <c r="V19" s="15"/>
      <c r="W19" s="12">
        <f t="shared" si="14"/>
        <v>49</v>
      </c>
      <c r="X19" s="15"/>
      <c r="Y19" s="16">
        <f t="shared" si="15"/>
        <v>10.693877551020408</v>
      </c>
      <c r="Z19" s="12">
        <f t="shared" si="16"/>
        <v>2.5306122448979593</v>
      </c>
      <c r="AA19" s="12">
        <f>VLOOKUP(A:A,[1]TDSheet!$A:$Z,26,0)</f>
        <v>0</v>
      </c>
      <c r="AB19" s="12"/>
      <c r="AC19" s="12">
        <v>0</v>
      </c>
      <c r="AD19" s="12">
        <f>VLOOKUP(A:A,[1]TDSheet!$A:$AC,29,0)</f>
        <v>0</v>
      </c>
      <c r="AE19" s="12">
        <f>VLOOKUP(A:A,[1]TDSheet!$A:$AD,30,0)</f>
        <v>80.2</v>
      </c>
      <c r="AF19" s="12">
        <f>VLOOKUP(A:A,[1]TDSheet!$A:$AE,31,0)</f>
        <v>54.5</v>
      </c>
      <c r="AG19" s="12">
        <f>VLOOKUP(A:A,[1]TDSheet!$A:$AF,32,0)</f>
        <v>35.200000000000003</v>
      </c>
      <c r="AH19" s="12">
        <f>VLOOKUP(A:A,[5]TDSheet!$A:$D,4,0)</f>
        <v>94</v>
      </c>
      <c r="AI19" s="13" t="s">
        <v>156</v>
      </c>
      <c r="AJ19" s="12">
        <f t="shared" si="17"/>
        <v>40.5</v>
      </c>
      <c r="AK19" s="12">
        <f t="shared" si="18"/>
        <v>0</v>
      </c>
      <c r="AL19" s="12">
        <f t="shared" si="19"/>
        <v>0</v>
      </c>
      <c r="AM19" s="12">
        <f t="shared" si="20"/>
        <v>0</v>
      </c>
      <c r="AN19" s="12"/>
      <c r="AO19" s="12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673</v>
      </c>
      <c r="D20" s="8">
        <v>1019</v>
      </c>
      <c r="E20" s="17">
        <v>787</v>
      </c>
      <c r="F20" s="18">
        <v>369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380</v>
      </c>
      <c r="K20" s="12">
        <f t="shared" si="13"/>
        <v>407</v>
      </c>
      <c r="L20" s="12">
        <f>VLOOKUP(A:A,[1]TDSheet!$A:$M,13,0)</f>
        <v>220</v>
      </c>
      <c r="M20" s="12">
        <f>VLOOKUP(A:A,[1]TDSheet!$A:$N,14,0)</f>
        <v>100</v>
      </c>
      <c r="N20" s="12">
        <f>VLOOKUP(A:A,[1]TDSheet!$A:$W,23,0)</f>
        <v>150</v>
      </c>
      <c r="O20" s="12">
        <v>50</v>
      </c>
      <c r="P20" s="12">
        <v>200</v>
      </c>
      <c r="Q20" s="12">
        <v>100</v>
      </c>
      <c r="R20" s="12">
        <v>150</v>
      </c>
      <c r="S20" s="12">
        <v>150</v>
      </c>
      <c r="T20" s="12">
        <f>VLOOKUP(A:A,[3]TDSheet!$A:$C,3,0)</f>
        <v>92</v>
      </c>
      <c r="U20" s="15">
        <v>100</v>
      </c>
      <c r="V20" s="15"/>
      <c r="W20" s="12">
        <f t="shared" si="14"/>
        <v>143.4</v>
      </c>
      <c r="X20" s="15"/>
      <c r="Y20" s="16">
        <f t="shared" si="15"/>
        <v>11.080892608089261</v>
      </c>
      <c r="Z20" s="12">
        <f t="shared" si="16"/>
        <v>2.5732217573221758</v>
      </c>
      <c r="AA20" s="12">
        <f>VLOOKUP(A:A,[1]TDSheet!$A:$Z,26,0)</f>
        <v>0</v>
      </c>
      <c r="AB20" s="12"/>
      <c r="AC20" s="12">
        <f>VLOOKUP(A:A,[4]TDSheet!$A:$D,4,0)</f>
        <v>70</v>
      </c>
      <c r="AD20" s="12">
        <f>VLOOKUP(A:A,[1]TDSheet!$A:$AC,29,0)</f>
        <v>0</v>
      </c>
      <c r="AE20" s="12">
        <f>VLOOKUP(A:A,[1]TDSheet!$A:$AD,30,0)</f>
        <v>207</v>
      </c>
      <c r="AF20" s="12">
        <f>VLOOKUP(A:A,[1]TDSheet!$A:$AE,31,0)</f>
        <v>134.75</v>
      </c>
      <c r="AG20" s="12">
        <f>VLOOKUP(A:A,[1]TDSheet!$A:$AF,32,0)</f>
        <v>125.6</v>
      </c>
      <c r="AH20" s="12">
        <f>VLOOKUP(A:A,[5]TDSheet!$A:$D,4,0)</f>
        <v>46</v>
      </c>
      <c r="AI20" s="12" t="e">
        <f>VLOOKUP(A:A,[1]TDSheet!$A:$AH,34,0)</f>
        <v>#N/A</v>
      </c>
      <c r="AJ20" s="12">
        <f t="shared" si="17"/>
        <v>50</v>
      </c>
      <c r="AK20" s="12">
        <f t="shared" si="18"/>
        <v>0</v>
      </c>
      <c r="AL20" s="12">
        <f t="shared" si="19"/>
        <v>0</v>
      </c>
      <c r="AM20" s="12">
        <f t="shared" si="20"/>
        <v>46</v>
      </c>
      <c r="AN20" s="12"/>
      <c r="AO20" s="12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29</v>
      </c>
      <c r="D21" s="8">
        <v>380</v>
      </c>
      <c r="E21" s="8">
        <v>252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302</v>
      </c>
      <c r="K21" s="12">
        <f t="shared" si="13"/>
        <v>-50</v>
      </c>
      <c r="L21" s="12">
        <f>VLOOKUP(A:A,[1]TDSheet!$A:$M,13,0)</f>
        <v>60</v>
      </c>
      <c r="M21" s="12">
        <f>VLOOKUP(A:A,[1]TDSheet!$A:$N,14,0)</f>
        <v>0</v>
      </c>
      <c r="N21" s="12">
        <f>VLOOKUP(A:A,[1]TDSheet!$A:$W,23,0)</f>
        <v>30</v>
      </c>
      <c r="O21" s="12"/>
      <c r="P21" s="12">
        <v>70</v>
      </c>
      <c r="Q21" s="12"/>
      <c r="R21" s="12">
        <v>40</v>
      </c>
      <c r="S21" s="12">
        <v>50</v>
      </c>
      <c r="T21" s="12">
        <f>VLOOKUP(A:A,[3]TDSheet!$A:$C,3,0)</f>
        <v>43.5</v>
      </c>
      <c r="U21" s="15">
        <v>30</v>
      </c>
      <c r="V21" s="15"/>
      <c r="W21" s="12">
        <f t="shared" si="14"/>
        <v>40.799999999999997</v>
      </c>
      <c r="X21" s="15"/>
      <c r="Y21" s="16">
        <f t="shared" si="15"/>
        <v>10.490196078431373</v>
      </c>
      <c r="Z21" s="12">
        <f t="shared" si="16"/>
        <v>3.6274509803921573</v>
      </c>
      <c r="AA21" s="12">
        <f>VLOOKUP(A:A,[1]TDSheet!$A:$Z,26,0)</f>
        <v>0</v>
      </c>
      <c r="AB21" s="12"/>
      <c r="AC21" s="12">
        <f>VLOOKUP(A:A,[4]TDSheet!$A:$D,4,0)</f>
        <v>48</v>
      </c>
      <c r="AD21" s="12">
        <f>VLOOKUP(A:A,[1]TDSheet!$A:$AC,29,0)</f>
        <v>0</v>
      </c>
      <c r="AE21" s="12">
        <f>VLOOKUP(A:A,[1]TDSheet!$A:$AD,30,0)</f>
        <v>46.8</v>
      </c>
      <c r="AF21" s="12">
        <f>VLOOKUP(A:A,[1]TDSheet!$A:$AE,31,0)</f>
        <v>29.75</v>
      </c>
      <c r="AG21" s="12">
        <f>VLOOKUP(A:A,[1]TDSheet!$A:$AF,32,0)</f>
        <v>40.799999999999997</v>
      </c>
      <c r="AH21" s="12">
        <f>VLOOKUP(A:A,[5]TDSheet!$A:$D,4,0)</f>
        <v>69</v>
      </c>
      <c r="AI21" s="12">
        <f>VLOOKUP(A:A,[1]TDSheet!$A:$AH,34,0)</f>
        <v>0</v>
      </c>
      <c r="AJ21" s="12">
        <f t="shared" si="17"/>
        <v>9</v>
      </c>
      <c r="AK21" s="12">
        <f t="shared" si="18"/>
        <v>0</v>
      </c>
      <c r="AL21" s="12">
        <f t="shared" si="19"/>
        <v>0</v>
      </c>
      <c r="AM21" s="12">
        <f t="shared" si="20"/>
        <v>13.049999999999999</v>
      </c>
      <c r="AN21" s="12"/>
      <c r="AO21" s="12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430</v>
      </c>
      <c r="E22" s="8">
        <v>95</v>
      </c>
      <c r="F22" s="8">
        <v>151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3"/>
        <v>-17</v>
      </c>
      <c r="L22" s="12">
        <f>VLOOKUP(A:A,[1]TDSheet!$A:$M,13,0)</f>
        <v>50</v>
      </c>
      <c r="M22" s="12">
        <f>VLOOKUP(A:A,[1]TDSheet!$A:$N,14,0)</f>
        <v>0</v>
      </c>
      <c r="N22" s="12">
        <f>VLOOKUP(A:A,[1]TDSheet!$A:$W,23,0)</f>
        <v>0</v>
      </c>
      <c r="O22" s="12"/>
      <c r="P22" s="12"/>
      <c r="Q22" s="12"/>
      <c r="R22" s="12"/>
      <c r="S22" s="12"/>
      <c r="T22" s="12">
        <f>VLOOKUP(A:A,[3]TDSheet!$A:$C,3,0)</f>
        <v>30</v>
      </c>
      <c r="U22" s="15"/>
      <c r="V22" s="15"/>
      <c r="W22" s="12">
        <f t="shared" si="14"/>
        <v>19</v>
      </c>
      <c r="X22" s="15"/>
      <c r="Y22" s="16">
        <f t="shared" si="15"/>
        <v>10.578947368421053</v>
      </c>
      <c r="Z22" s="12">
        <f t="shared" si="16"/>
        <v>7.9473684210526319</v>
      </c>
      <c r="AA22" s="12">
        <f>VLOOKUP(A:A,[1]TDSheet!$A:$Z,26,0)</f>
        <v>0</v>
      </c>
      <c r="AB22" s="12"/>
      <c r="AC22" s="12">
        <v>0</v>
      </c>
      <c r="AD22" s="12">
        <f>VLOOKUP(A:A,[1]TDSheet!$A:$AC,29,0)</f>
        <v>0</v>
      </c>
      <c r="AE22" s="12">
        <f>VLOOKUP(A:A,[1]TDSheet!$A:$AD,30,0)</f>
        <v>22.4</v>
      </c>
      <c r="AF22" s="12">
        <f>VLOOKUP(A:A,[1]TDSheet!$A:$AE,31,0)</f>
        <v>14.25</v>
      </c>
      <c r="AG22" s="12">
        <f>VLOOKUP(A:A,[1]TDSheet!$A:$AF,32,0)</f>
        <v>24.6</v>
      </c>
      <c r="AH22" s="12">
        <f>VLOOKUP(A:A,[5]TDSheet!$A:$D,4,0)</f>
        <v>8</v>
      </c>
      <c r="AI22" s="12" t="str">
        <f>VLOOKUP(A:A,[1]TDSheet!$A:$AH,34,0)</f>
        <v>увел</v>
      </c>
      <c r="AJ22" s="12">
        <f t="shared" si="17"/>
        <v>0</v>
      </c>
      <c r="AK22" s="12">
        <f t="shared" si="18"/>
        <v>0</v>
      </c>
      <c r="AL22" s="12">
        <f t="shared" si="19"/>
        <v>0</v>
      </c>
      <c r="AM22" s="12">
        <f t="shared" si="20"/>
        <v>15</v>
      </c>
      <c r="AN22" s="12"/>
      <c r="AO22" s="12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38</v>
      </c>
      <c r="D23" s="8">
        <v>55</v>
      </c>
      <c r="E23" s="8">
        <v>56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70</v>
      </c>
      <c r="K23" s="12">
        <f t="shared" si="13"/>
        <v>-14</v>
      </c>
      <c r="L23" s="12">
        <f>VLOOKUP(A:A,[1]TDSheet!$A:$M,13,0)</f>
        <v>0</v>
      </c>
      <c r="M23" s="12">
        <f>VLOOKUP(A:A,[1]TDSheet!$A:$N,14,0)</f>
        <v>20</v>
      </c>
      <c r="N23" s="12">
        <f>VLOOKUP(A:A,[1]TDSheet!$A:$W,23,0)</f>
        <v>20</v>
      </c>
      <c r="O23" s="12"/>
      <c r="P23" s="12"/>
      <c r="Q23" s="12"/>
      <c r="R23" s="12">
        <v>20</v>
      </c>
      <c r="S23" s="12">
        <v>20</v>
      </c>
      <c r="T23" s="12">
        <f>VLOOKUP(A:A,[3]TDSheet!$A:$C,3,0)</f>
        <v>0</v>
      </c>
      <c r="U23" s="15"/>
      <c r="V23" s="15"/>
      <c r="W23" s="12">
        <f t="shared" si="14"/>
        <v>11.2</v>
      </c>
      <c r="X23" s="15"/>
      <c r="Y23" s="16">
        <f t="shared" si="15"/>
        <v>10.357142857142858</v>
      </c>
      <c r="Z23" s="12">
        <f t="shared" si="16"/>
        <v>3.2142857142857144</v>
      </c>
      <c r="AA23" s="12">
        <f>VLOOKUP(A:A,[1]TDSheet!$A:$Z,26,0)</f>
        <v>0</v>
      </c>
      <c r="AB23" s="12"/>
      <c r="AC23" s="12">
        <v>0</v>
      </c>
      <c r="AD23" s="12">
        <f>VLOOKUP(A:A,[1]TDSheet!$A:$AC,29,0)</f>
        <v>0</v>
      </c>
      <c r="AE23" s="12">
        <f>VLOOKUP(A:A,[1]TDSheet!$A:$AD,30,0)</f>
        <v>15.8</v>
      </c>
      <c r="AF23" s="12">
        <f>VLOOKUP(A:A,[1]TDSheet!$A:$AE,31,0)</f>
        <v>8.75</v>
      </c>
      <c r="AG23" s="12">
        <f>VLOOKUP(A:A,[1]TDSheet!$A:$AF,32,0)</f>
        <v>9.6</v>
      </c>
      <c r="AH23" s="12">
        <f>VLOOKUP(A:A,[5]TDSheet!$A:$D,4,0)</f>
        <v>6</v>
      </c>
      <c r="AI23" s="12" t="e">
        <f>VLOOKUP(A:A,[1]TDSheet!$A:$AH,34,0)</f>
        <v>#N/A</v>
      </c>
      <c r="AJ23" s="12">
        <f t="shared" si="17"/>
        <v>0</v>
      </c>
      <c r="AK23" s="12">
        <f t="shared" si="18"/>
        <v>0</v>
      </c>
      <c r="AL23" s="12">
        <f t="shared" si="19"/>
        <v>0</v>
      </c>
      <c r="AM23" s="12">
        <f t="shared" si="20"/>
        <v>0</v>
      </c>
      <c r="AN23" s="12"/>
      <c r="AO23" s="12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2117</v>
      </c>
      <c r="D24" s="8">
        <v>6121</v>
      </c>
      <c r="E24" s="8">
        <v>1461</v>
      </c>
      <c r="F24" s="8">
        <v>2408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1489</v>
      </c>
      <c r="K24" s="12">
        <f t="shared" si="13"/>
        <v>-28</v>
      </c>
      <c r="L24" s="12">
        <f>VLOOKUP(A:A,[1]TDSheet!$A:$M,13,0)</f>
        <v>0</v>
      </c>
      <c r="M24" s="12">
        <f>VLOOKUP(A:A,[1]TDSheet!$A:$N,14,0)</f>
        <v>0</v>
      </c>
      <c r="N24" s="12">
        <f>VLOOKUP(A:A,[1]TDSheet!$A:$W,23,0)</f>
        <v>0</v>
      </c>
      <c r="O24" s="12"/>
      <c r="P24" s="12"/>
      <c r="Q24" s="12"/>
      <c r="R24" s="12"/>
      <c r="S24" s="12"/>
      <c r="T24" s="12">
        <f>VLOOKUP(A:A,[3]TDSheet!$A:$C,3,0)</f>
        <v>200</v>
      </c>
      <c r="U24" s="15"/>
      <c r="V24" s="15"/>
      <c r="W24" s="12">
        <f t="shared" si="14"/>
        <v>232.2</v>
      </c>
      <c r="X24" s="15"/>
      <c r="Y24" s="16">
        <f t="shared" si="15"/>
        <v>10.37037037037037</v>
      </c>
      <c r="Z24" s="12">
        <f t="shared" si="16"/>
        <v>10.37037037037037</v>
      </c>
      <c r="AA24" s="12">
        <f>VLOOKUP(A:A,[1]TDSheet!$A:$Z,26,0)</f>
        <v>0</v>
      </c>
      <c r="AB24" s="12"/>
      <c r="AC24" s="12">
        <f>VLOOKUP(A:A,[4]TDSheet!$A:$D,4,0)</f>
        <v>300</v>
      </c>
      <c r="AD24" s="12">
        <f>VLOOKUP(A:A,[1]TDSheet!$A:$AC,29,0)</f>
        <v>0</v>
      </c>
      <c r="AE24" s="12">
        <f>VLOOKUP(A:A,[1]TDSheet!$A:$AD,30,0)</f>
        <v>459.2</v>
      </c>
      <c r="AF24" s="12">
        <f>VLOOKUP(A:A,[1]TDSheet!$A:$AE,31,0)</f>
        <v>252</v>
      </c>
      <c r="AG24" s="12">
        <f>VLOOKUP(A:A,[1]TDSheet!$A:$AF,32,0)</f>
        <v>245.8</v>
      </c>
      <c r="AH24" s="12">
        <f>VLOOKUP(A:A,[5]TDSheet!$A:$D,4,0)</f>
        <v>176</v>
      </c>
      <c r="AI24" s="12">
        <f>VLOOKUP(A:A,[1]TDSheet!$A:$AH,34,0)</f>
        <v>0</v>
      </c>
      <c r="AJ24" s="12">
        <f t="shared" si="17"/>
        <v>0</v>
      </c>
      <c r="AK24" s="12">
        <f t="shared" si="18"/>
        <v>0</v>
      </c>
      <c r="AL24" s="12">
        <f t="shared" si="19"/>
        <v>0</v>
      </c>
      <c r="AM24" s="12">
        <f t="shared" si="20"/>
        <v>34</v>
      </c>
      <c r="AN24" s="12"/>
      <c r="AO24" s="12"/>
    </row>
    <row r="25" spans="1:41" s="1" customFormat="1" ht="11.1" customHeight="1" outlineLevel="1" x14ac:dyDescent="0.2">
      <c r="A25" s="7" t="s">
        <v>28</v>
      </c>
      <c r="B25" s="7" t="s">
        <v>14</v>
      </c>
      <c r="C25" s="8">
        <v>61</v>
      </c>
      <c r="D25" s="8">
        <v>375</v>
      </c>
      <c r="E25" s="8">
        <v>312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373</v>
      </c>
      <c r="K25" s="12">
        <f t="shared" si="13"/>
        <v>-61</v>
      </c>
      <c r="L25" s="12">
        <f>VLOOKUP(A:A,[1]TDSheet!$A:$M,13,0)</f>
        <v>70</v>
      </c>
      <c r="M25" s="12">
        <f>VLOOKUP(A:A,[1]TDSheet!$A:$N,14,0)</f>
        <v>0</v>
      </c>
      <c r="N25" s="12">
        <f>VLOOKUP(A:A,[1]TDSheet!$A:$W,23,0)</f>
        <v>60</v>
      </c>
      <c r="O25" s="12">
        <v>70</v>
      </c>
      <c r="P25" s="12">
        <v>90</v>
      </c>
      <c r="Q25" s="12"/>
      <c r="R25" s="12">
        <v>60</v>
      </c>
      <c r="S25" s="12">
        <v>50</v>
      </c>
      <c r="T25" s="12">
        <f>VLOOKUP(A:A,[3]TDSheet!$A:$C,3,0)</f>
        <v>78.5</v>
      </c>
      <c r="U25" s="15">
        <v>50</v>
      </c>
      <c r="V25" s="15"/>
      <c r="W25" s="12">
        <f t="shared" si="14"/>
        <v>52.8</v>
      </c>
      <c r="X25" s="15"/>
      <c r="Y25" s="16">
        <f t="shared" si="15"/>
        <v>10.625</v>
      </c>
      <c r="Z25" s="12">
        <f t="shared" si="16"/>
        <v>2.1022727272727275</v>
      </c>
      <c r="AA25" s="12">
        <f>VLOOKUP(A:A,[1]TDSheet!$A:$Z,26,0)</f>
        <v>0</v>
      </c>
      <c r="AB25" s="12"/>
      <c r="AC25" s="12">
        <f>VLOOKUP(A:A,[4]TDSheet!$A:$D,4,0)</f>
        <v>48</v>
      </c>
      <c r="AD25" s="12">
        <f>VLOOKUP(A:A,[1]TDSheet!$A:$AC,29,0)</f>
        <v>0</v>
      </c>
      <c r="AE25" s="12">
        <f>VLOOKUP(A:A,[1]TDSheet!$A:$AD,30,0)</f>
        <v>48.2</v>
      </c>
      <c r="AF25" s="12">
        <f>VLOOKUP(A:A,[1]TDSheet!$A:$AE,31,0)</f>
        <v>36</v>
      </c>
      <c r="AG25" s="12">
        <f>VLOOKUP(A:A,[1]TDSheet!$A:$AF,32,0)</f>
        <v>42.8</v>
      </c>
      <c r="AH25" s="12">
        <f>VLOOKUP(A:A,[5]TDSheet!$A:$D,4,0)</f>
        <v>49</v>
      </c>
      <c r="AI25" s="12" t="e">
        <f>VLOOKUP(A:A,[1]TDSheet!$A:$AH,34,0)</f>
        <v>#N/A</v>
      </c>
      <c r="AJ25" s="12">
        <f t="shared" si="17"/>
        <v>19</v>
      </c>
      <c r="AK25" s="12">
        <f t="shared" si="18"/>
        <v>0</v>
      </c>
      <c r="AL25" s="12">
        <f t="shared" si="19"/>
        <v>0</v>
      </c>
      <c r="AM25" s="12">
        <f t="shared" si="20"/>
        <v>29.830000000000002</v>
      </c>
      <c r="AN25" s="12"/>
      <c r="AO25" s="12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1173</v>
      </c>
      <c r="D26" s="8">
        <v>591</v>
      </c>
      <c r="E26" s="8">
        <v>1278</v>
      </c>
      <c r="F26" s="8">
        <v>440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1296</v>
      </c>
      <c r="K26" s="12">
        <f t="shared" si="13"/>
        <v>-18</v>
      </c>
      <c r="L26" s="12">
        <f>VLOOKUP(A:A,[1]TDSheet!$A:$M,13,0)</f>
        <v>150</v>
      </c>
      <c r="M26" s="12">
        <f>VLOOKUP(A:A,[1]TDSheet!$A:$N,14,0)</f>
        <v>400</v>
      </c>
      <c r="N26" s="12">
        <f>VLOOKUP(A:A,[1]TDSheet!$A:$W,23,0)</f>
        <v>350</v>
      </c>
      <c r="O26" s="12"/>
      <c r="P26" s="12">
        <v>350</v>
      </c>
      <c r="Q26" s="12"/>
      <c r="R26" s="12">
        <v>300</v>
      </c>
      <c r="S26" s="12">
        <v>300</v>
      </c>
      <c r="T26" s="12">
        <f>VLOOKUP(A:A,[3]TDSheet!$A:$C,3,0)</f>
        <v>136.5</v>
      </c>
      <c r="U26" s="15">
        <v>120</v>
      </c>
      <c r="V26" s="15"/>
      <c r="W26" s="12">
        <f t="shared" si="14"/>
        <v>225.6</v>
      </c>
      <c r="X26" s="15"/>
      <c r="Y26" s="16">
        <f t="shared" si="15"/>
        <v>10.682624113475178</v>
      </c>
      <c r="Z26" s="12">
        <f t="shared" si="16"/>
        <v>1.9503546099290781</v>
      </c>
      <c r="AA26" s="12">
        <f>VLOOKUP(A:A,[1]TDSheet!$A:$Z,26,0)</f>
        <v>0</v>
      </c>
      <c r="AB26" s="12"/>
      <c r="AC26" s="12">
        <f>VLOOKUP(A:A,[4]TDSheet!$A:$D,4,0)</f>
        <v>150</v>
      </c>
      <c r="AD26" s="12">
        <f>VLOOKUP(A:A,[1]TDSheet!$A:$AC,29,0)</f>
        <v>0</v>
      </c>
      <c r="AE26" s="12">
        <f>VLOOKUP(A:A,[1]TDSheet!$A:$AD,30,0)</f>
        <v>337.2</v>
      </c>
      <c r="AF26" s="12">
        <f>VLOOKUP(A:A,[1]TDSheet!$A:$AE,31,0)</f>
        <v>251.75</v>
      </c>
      <c r="AG26" s="12">
        <f>VLOOKUP(A:A,[1]TDSheet!$A:$AF,32,0)</f>
        <v>163</v>
      </c>
      <c r="AH26" s="12">
        <f>VLOOKUP(A:A,[5]TDSheet!$A:$D,4,0)</f>
        <v>152</v>
      </c>
      <c r="AI26" s="13" t="s">
        <v>156</v>
      </c>
      <c r="AJ26" s="12">
        <f t="shared" si="17"/>
        <v>42</v>
      </c>
      <c r="AK26" s="12">
        <f t="shared" si="18"/>
        <v>0</v>
      </c>
      <c r="AL26" s="12">
        <f t="shared" si="19"/>
        <v>0</v>
      </c>
      <c r="AM26" s="12">
        <f t="shared" si="20"/>
        <v>47.774999999999999</v>
      </c>
      <c r="AN26" s="12"/>
      <c r="AO26" s="12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250</v>
      </c>
      <c r="D27" s="8">
        <v>1135</v>
      </c>
      <c r="E27" s="8">
        <v>1015</v>
      </c>
      <c r="F27" s="8">
        <v>353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1066</v>
      </c>
      <c r="K27" s="12">
        <f t="shared" si="13"/>
        <v>-51</v>
      </c>
      <c r="L27" s="12">
        <f>VLOOKUP(A:A,[1]TDSheet!$A:$M,13,0)</f>
        <v>100</v>
      </c>
      <c r="M27" s="12">
        <f>VLOOKUP(A:A,[1]TDSheet!$A:$N,14,0)</f>
        <v>0</v>
      </c>
      <c r="N27" s="12">
        <f>VLOOKUP(A:A,[1]TDSheet!$A:$W,23,0)</f>
        <v>0</v>
      </c>
      <c r="O27" s="12"/>
      <c r="P27" s="12"/>
      <c r="Q27" s="12"/>
      <c r="R27" s="12"/>
      <c r="S27" s="12"/>
      <c r="T27" s="12">
        <f>VLOOKUP(A:A,[3]TDSheet!$A:$C,3,0)</f>
        <v>76.5</v>
      </c>
      <c r="U27" s="15"/>
      <c r="V27" s="15"/>
      <c r="W27" s="12">
        <f t="shared" si="14"/>
        <v>41</v>
      </c>
      <c r="X27" s="15"/>
      <c r="Y27" s="16">
        <f t="shared" si="15"/>
        <v>11.048780487804878</v>
      </c>
      <c r="Z27" s="12">
        <f t="shared" si="16"/>
        <v>8.6097560975609753</v>
      </c>
      <c r="AA27" s="12">
        <f>VLOOKUP(A:A,[1]TDSheet!$A:$Z,26,0)</f>
        <v>0</v>
      </c>
      <c r="AB27" s="12"/>
      <c r="AC27" s="12">
        <f>VLOOKUP(A:A,[4]TDSheet!$A:$D,4,0)</f>
        <v>90</v>
      </c>
      <c r="AD27" s="12">
        <f>VLOOKUP(A:A,[1]TDSheet!$A:$AC,29,0)</f>
        <v>720</v>
      </c>
      <c r="AE27" s="12">
        <f>VLOOKUP(A:A,[1]TDSheet!$A:$AD,30,0)</f>
        <v>73.400000000000006</v>
      </c>
      <c r="AF27" s="12">
        <f>VLOOKUP(A:A,[1]TDSheet!$A:$AE,31,0)</f>
        <v>54.5</v>
      </c>
      <c r="AG27" s="12">
        <f>VLOOKUP(A:A,[1]TDSheet!$A:$AF,32,0)</f>
        <v>62.2</v>
      </c>
      <c r="AH27" s="12">
        <f>VLOOKUP(A:A,[5]TDSheet!$A:$D,4,0)</f>
        <v>24</v>
      </c>
      <c r="AI27" s="12">
        <f>VLOOKUP(A:A,[1]TDSheet!$A:$AH,34,0)</f>
        <v>0</v>
      </c>
      <c r="AJ27" s="12">
        <f t="shared" si="17"/>
        <v>0</v>
      </c>
      <c r="AK27" s="12">
        <f t="shared" si="18"/>
        <v>0</v>
      </c>
      <c r="AL27" s="12">
        <f t="shared" si="19"/>
        <v>0</v>
      </c>
      <c r="AM27" s="12">
        <f t="shared" si="20"/>
        <v>26.774999999999999</v>
      </c>
      <c r="AN27" s="12"/>
      <c r="AO27" s="12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1339</v>
      </c>
      <c r="D28" s="8">
        <v>146</v>
      </c>
      <c r="E28" s="8">
        <v>632</v>
      </c>
      <c r="F28" s="8">
        <v>836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642</v>
      </c>
      <c r="K28" s="12">
        <f t="shared" si="13"/>
        <v>-10</v>
      </c>
      <c r="L28" s="12">
        <f>VLOOKUP(A:A,[1]TDSheet!$A:$M,13,0)</f>
        <v>0</v>
      </c>
      <c r="M28" s="12">
        <f>VLOOKUP(A:A,[1]TDSheet!$A:$N,14,0)</f>
        <v>0</v>
      </c>
      <c r="N28" s="12">
        <f>VLOOKUP(A:A,[1]TDSheet!$A:$W,23,0)</f>
        <v>0</v>
      </c>
      <c r="O28" s="12"/>
      <c r="P28" s="12"/>
      <c r="Q28" s="12"/>
      <c r="R28" s="12">
        <v>80</v>
      </c>
      <c r="S28" s="12">
        <v>150</v>
      </c>
      <c r="T28" s="12">
        <f>VLOOKUP(A:A,[3]TDSheet!$A:$C,3,0)</f>
        <v>106.5</v>
      </c>
      <c r="U28" s="15"/>
      <c r="V28" s="15"/>
      <c r="W28" s="12">
        <f t="shared" si="14"/>
        <v>102.4</v>
      </c>
      <c r="X28" s="15"/>
      <c r="Y28" s="16">
        <f t="shared" si="15"/>
        <v>10.41015625</v>
      </c>
      <c r="Z28" s="12">
        <f t="shared" si="16"/>
        <v>8.1640625</v>
      </c>
      <c r="AA28" s="12">
        <f>VLOOKUP(A:A,[1]TDSheet!$A:$Z,26,0)</f>
        <v>0</v>
      </c>
      <c r="AB28" s="12"/>
      <c r="AC28" s="12">
        <f>VLOOKUP(A:A,[4]TDSheet!$A:$D,4,0)</f>
        <v>120</v>
      </c>
      <c r="AD28" s="12">
        <f>VLOOKUP(A:A,[1]TDSheet!$A:$AC,29,0)</f>
        <v>0</v>
      </c>
      <c r="AE28" s="12">
        <f>VLOOKUP(A:A,[1]TDSheet!$A:$AD,30,0)</f>
        <v>206.2</v>
      </c>
      <c r="AF28" s="12">
        <f>VLOOKUP(A:A,[1]TDSheet!$A:$AE,31,0)</f>
        <v>100</v>
      </c>
      <c r="AG28" s="12">
        <f>VLOOKUP(A:A,[1]TDSheet!$A:$AF,32,0)</f>
        <v>80</v>
      </c>
      <c r="AH28" s="12">
        <f>VLOOKUP(A:A,[5]TDSheet!$A:$D,4,0)</f>
        <v>85</v>
      </c>
      <c r="AI28" s="12">
        <v>0</v>
      </c>
      <c r="AJ28" s="12">
        <f t="shared" si="17"/>
        <v>0</v>
      </c>
      <c r="AK28" s="12">
        <f t="shared" si="18"/>
        <v>0</v>
      </c>
      <c r="AL28" s="12">
        <f t="shared" si="19"/>
        <v>0</v>
      </c>
      <c r="AM28" s="12">
        <f t="shared" si="20"/>
        <v>37.274999999999999</v>
      </c>
      <c r="AN28" s="12"/>
      <c r="AO28" s="12"/>
    </row>
    <row r="29" spans="1:41" s="1" customFormat="1" ht="21.95" customHeight="1" outlineLevel="1" x14ac:dyDescent="0.2">
      <c r="A29" s="7" t="s">
        <v>32</v>
      </c>
      <c r="B29" s="7" t="s">
        <v>14</v>
      </c>
      <c r="C29" s="8">
        <v>840</v>
      </c>
      <c r="D29" s="8">
        <v>1151</v>
      </c>
      <c r="E29" s="8">
        <v>1201</v>
      </c>
      <c r="F29" s="8">
        <v>750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1258</v>
      </c>
      <c r="K29" s="12">
        <f t="shared" si="13"/>
        <v>-57</v>
      </c>
      <c r="L29" s="12">
        <f>VLOOKUP(A:A,[1]TDSheet!$A:$M,13,0)</f>
        <v>300</v>
      </c>
      <c r="M29" s="12">
        <f>VLOOKUP(A:A,[1]TDSheet!$A:$N,14,0)</f>
        <v>0</v>
      </c>
      <c r="N29" s="12">
        <f>VLOOKUP(A:A,[1]TDSheet!$A:$W,23,0)</f>
        <v>150</v>
      </c>
      <c r="O29" s="12">
        <v>100</v>
      </c>
      <c r="P29" s="12">
        <v>250</v>
      </c>
      <c r="Q29" s="12"/>
      <c r="R29" s="12">
        <v>300</v>
      </c>
      <c r="S29" s="12">
        <v>250</v>
      </c>
      <c r="T29" s="12">
        <f>VLOOKUP(A:A,[3]TDSheet!$A:$C,3,0)</f>
        <v>145</v>
      </c>
      <c r="U29" s="15">
        <v>120</v>
      </c>
      <c r="V29" s="15"/>
      <c r="W29" s="12">
        <f t="shared" si="14"/>
        <v>207.8</v>
      </c>
      <c r="X29" s="15"/>
      <c r="Y29" s="16">
        <f t="shared" si="15"/>
        <v>10.683349374398459</v>
      </c>
      <c r="Z29" s="12">
        <f t="shared" si="16"/>
        <v>3.6092396535129931</v>
      </c>
      <c r="AA29" s="12">
        <f>VLOOKUP(A:A,[1]TDSheet!$A:$Z,26,0)</f>
        <v>0</v>
      </c>
      <c r="AB29" s="12"/>
      <c r="AC29" s="12">
        <f>VLOOKUP(A:A,[4]TDSheet!$A:$D,4,0)</f>
        <v>162</v>
      </c>
      <c r="AD29" s="12">
        <f>VLOOKUP(A:A,[1]TDSheet!$A:$AC,29,0)</f>
        <v>0</v>
      </c>
      <c r="AE29" s="12">
        <f>VLOOKUP(A:A,[1]TDSheet!$A:$AD,30,0)</f>
        <v>246</v>
      </c>
      <c r="AF29" s="12">
        <f>VLOOKUP(A:A,[1]TDSheet!$A:$AE,31,0)</f>
        <v>205.5</v>
      </c>
      <c r="AG29" s="12">
        <f>VLOOKUP(A:A,[1]TDSheet!$A:$AF,32,0)</f>
        <v>204.8</v>
      </c>
      <c r="AH29" s="12">
        <f>VLOOKUP(A:A,[5]TDSheet!$A:$D,4,0)</f>
        <v>210</v>
      </c>
      <c r="AI29" s="13" t="s">
        <v>156</v>
      </c>
      <c r="AJ29" s="12">
        <f t="shared" si="17"/>
        <v>42</v>
      </c>
      <c r="AK29" s="12">
        <f t="shared" si="18"/>
        <v>0</v>
      </c>
      <c r="AL29" s="12">
        <f t="shared" si="19"/>
        <v>0</v>
      </c>
      <c r="AM29" s="12">
        <f t="shared" si="20"/>
        <v>50.75</v>
      </c>
      <c r="AN29" s="12"/>
      <c r="AO29" s="12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407.77300000000002</v>
      </c>
      <c r="D30" s="8">
        <v>457.88299999999998</v>
      </c>
      <c r="E30" s="8">
        <v>574.19100000000003</v>
      </c>
      <c r="F30" s="8">
        <v>272.97000000000003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564.94899999999996</v>
      </c>
      <c r="K30" s="12">
        <f t="shared" si="13"/>
        <v>9.2420000000000755</v>
      </c>
      <c r="L30" s="12">
        <f>VLOOKUP(A:A,[1]TDSheet!$A:$M,13,0)</f>
        <v>120</v>
      </c>
      <c r="M30" s="12">
        <f>VLOOKUP(A:A,[1]TDSheet!$A:$N,14,0)</f>
        <v>100</v>
      </c>
      <c r="N30" s="12">
        <f>VLOOKUP(A:A,[1]TDSheet!$A:$W,23,0)</f>
        <v>110</v>
      </c>
      <c r="O30" s="12"/>
      <c r="P30" s="12">
        <v>100</v>
      </c>
      <c r="Q30" s="12"/>
      <c r="R30" s="12">
        <v>100</v>
      </c>
      <c r="S30" s="12">
        <v>100</v>
      </c>
      <c r="T30" s="12">
        <f>VLOOKUP(A:A,[3]TDSheet!$A:$C,3,0)</f>
        <v>120.5</v>
      </c>
      <c r="U30" s="15">
        <v>70</v>
      </c>
      <c r="V30" s="15"/>
      <c r="W30" s="12">
        <f t="shared" si="14"/>
        <v>91.658200000000008</v>
      </c>
      <c r="X30" s="15"/>
      <c r="Y30" s="16">
        <f t="shared" si="15"/>
        <v>10.615198640165309</v>
      </c>
      <c r="Z30" s="12">
        <f t="shared" si="16"/>
        <v>2.9781296163354725</v>
      </c>
      <c r="AA30" s="12">
        <f>VLOOKUP(A:A,[1]TDSheet!$A:$Z,26,0)</f>
        <v>0</v>
      </c>
      <c r="AB30" s="12"/>
      <c r="AC30" s="12">
        <f>VLOOKUP(A:A,[4]TDSheet!$A:$D,4,0)</f>
        <v>115.9</v>
      </c>
      <c r="AD30" s="12">
        <f>VLOOKUP(A:A,[1]TDSheet!$A:$AC,29,0)</f>
        <v>0</v>
      </c>
      <c r="AE30" s="12">
        <f>VLOOKUP(A:A,[1]TDSheet!$A:$AD,30,0)</f>
        <v>138.6634</v>
      </c>
      <c r="AF30" s="12">
        <f>VLOOKUP(A:A,[1]TDSheet!$A:$AE,31,0)</f>
        <v>96.700999999999993</v>
      </c>
      <c r="AG30" s="12">
        <f>VLOOKUP(A:A,[1]TDSheet!$A:$AF,32,0)</f>
        <v>83.48299999999999</v>
      </c>
      <c r="AH30" s="12">
        <f>VLOOKUP(A:A,[5]TDSheet!$A:$D,4,0)</f>
        <v>95.893000000000001</v>
      </c>
      <c r="AI30" s="12" t="e">
        <f>VLOOKUP(A:A,[1]TDSheet!$A:$AH,34,0)</f>
        <v>#N/A</v>
      </c>
      <c r="AJ30" s="12">
        <f t="shared" si="17"/>
        <v>70</v>
      </c>
      <c r="AK30" s="12">
        <f t="shared" si="18"/>
        <v>0</v>
      </c>
      <c r="AL30" s="12">
        <f t="shared" si="19"/>
        <v>0</v>
      </c>
      <c r="AM30" s="12">
        <f t="shared" si="20"/>
        <v>120.5</v>
      </c>
      <c r="AN30" s="12"/>
      <c r="AO30" s="12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5389.1189999999997</v>
      </c>
      <c r="D31" s="8">
        <v>3005.752</v>
      </c>
      <c r="E31" s="8">
        <v>6534.0219999999999</v>
      </c>
      <c r="F31" s="8">
        <v>1716.077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6645.6130000000003</v>
      </c>
      <c r="K31" s="12">
        <f t="shared" si="13"/>
        <v>-111.59100000000035</v>
      </c>
      <c r="L31" s="12">
        <f>VLOOKUP(A:A,[1]TDSheet!$A:$M,13,0)</f>
        <v>500</v>
      </c>
      <c r="M31" s="12">
        <f>VLOOKUP(A:A,[1]TDSheet!$A:$N,14,0)</f>
        <v>2400</v>
      </c>
      <c r="N31" s="12">
        <f>VLOOKUP(A:A,[1]TDSheet!$A:$W,23,0)</f>
        <v>1300</v>
      </c>
      <c r="O31" s="12">
        <v>500</v>
      </c>
      <c r="P31" s="12">
        <v>1500</v>
      </c>
      <c r="Q31" s="12">
        <v>500</v>
      </c>
      <c r="R31" s="12">
        <v>900</v>
      </c>
      <c r="S31" s="12">
        <v>1200</v>
      </c>
      <c r="T31" s="12">
        <f>VLOOKUP(A:A,[3]TDSheet!$A:$C,3,0)</f>
        <v>1710</v>
      </c>
      <c r="U31" s="15">
        <v>600</v>
      </c>
      <c r="V31" s="15"/>
      <c r="W31" s="12">
        <f t="shared" si="14"/>
        <v>1064.4544000000001</v>
      </c>
      <c r="X31" s="15"/>
      <c r="Y31" s="16">
        <f t="shared" si="15"/>
        <v>10.442980929948714</v>
      </c>
      <c r="Z31" s="12">
        <f t="shared" si="16"/>
        <v>1.612165819409455</v>
      </c>
      <c r="AA31" s="12">
        <f>VLOOKUP(A:A,[1]TDSheet!$A:$Z,26,0)</f>
        <v>0</v>
      </c>
      <c r="AB31" s="12"/>
      <c r="AC31" s="12">
        <f>VLOOKUP(A:A,[4]TDSheet!$A:$D,4,0)</f>
        <v>1211.75</v>
      </c>
      <c r="AD31" s="12">
        <f>VLOOKUP(A:A,[1]TDSheet!$A:$AC,29,0)</f>
        <v>0</v>
      </c>
      <c r="AE31" s="12">
        <f>VLOOKUP(A:A,[1]TDSheet!$A:$AD,30,0)</f>
        <v>1618.2714000000001</v>
      </c>
      <c r="AF31" s="12">
        <f>VLOOKUP(A:A,[1]TDSheet!$A:$AE,31,0)</f>
        <v>912.80224999999996</v>
      </c>
      <c r="AG31" s="12">
        <f>VLOOKUP(A:A,[1]TDSheet!$A:$AF,32,0)</f>
        <v>733.94039999999984</v>
      </c>
      <c r="AH31" s="12">
        <f>VLOOKUP(A:A,[5]TDSheet!$A:$D,4,0)</f>
        <v>1364.5619999999999</v>
      </c>
      <c r="AI31" s="13" t="s">
        <v>158</v>
      </c>
      <c r="AJ31" s="12">
        <f t="shared" si="17"/>
        <v>600</v>
      </c>
      <c r="AK31" s="12">
        <f t="shared" si="18"/>
        <v>0</v>
      </c>
      <c r="AL31" s="12">
        <f t="shared" si="19"/>
        <v>0</v>
      </c>
      <c r="AM31" s="12">
        <f t="shared" si="20"/>
        <v>1710</v>
      </c>
      <c r="AN31" s="12"/>
      <c r="AO31" s="12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238.71799999999999</v>
      </c>
      <c r="D32" s="8">
        <v>374.41300000000001</v>
      </c>
      <c r="E32" s="8">
        <v>396.05099999999999</v>
      </c>
      <c r="F32" s="8">
        <v>206.91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382.11599999999999</v>
      </c>
      <c r="K32" s="12">
        <f t="shared" si="13"/>
        <v>13.935000000000002</v>
      </c>
      <c r="L32" s="12">
        <f>VLOOKUP(A:A,[1]TDSheet!$A:$M,13,0)</f>
        <v>50</v>
      </c>
      <c r="M32" s="12">
        <f>VLOOKUP(A:A,[1]TDSheet!$A:$N,14,0)</f>
        <v>100</v>
      </c>
      <c r="N32" s="12">
        <f>VLOOKUP(A:A,[1]TDSheet!$A:$W,23,0)</f>
        <v>90</v>
      </c>
      <c r="O32" s="12"/>
      <c r="P32" s="12">
        <v>50</v>
      </c>
      <c r="Q32" s="12"/>
      <c r="R32" s="12">
        <v>70</v>
      </c>
      <c r="S32" s="12">
        <v>60</v>
      </c>
      <c r="T32" s="12">
        <f>VLOOKUP(A:A,[3]TDSheet!$A:$C,3,0)</f>
        <v>66</v>
      </c>
      <c r="U32" s="15">
        <v>50</v>
      </c>
      <c r="V32" s="15"/>
      <c r="W32" s="12">
        <f t="shared" si="14"/>
        <v>63.310199999999995</v>
      </c>
      <c r="X32" s="15"/>
      <c r="Y32" s="16">
        <f t="shared" si="15"/>
        <v>10.691958009925731</v>
      </c>
      <c r="Z32" s="12">
        <f t="shared" si="16"/>
        <v>3.2681937507700183</v>
      </c>
      <c r="AA32" s="12">
        <f>VLOOKUP(A:A,[1]TDSheet!$A:$Z,26,0)</f>
        <v>0</v>
      </c>
      <c r="AB32" s="12"/>
      <c r="AC32" s="12">
        <f>VLOOKUP(A:A,[4]TDSheet!$A:$D,4,0)</f>
        <v>79.5</v>
      </c>
      <c r="AD32" s="12">
        <f>VLOOKUP(A:A,[1]TDSheet!$A:$AC,29,0)</f>
        <v>0</v>
      </c>
      <c r="AE32" s="12">
        <f>VLOOKUP(A:A,[1]TDSheet!$A:$AD,30,0)</f>
        <v>89.843999999999994</v>
      </c>
      <c r="AF32" s="12">
        <f>VLOOKUP(A:A,[1]TDSheet!$A:$AE,31,0)</f>
        <v>67.771000000000001</v>
      </c>
      <c r="AG32" s="12">
        <f>VLOOKUP(A:A,[1]TDSheet!$A:$AF,32,0)</f>
        <v>55.417599999999993</v>
      </c>
      <c r="AH32" s="12">
        <f>VLOOKUP(A:A,[5]TDSheet!$A:$D,4,0)</f>
        <v>39.591999999999999</v>
      </c>
      <c r="AI32" s="12" t="str">
        <f>VLOOKUP(A:A,[1]TDSheet!$A:$AH,34,0)</f>
        <v>зв60</v>
      </c>
      <c r="AJ32" s="12">
        <f t="shared" si="17"/>
        <v>50</v>
      </c>
      <c r="AK32" s="12">
        <f t="shared" si="18"/>
        <v>0</v>
      </c>
      <c r="AL32" s="12">
        <f t="shared" si="19"/>
        <v>0</v>
      </c>
      <c r="AM32" s="12">
        <f t="shared" si="20"/>
        <v>66</v>
      </c>
      <c r="AN32" s="12"/>
      <c r="AO32" s="12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442.29</v>
      </c>
      <c r="D33" s="8">
        <v>1095.93</v>
      </c>
      <c r="E33" s="8">
        <v>1040.47</v>
      </c>
      <c r="F33" s="8">
        <v>479.48599999999999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1003.833</v>
      </c>
      <c r="K33" s="12">
        <f t="shared" si="13"/>
        <v>36.637000000000057</v>
      </c>
      <c r="L33" s="12">
        <f>VLOOKUP(A:A,[1]TDSheet!$A:$M,13,0)</f>
        <v>200</v>
      </c>
      <c r="M33" s="12">
        <f>VLOOKUP(A:A,[1]TDSheet!$A:$N,14,0)</f>
        <v>250</v>
      </c>
      <c r="N33" s="12">
        <f>VLOOKUP(A:A,[1]TDSheet!$A:$W,23,0)</f>
        <v>180</v>
      </c>
      <c r="O33" s="12"/>
      <c r="P33" s="12">
        <v>220</v>
      </c>
      <c r="Q33" s="12">
        <v>100</v>
      </c>
      <c r="R33" s="12">
        <v>150</v>
      </c>
      <c r="S33" s="12">
        <v>190</v>
      </c>
      <c r="T33" s="12">
        <f>VLOOKUP(A:A,[3]TDSheet!$A:$C,3,0)</f>
        <v>150</v>
      </c>
      <c r="U33" s="15">
        <v>130</v>
      </c>
      <c r="V33" s="15"/>
      <c r="W33" s="12">
        <f t="shared" si="14"/>
        <v>177.64000000000001</v>
      </c>
      <c r="X33" s="15"/>
      <c r="Y33" s="16">
        <f t="shared" si="15"/>
        <v>10.692895744201754</v>
      </c>
      <c r="Z33" s="12">
        <f t="shared" si="16"/>
        <v>2.6992006304886282</v>
      </c>
      <c r="AA33" s="12">
        <f>VLOOKUP(A:A,[1]TDSheet!$A:$Z,26,0)</f>
        <v>0</v>
      </c>
      <c r="AB33" s="12"/>
      <c r="AC33" s="12">
        <f>VLOOKUP(A:A,[4]TDSheet!$A:$D,4,0)</f>
        <v>152.27000000000001</v>
      </c>
      <c r="AD33" s="12">
        <f>VLOOKUP(A:A,[1]TDSheet!$A:$AC,29,0)</f>
        <v>0</v>
      </c>
      <c r="AE33" s="12">
        <f>VLOOKUP(A:A,[1]TDSheet!$A:$AD,30,0)</f>
        <v>202.58599999999998</v>
      </c>
      <c r="AF33" s="12">
        <f>VLOOKUP(A:A,[1]TDSheet!$A:$AE,31,0)</f>
        <v>165.74375000000001</v>
      </c>
      <c r="AG33" s="12">
        <f>VLOOKUP(A:A,[1]TDSheet!$A:$AF,32,0)</f>
        <v>154.26420000000002</v>
      </c>
      <c r="AH33" s="12">
        <f>VLOOKUP(A:A,[5]TDSheet!$A:$D,4,0)</f>
        <v>109.76600000000001</v>
      </c>
      <c r="AI33" s="12">
        <f>VLOOKUP(A:A,[1]TDSheet!$A:$AH,34,0)</f>
        <v>0</v>
      </c>
      <c r="AJ33" s="12">
        <f t="shared" si="17"/>
        <v>130</v>
      </c>
      <c r="AK33" s="12">
        <f t="shared" si="18"/>
        <v>0</v>
      </c>
      <c r="AL33" s="12">
        <f t="shared" si="19"/>
        <v>0</v>
      </c>
      <c r="AM33" s="12">
        <f t="shared" si="20"/>
        <v>150</v>
      </c>
      <c r="AN33" s="12"/>
      <c r="AO33" s="12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261.67099999999999</v>
      </c>
      <c r="D34" s="8">
        <v>176.27600000000001</v>
      </c>
      <c r="E34" s="8">
        <v>305.27</v>
      </c>
      <c r="F34" s="8">
        <v>127.629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305.64699999999999</v>
      </c>
      <c r="K34" s="12">
        <f t="shared" si="13"/>
        <v>-0.37700000000000955</v>
      </c>
      <c r="L34" s="12">
        <f>VLOOKUP(A:A,[1]TDSheet!$A:$M,13,0)</f>
        <v>60</v>
      </c>
      <c r="M34" s="12">
        <f>VLOOKUP(A:A,[1]TDSheet!$A:$N,14,0)</f>
        <v>100</v>
      </c>
      <c r="N34" s="12">
        <f>VLOOKUP(A:A,[1]TDSheet!$A:$W,23,0)</f>
        <v>60</v>
      </c>
      <c r="O34" s="12"/>
      <c r="P34" s="12">
        <v>60</v>
      </c>
      <c r="Q34" s="12"/>
      <c r="R34" s="12">
        <v>60</v>
      </c>
      <c r="S34" s="12">
        <v>60</v>
      </c>
      <c r="T34" s="12">
        <f>VLOOKUP(A:A,[3]TDSheet!$A:$C,3,0)</f>
        <v>36</v>
      </c>
      <c r="U34" s="15">
        <v>40</v>
      </c>
      <c r="V34" s="15"/>
      <c r="W34" s="12">
        <f t="shared" si="14"/>
        <v>53.834999999999994</v>
      </c>
      <c r="X34" s="15"/>
      <c r="Y34" s="16">
        <f t="shared" si="15"/>
        <v>10.543865514999537</v>
      </c>
      <c r="Z34" s="12">
        <f t="shared" si="16"/>
        <v>2.370743939816105</v>
      </c>
      <c r="AA34" s="12">
        <f>VLOOKUP(A:A,[1]TDSheet!$A:$Z,26,0)</f>
        <v>0</v>
      </c>
      <c r="AB34" s="12"/>
      <c r="AC34" s="12">
        <f>VLOOKUP(A:A,[4]TDSheet!$A:$D,4,0)</f>
        <v>36.094999999999999</v>
      </c>
      <c r="AD34" s="12">
        <f>VLOOKUP(A:A,[1]TDSheet!$A:$AC,29,0)</f>
        <v>0</v>
      </c>
      <c r="AE34" s="12">
        <f>VLOOKUP(A:A,[1]TDSheet!$A:$AD,30,0)</f>
        <v>63.289400000000001</v>
      </c>
      <c r="AF34" s="12">
        <f>VLOOKUP(A:A,[1]TDSheet!$A:$AE,31,0)</f>
        <v>43.550750000000001</v>
      </c>
      <c r="AG34" s="12">
        <f>VLOOKUP(A:A,[1]TDSheet!$A:$AF,32,0)</f>
        <v>42.292999999999999</v>
      </c>
      <c r="AH34" s="12">
        <f>VLOOKUP(A:A,[5]TDSheet!$A:$D,4,0)</f>
        <v>54.631999999999998</v>
      </c>
      <c r="AI34" s="12">
        <f>VLOOKUP(A:A,[1]TDSheet!$A:$AH,34,0)</f>
        <v>0</v>
      </c>
      <c r="AJ34" s="12">
        <f t="shared" si="17"/>
        <v>40</v>
      </c>
      <c r="AK34" s="12">
        <f t="shared" si="18"/>
        <v>0</v>
      </c>
      <c r="AL34" s="12">
        <f t="shared" si="19"/>
        <v>0</v>
      </c>
      <c r="AM34" s="12">
        <f t="shared" si="20"/>
        <v>36</v>
      </c>
      <c r="AN34" s="12"/>
      <c r="AO34" s="12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14044.344999999999</v>
      </c>
      <c r="D35" s="8">
        <v>8153.1589999999997</v>
      </c>
      <c r="E35" s="8">
        <v>13827.57</v>
      </c>
      <c r="F35" s="8">
        <v>8191.2950000000001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13928.279</v>
      </c>
      <c r="K35" s="12">
        <f t="shared" si="13"/>
        <v>-100.70900000000074</v>
      </c>
      <c r="L35" s="12">
        <f>VLOOKUP(A:A,[1]TDSheet!$A:$M,13,0)</f>
        <v>700</v>
      </c>
      <c r="M35" s="12">
        <f>VLOOKUP(A:A,[1]TDSheet!$A:$N,14,0)</f>
        <v>1200</v>
      </c>
      <c r="N35" s="12">
        <f>VLOOKUP(A:A,[1]TDSheet!$A:$W,23,0)</f>
        <v>1700</v>
      </c>
      <c r="O35" s="12">
        <v>500</v>
      </c>
      <c r="P35" s="12">
        <v>2700</v>
      </c>
      <c r="Q35" s="12">
        <v>1000</v>
      </c>
      <c r="R35" s="12">
        <v>1400</v>
      </c>
      <c r="S35" s="12">
        <v>2050</v>
      </c>
      <c r="T35" s="12">
        <f>VLOOKUP(A:A,[3]TDSheet!$A:$C,3,0)</f>
        <v>3260</v>
      </c>
      <c r="U35" s="15">
        <v>1600</v>
      </c>
      <c r="V35" s="15"/>
      <c r="W35" s="12">
        <f t="shared" si="14"/>
        <v>2021.8679999999999</v>
      </c>
      <c r="X35" s="15"/>
      <c r="Y35" s="16">
        <f t="shared" si="15"/>
        <v>10.406858904735619</v>
      </c>
      <c r="Z35" s="12">
        <f t="shared" si="16"/>
        <v>4.0513500386771044</v>
      </c>
      <c r="AA35" s="12">
        <f>VLOOKUP(A:A,[1]TDSheet!$A:$Z,26,0)</f>
        <v>0</v>
      </c>
      <c r="AB35" s="12"/>
      <c r="AC35" s="12">
        <f>VLOOKUP(A:A,[4]TDSheet!$A:$D,4,0)</f>
        <v>3718.23</v>
      </c>
      <c r="AD35" s="12">
        <f>VLOOKUP(A:A,[1]TDSheet!$A:$AC,29,0)</f>
        <v>0</v>
      </c>
      <c r="AE35" s="12">
        <f>VLOOKUP(A:A,[1]TDSheet!$A:$AD,30,0)</f>
        <v>3813.4080000000004</v>
      </c>
      <c r="AF35" s="12">
        <f>VLOOKUP(A:A,[1]TDSheet!$A:$AE,31,0)</f>
        <v>2455.8145</v>
      </c>
      <c r="AG35" s="12">
        <f>VLOOKUP(A:A,[1]TDSheet!$A:$AF,32,0)</f>
        <v>1668.9897999999998</v>
      </c>
      <c r="AH35" s="12">
        <f>VLOOKUP(A:A,[5]TDSheet!$A:$D,4,0)</f>
        <v>2270.431</v>
      </c>
      <c r="AI35" s="13" t="s">
        <v>158</v>
      </c>
      <c r="AJ35" s="12">
        <f t="shared" si="17"/>
        <v>1600</v>
      </c>
      <c r="AK35" s="12">
        <f t="shared" si="18"/>
        <v>0</v>
      </c>
      <c r="AL35" s="12">
        <f t="shared" si="19"/>
        <v>0</v>
      </c>
      <c r="AM35" s="12">
        <f t="shared" si="20"/>
        <v>3260</v>
      </c>
      <c r="AN35" s="12"/>
      <c r="AO35" s="12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294.47800000000001</v>
      </c>
      <c r="D36" s="8">
        <v>314.95800000000003</v>
      </c>
      <c r="E36" s="8">
        <v>299.02300000000002</v>
      </c>
      <c r="F36" s="8">
        <v>296.22000000000003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307.67700000000002</v>
      </c>
      <c r="K36" s="12">
        <f t="shared" si="13"/>
        <v>-8.6539999999999964</v>
      </c>
      <c r="L36" s="12">
        <f>VLOOKUP(A:A,[1]TDSheet!$A:$M,13,0)</f>
        <v>0</v>
      </c>
      <c r="M36" s="12">
        <f>VLOOKUP(A:A,[1]TDSheet!$A:$N,14,0)</f>
        <v>0</v>
      </c>
      <c r="N36" s="12">
        <f>VLOOKUP(A:A,[1]TDSheet!$A:$W,23,0)</f>
        <v>0</v>
      </c>
      <c r="O36" s="12"/>
      <c r="P36" s="12"/>
      <c r="Q36" s="12"/>
      <c r="R36" s="12"/>
      <c r="S36" s="12"/>
      <c r="T36" s="12">
        <f>VLOOKUP(A:A,[3]TDSheet!$A:$C,3,0)</f>
        <v>92.2</v>
      </c>
      <c r="U36" s="15"/>
      <c r="V36" s="15"/>
      <c r="W36" s="12">
        <f t="shared" si="14"/>
        <v>21.211600000000004</v>
      </c>
      <c r="X36" s="15"/>
      <c r="Y36" s="16">
        <f t="shared" si="15"/>
        <v>13.965000282864091</v>
      </c>
      <c r="Z36" s="12">
        <f t="shared" si="16"/>
        <v>13.965000282864091</v>
      </c>
      <c r="AA36" s="12">
        <f>VLOOKUP(A:A,[1]TDSheet!$A:$Z,26,0)</f>
        <v>75.16</v>
      </c>
      <c r="AB36" s="12"/>
      <c r="AC36" s="12">
        <f>VLOOKUP(A:A,[4]TDSheet!$A:$D,4,0)</f>
        <v>117.80500000000001</v>
      </c>
      <c r="AD36" s="12">
        <f>VLOOKUP(A:A,[1]TDSheet!$A:$AC,29,0)</f>
        <v>0</v>
      </c>
      <c r="AE36" s="12">
        <f>VLOOKUP(A:A,[1]TDSheet!$A:$AD,30,0)</f>
        <v>50.059599999999996</v>
      </c>
      <c r="AF36" s="12">
        <f>VLOOKUP(A:A,[1]TDSheet!$A:$AE,31,0)</f>
        <v>57.064250000000001</v>
      </c>
      <c r="AG36" s="12">
        <f>VLOOKUP(A:A,[1]TDSheet!$A:$AF,32,0)</f>
        <v>27.910799999999995</v>
      </c>
      <c r="AH36" s="12">
        <f>VLOOKUP(A:A,[5]TDSheet!$A:$D,4,0)</f>
        <v>52.34</v>
      </c>
      <c r="AI36" s="20" t="str">
        <f>VLOOKUP(A:A,[1]TDSheet!$A:$AH,34,0)</f>
        <v>увел</v>
      </c>
      <c r="AJ36" s="12">
        <f t="shared" si="17"/>
        <v>0</v>
      </c>
      <c r="AK36" s="12">
        <f t="shared" si="18"/>
        <v>0</v>
      </c>
      <c r="AL36" s="12">
        <f t="shared" si="19"/>
        <v>0</v>
      </c>
      <c r="AM36" s="12">
        <f t="shared" si="20"/>
        <v>92.2</v>
      </c>
      <c r="AN36" s="12"/>
      <c r="AO36" s="12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56.322000000000003</v>
      </c>
      <c r="D37" s="8">
        <v>56.856000000000002</v>
      </c>
      <c r="E37" s="8">
        <v>106.77200000000001</v>
      </c>
      <c r="F37" s="8">
        <v>5.524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104.57899999999999</v>
      </c>
      <c r="K37" s="12">
        <f t="shared" si="13"/>
        <v>2.1930000000000121</v>
      </c>
      <c r="L37" s="12">
        <f>VLOOKUP(A:A,[1]TDSheet!$A:$M,13,0)</f>
        <v>20</v>
      </c>
      <c r="M37" s="12">
        <f>VLOOKUP(A:A,[1]TDSheet!$A:$N,14,0)</f>
        <v>40</v>
      </c>
      <c r="N37" s="12">
        <f>VLOOKUP(A:A,[1]TDSheet!$A:$W,23,0)</f>
        <v>20</v>
      </c>
      <c r="O37" s="12">
        <v>20</v>
      </c>
      <c r="P37" s="12">
        <v>20</v>
      </c>
      <c r="Q37" s="12"/>
      <c r="R37" s="12">
        <v>20</v>
      </c>
      <c r="S37" s="12">
        <v>10</v>
      </c>
      <c r="T37" s="12">
        <f>VLOOKUP(A:A,[3]TDSheet!$A:$C,3,0)</f>
        <v>18</v>
      </c>
      <c r="U37" s="15">
        <v>10</v>
      </c>
      <c r="V37" s="15"/>
      <c r="W37" s="12">
        <f t="shared" si="14"/>
        <v>16.080400000000001</v>
      </c>
      <c r="X37" s="15"/>
      <c r="Y37" s="16">
        <f t="shared" si="15"/>
        <v>10.29352503669063</v>
      </c>
      <c r="Z37" s="12">
        <f t="shared" si="16"/>
        <v>0.34352379294047408</v>
      </c>
      <c r="AA37" s="12">
        <f>VLOOKUP(A:A,[1]TDSheet!$A:$Z,26,0)</f>
        <v>0</v>
      </c>
      <c r="AB37" s="12"/>
      <c r="AC37" s="12">
        <f>VLOOKUP(A:A,[4]TDSheet!$A:$D,4,0)</f>
        <v>26.37</v>
      </c>
      <c r="AD37" s="12">
        <f>VLOOKUP(A:A,[1]TDSheet!$A:$AC,29,0)</f>
        <v>0</v>
      </c>
      <c r="AE37" s="12">
        <f>VLOOKUP(A:A,[1]TDSheet!$A:$AD,30,0)</f>
        <v>12.8886</v>
      </c>
      <c r="AF37" s="12">
        <f>VLOOKUP(A:A,[1]TDSheet!$A:$AE,31,0)</f>
        <v>12.198499999999999</v>
      </c>
      <c r="AG37" s="12">
        <f>VLOOKUP(A:A,[1]TDSheet!$A:$AF,32,0)</f>
        <v>8.9096000000000011</v>
      </c>
      <c r="AH37" s="12">
        <f>VLOOKUP(A:A,[5]TDSheet!$A:$D,4,0)</f>
        <v>7.0620000000000003</v>
      </c>
      <c r="AI37" s="12">
        <f>VLOOKUP(A:A,[1]TDSheet!$A:$AH,34,0)</f>
        <v>0</v>
      </c>
      <c r="AJ37" s="12">
        <f t="shared" si="17"/>
        <v>10</v>
      </c>
      <c r="AK37" s="12">
        <f t="shared" si="18"/>
        <v>0</v>
      </c>
      <c r="AL37" s="12">
        <f t="shared" si="19"/>
        <v>0</v>
      </c>
      <c r="AM37" s="12">
        <f t="shared" si="20"/>
        <v>18</v>
      </c>
      <c r="AN37" s="12"/>
      <c r="AO37" s="12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343.67500000000001</v>
      </c>
      <c r="D38" s="8">
        <v>929.18700000000001</v>
      </c>
      <c r="E38" s="8">
        <v>734.22699999999998</v>
      </c>
      <c r="F38" s="8">
        <v>508.60700000000003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720.03899999999999</v>
      </c>
      <c r="K38" s="12">
        <f t="shared" si="13"/>
        <v>14.187999999999988</v>
      </c>
      <c r="L38" s="12">
        <f>VLOOKUP(A:A,[1]TDSheet!$A:$M,13,0)</f>
        <v>150</v>
      </c>
      <c r="M38" s="12">
        <f>VLOOKUP(A:A,[1]TDSheet!$A:$N,14,0)</f>
        <v>0</v>
      </c>
      <c r="N38" s="12">
        <f>VLOOKUP(A:A,[1]TDSheet!$A:$W,23,0)</f>
        <v>130</v>
      </c>
      <c r="O38" s="12"/>
      <c r="P38" s="12">
        <v>50</v>
      </c>
      <c r="Q38" s="12">
        <v>50</v>
      </c>
      <c r="R38" s="12">
        <v>120</v>
      </c>
      <c r="S38" s="12">
        <v>100</v>
      </c>
      <c r="T38" s="12">
        <f>VLOOKUP(A:A,[3]TDSheet!$A:$C,3,0)</f>
        <v>171</v>
      </c>
      <c r="U38" s="15">
        <v>90</v>
      </c>
      <c r="V38" s="15"/>
      <c r="W38" s="12">
        <f t="shared" si="14"/>
        <v>112.13339999999998</v>
      </c>
      <c r="X38" s="15"/>
      <c r="Y38" s="16">
        <f t="shared" si="15"/>
        <v>10.689116712772467</v>
      </c>
      <c r="Z38" s="12">
        <f t="shared" si="16"/>
        <v>4.5357315483165594</v>
      </c>
      <c r="AA38" s="12">
        <f>VLOOKUP(A:A,[1]TDSheet!$A:$Z,26,0)</f>
        <v>0</v>
      </c>
      <c r="AB38" s="12"/>
      <c r="AC38" s="12">
        <f>VLOOKUP(A:A,[4]TDSheet!$A:$D,4,0)</f>
        <v>173.56</v>
      </c>
      <c r="AD38" s="12">
        <f>VLOOKUP(A:A,[1]TDSheet!$A:$AC,29,0)</f>
        <v>0</v>
      </c>
      <c r="AE38" s="12">
        <f>VLOOKUP(A:A,[1]TDSheet!$A:$AD,30,0)</f>
        <v>162.18059999999997</v>
      </c>
      <c r="AF38" s="12">
        <f>VLOOKUP(A:A,[1]TDSheet!$A:$AE,31,0)</f>
        <v>121.68125000000001</v>
      </c>
      <c r="AG38" s="12">
        <f>VLOOKUP(A:A,[1]TDSheet!$A:$AF,32,0)</f>
        <v>119.08040000000001</v>
      </c>
      <c r="AH38" s="12">
        <f>VLOOKUP(A:A,[5]TDSheet!$A:$D,4,0)</f>
        <v>92.218999999999994</v>
      </c>
      <c r="AI38" s="12">
        <f>VLOOKUP(A:A,[1]TDSheet!$A:$AH,34,0)</f>
        <v>0</v>
      </c>
      <c r="AJ38" s="12">
        <f t="shared" si="17"/>
        <v>90</v>
      </c>
      <c r="AK38" s="12">
        <f t="shared" si="18"/>
        <v>0</v>
      </c>
      <c r="AL38" s="12">
        <f t="shared" si="19"/>
        <v>0</v>
      </c>
      <c r="AM38" s="12">
        <f t="shared" si="20"/>
        <v>171</v>
      </c>
      <c r="AN38" s="12"/>
      <c r="AO38" s="12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4754.7749999999996</v>
      </c>
      <c r="D39" s="8">
        <v>2525.663</v>
      </c>
      <c r="E39" s="8">
        <v>5200.2380000000003</v>
      </c>
      <c r="F39" s="8">
        <v>2008.5740000000001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5177.6719999999996</v>
      </c>
      <c r="K39" s="12">
        <f t="shared" si="13"/>
        <v>22.566000000000713</v>
      </c>
      <c r="L39" s="12">
        <f>VLOOKUP(A:A,[1]TDSheet!$A:$M,13,0)</f>
        <v>0</v>
      </c>
      <c r="M39" s="12">
        <f>VLOOKUP(A:A,[1]TDSheet!$A:$N,14,0)</f>
        <v>1000</v>
      </c>
      <c r="N39" s="12">
        <f>VLOOKUP(A:A,[1]TDSheet!$A:$W,23,0)</f>
        <v>1000</v>
      </c>
      <c r="O39" s="12">
        <v>500</v>
      </c>
      <c r="P39" s="12">
        <v>1000</v>
      </c>
      <c r="Q39" s="12"/>
      <c r="R39" s="12">
        <v>600</v>
      </c>
      <c r="S39" s="12">
        <v>800</v>
      </c>
      <c r="T39" s="12">
        <f>VLOOKUP(A:A,[3]TDSheet!$A:$C,3,0)</f>
        <v>1530</v>
      </c>
      <c r="U39" s="15">
        <v>1000</v>
      </c>
      <c r="V39" s="15"/>
      <c r="W39" s="12">
        <f t="shared" si="14"/>
        <v>697.96560000000011</v>
      </c>
      <c r="X39" s="15"/>
      <c r="Y39" s="16">
        <f t="shared" si="15"/>
        <v>11.330893671550575</v>
      </c>
      <c r="Z39" s="12">
        <f t="shared" si="16"/>
        <v>2.8777550068370128</v>
      </c>
      <c r="AA39" s="12">
        <f>VLOOKUP(A:A,[1]TDSheet!$A:$Z,26,0)</f>
        <v>0</v>
      </c>
      <c r="AB39" s="12"/>
      <c r="AC39" s="12">
        <f>VLOOKUP(A:A,[4]TDSheet!$A:$D,4,0)</f>
        <v>1710.41</v>
      </c>
      <c r="AD39" s="12">
        <f>VLOOKUP(A:A,[1]TDSheet!$A:$AC,29,0)</f>
        <v>0</v>
      </c>
      <c r="AE39" s="12">
        <f>VLOOKUP(A:A,[1]TDSheet!$A:$AD,30,0)</f>
        <v>1077.1206</v>
      </c>
      <c r="AF39" s="12">
        <f>VLOOKUP(A:A,[1]TDSheet!$A:$AE,31,0)</f>
        <v>731.69399999999996</v>
      </c>
      <c r="AG39" s="12">
        <f>VLOOKUP(A:A,[1]TDSheet!$A:$AF,32,0)</f>
        <v>524.28100000000018</v>
      </c>
      <c r="AH39" s="12">
        <f>VLOOKUP(A:A,[5]TDSheet!$A:$D,4,0)</f>
        <v>730.94799999999998</v>
      </c>
      <c r="AI39" s="13" t="s">
        <v>155</v>
      </c>
      <c r="AJ39" s="12">
        <f t="shared" si="17"/>
        <v>1000</v>
      </c>
      <c r="AK39" s="12">
        <f t="shared" si="18"/>
        <v>0</v>
      </c>
      <c r="AL39" s="12">
        <f t="shared" si="19"/>
        <v>0</v>
      </c>
      <c r="AM39" s="12">
        <f t="shared" si="20"/>
        <v>1530</v>
      </c>
      <c r="AN39" s="12"/>
      <c r="AO39" s="12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3454.8890000000001</v>
      </c>
      <c r="D40" s="8">
        <v>3885.4409999999998</v>
      </c>
      <c r="E40" s="8">
        <v>5440.7120000000004</v>
      </c>
      <c r="F40" s="8">
        <v>1798.982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5415.6049999999996</v>
      </c>
      <c r="K40" s="12">
        <f t="shared" si="13"/>
        <v>25.10700000000088</v>
      </c>
      <c r="L40" s="12">
        <f>VLOOKUP(A:A,[1]TDSheet!$A:$M,13,0)</f>
        <v>500</v>
      </c>
      <c r="M40" s="12">
        <f>VLOOKUP(A:A,[1]TDSheet!$A:$N,14,0)</f>
        <v>1000</v>
      </c>
      <c r="N40" s="12">
        <f>VLOOKUP(A:A,[1]TDSheet!$A:$W,23,0)</f>
        <v>1300</v>
      </c>
      <c r="O40" s="12">
        <v>500</v>
      </c>
      <c r="P40" s="12">
        <v>1000</v>
      </c>
      <c r="Q40" s="12">
        <v>500</v>
      </c>
      <c r="R40" s="12">
        <v>600</v>
      </c>
      <c r="S40" s="12">
        <v>900</v>
      </c>
      <c r="T40" s="12">
        <f>VLOOKUP(A:A,[3]TDSheet!$A:$C,3,0)</f>
        <v>1390</v>
      </c>
      <c r="U40" s="15">
        <v>900</v>
      </c>
      <c r="V40" s="15"/>
      <c r="W40" s="12">
        <f t="shared" si="14"/>
        <v>818.01740000000007</v>
      </c>
      <c r="X40" s="15"/>
      <c r="Y40" s="16">
        <f t="shared" si="15"/>
        <v>11.000966483109037</v>
      </c>
      <c r="Z40" s="12">
        <f t="shared" si="16"/>
        <v>2.199197718777131</v>
      </c>
      <c r="AA40" s="12">
        <f>VLOOKUP(A:A,[1]TDSheet!$A:$Z,26,0)</f>
        <v>0</v>
      </c>
      <c r="AB40" s="12"/>
      <c r="AC40" s="12">
        <f>VLOOKUP(A:A,[4]TDSheet!$A:$D,4,0)</f>
        <v>1350.625</v>
      </c>
      <c r="AD40" s="12">
        <f>VLOOKUP(A:A,[1]TDSheet!$A:$AC,29,0)</f>
        <v>0</v>
      </c>
      <c r="AE40" s="12">
        <f>VLOOKUP(A:A,[1]TDSheet!$A:$AD,30,0)</f>
        <v>1021.0134</v>
      </c>
      <c r="AF40" s="12">
        <f>VLOOKUP(A:A,[1]TDSheet!$A:$AE,31,0)</f>
        <v>643.7355</v>
      </c>
      <c r="AG40" s="12">
        <f>VLOOKUP(A:A,[1]TDSheet!$A:$AF,32,0)</f>
        <v>619.44319999999993</v>
      </c>
      <c r="AH40" s="12">
        <f>VLOOKUP(A:A,[5]TDSheet!$A:$D,4,0)</f>
        <v>825.80700000000002</v>
      </c>
      <c r="AI40" s="13" t="s">
        <v>155</v>
      </c>
      <c r="AJ40" s="12">
        <f t="shared" si="17"/>
        <v>900</v>
      </c>
      <c r="AK40" s="12">
        <f t="shared" si="18"/>
        <v>0</v>
      </c>
      <c r="AL40" s="12">
        <f t="shared" si="19"/>
        <v>0</v>
      </c>
      <c r="AM40" s="12">
        <f t="shared" si="20"/>
        <v>1390</v>
      </c>
      <c r="AN40" s="12"/>
      <c r="AO40" s="12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216.03899999999999</v>
      </c>
      <c r="D41" s="8">
        <v>1205.6400000000001</v>
      </c>
      <c r="E41" s="8">
        <v>400.76799999999997</v>
      </c>
      <c r="F41" s="8">
        <v>142.10300000000001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388.97899999999998</v>
      </c>
      <c r="K41" s="12">
        <f t="shared" si="13"/>
        <v>11.788999999999987</v>
      </c>
      <c r="L41" s="12">
        <f>VLOOKUP(A:A,[1]TDSheet!$A:$M,13,0)</f>
        <v>60</v>
      </c>
      <c r="M41" s="12">
        <f>VLOOKUP(A:A,[1]TDSheet!$A:$N,14,0)</f>
        <v>80</v>
      </c>
      <c r="N41" s="12">
        <f>VLOOKUP(A:A,[1]TDSheet!$A:$W,23,0)</f>
        <v>120</v>
      </c>
      <c r="O41" s="12"/>
      <c r="P41" s="12">
        <v>50</v>
      </c>
      <c r="Q41" s="12">
        <v>30</v>
      </c>
      <c r="R41" s="12">
        <v>50</v>
      </c>
      <c r="S41" s="12">
        <v>60</v>
      </c>
      <c r="T41" s="12">
        <f>VLOOKUP(A:A,[3]TDSheet!$A:$C,3,0)</f>
        <v>39</v>
      </c>
      <c r="U41" s="15">
        <v>50</v>
      </c>
      <c r="V41" s="15"/>
      <c r="W41" s="12">
        <f t="shared" si="14"/>
        <v>60.083799999999997</v>
      </c>
      <c r="X41" s="15"/>
      <c r="Y41" s="16">
        <f t="shared" si="15"/>
        <v>10.686790782207519</v>
      </c>
      <c r="Z41" s="12">
        <f t="shared" si="16"/>
        <v>2.3650801047869812</v>
      </c>
      <c r="AA41" s="12">
        <f>VLOOKUP(A:A,[1]TDSheet!$A:$Z,26,0)</f>
        <v>0</v>
      </c>
      <c r="AB41" s="12"/>
      <c r="AC41" s="12">
        <f>VLOOKUP(A:A,[4]TDSheet!$A:$D,4,0)</f>
        <v>100.349</v>
      </c>
      <c r="AD41" s="12">
        <f>VLOOKUP(A:A,[1]TDSheet!$A:$AC,29,0)</f>
        <v>0</v>
      </c>
      <c r="AE41" s="12">
        <f>VLOOKUP(A:A,[1]TDSheet!$A:$AD,30,0)</f>
        <v>74.736999999999995</v>
      </c>
      <c r="AF41" s="12">
        <f>VLOOKUP(A:A,[1]TDSheet!$A:$AE,31,0)</f>
        <v>41.075749999999999</v>
      </c>
      <c r="AG41" s="12">
        <f>VLOOKUP(A:A,[1]TDSheet!$A:$AF,32,0)</f>
        <v>52.736800000000002</v>
      </c>
      <c r="AH41" s="12">
        <f>VLOOKUP(A:A,[5]TDSheet!$A:$D,4,0)</f>
        <v>35.195999999999998</v>
      </c>
      <c r="AI41" s="12" t="str">
        <f>VLOOKUP(A:A,[1]TDSheet!$A:$AH,34,0)</f>
        <v>увел</v>
      </c>
      <c r="AJ41" s="12">
        <f t="shared" si="17"/>
        <v>50</v>
      </c>
      <c r="AK41" s="12">
        <f t="shared" si="18"/>
        <v>0</v>
      </c>
      <c r="AL41" s="12">
        <f t="shared" si="19"/>
        <v>0</v>
      </c>
      <c r="AM41" s="12">
        <f t="shared" si="20"/>
        <v>39</v>
      </c>
      <c r="AN41" s="12"/>
      <c r="AO41" s="12"/>
    </row>
    <row r="42" spans="1:41" s="1" customFormat="1" ht="21.95" customHeight="1" outlineLevel="1" x14ac:dyDescent="0.2">
      <c r="A42" s="7" t="s">
        <v>45</v>
      </c>
      <c r="B42" s="7" t="s">
        <v>8</v>
      </c>
      <c r="C42" s="8">
        <v>60.908000000000001</v>
      </c>
      <c r="D42" s="8">
        <v>782.55899999999997</v>
      </c>
      <c r="E42" s="8">
        <v>524.46400000000006</v>
      </c>
      <c r="F42" s="8">
        <v>187.11799999999999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509.31299999999999</v>
      </c>
      <c r="K42" s="12">
        <f t="shared" si="13"/>
        <v>15.151000000000067</v>
      </c>
      <c r="L42" s="12">
        <f>VLOOKUP(A:A,[1]TDSheet!$A:$M,13,0)</f>
        <v>100</v>
      </c>
      <c r="M42" s="12">
        <f>VLOOKUP(A:A,[1]TDSheet!$A:$N,14,0)</f>
        <v>60</v>
      </c>
      <c r="N42" s="12">
        <f>VLOOKUP(A:A,[1]TDSheet!$A:$W,23,0)</f>
        <v>110</v>
      </c>
      <c r="O42" s="12"/>
      <c r="P42" s="12">
        <v>60</v>
      </c>
      <c r="Q42" s="12">
        <v>30</v>
      </c>
      <c r="R42" s="12">
        <v>70</v>
      </c>
      <c r="S42" s="12">
        <v>70</v>
      </c>
      <c r="T42" s="12">
        <f>VLOOKUP(A:A,[3]TDSheet!$A:$C,3,0)</f>
        <v>15</v>
      </c>
      <c r="U42" s="15">
        <v>50</v>
      </c>
      <c r="V42" s="15"/>
      <c r="W42" s="12">
        <f t="shared" si="14"/>
        <v>69.070000000000007</v>
      </c>
      <c r="X42" s="15"/>
      <c r="Y42" s="16">
        <f t="shared" si="15"/>
        <v>10.67204285507456</v>
      </c>
      <c r="Z42" s="12">
        <f t="shared" si="16"/>
        <v>2.7091067033444327</v>
      </c>
      <c r="AA42" s="12">
        <f>VLOOKUP(A:A,[1]TDSheet!$A:$Z,26,0)</f>
        <v>100.101</v>
      </c>
      <c r="AB42" s="12"/>
      <c r="AC42" s="12">
        <f>VLOOKUP(A:A,[4]TDSheet!$A:$D,4,0)</f>
        <v>79.013000000000005</v>
      </c>
      <c r="AD42" s="12">
        <f>VLOOKUP(A:A,[1]TDSheet!$A:$AC,29,0)</f>
        <v>0</v>
      </c>
      <c r="AE42" s="12">
        <f>VLOOKUP(A:A,[1]TDSheet!$A:$AD,30,0)</f>
        <v>95.646999999999991</v>
      </c>
      <c r="AF42" s="12">
        <f>VLOOKUP(A:A,[1]TDSheet!$A:$AE,31,0)</f>
        <v>57.797249999999998</v>
      </c>
      <c r="AG42" s="12">
        <f>VLOOKUP(A:A,[1]TDSheet!$A:$AF,32,0)</f>
        <v>65.091200000000001</v>
      </c>
      <c r="AH42" s="12">
        <f>VLOOKUP(A:A,[5]TDSheet!$A:$D,4,0)</f>
        <v>51.868000000000002</v>
      </c>
      <c r="AI42" s="12">
        <f>VLOOKUP(A:A,[1]TDSheet!$A:$AH,34,0)</f>
        <v>0</v>
      </c>
      <c r="AJ42" s="12">
        <f t="shared" si="17"/>
        <v>50</v>
      </c>
      <c r="AK42" s="12">
        <f t="shared" si="18"/>
        <v>0</v>
      </c>
      <c r="AL42" s="12">
        <f t="shared" si="19"/>
        <v>0</v>
      </c>
      <c r="AM42" s="12">
        <f t="shared" si="20"/>
        <v>15</v>
      </c>
      <c r="AN42" s="12"/>
      <c r="AO42" s="12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18.113</v>
      </c>
      <c r="D43" s="8">
        <v>123.444</v>
      </c>
      <c r="E43" s="8">
        <v>48.16</v>
      </c>
      <c r="F43" s="8">
        <v>9.0310000000000006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53.65</v>
      </c>
      <c r="K43" s="12">
        <f t="shared" si="13"/>
        <v>-5.490000000000002</v>
      </c>
      <c r="L43" s="12">
        <f>VLOOKUP(A:A,[1]TDSheet!$A:$M,13,0)</f>
        <v>0</v>
      </c>
      <c r="M43" s="12">
        <f>VLOOKUP(A:A,[1]TDSheet!$A:$N,14,0)</f>
        <v>30</v>
      </c>
      <c r="N43" s="12">
        <f>VLOOKUP(A:A,[1]TDSheet!$A:$W,23,0)</f>
        <v>0</v>
      </c>
      <c r="O43" s="12"/>
      <c r="P43" s="12"/>
      <c r="Q43" s="12"/>
      <c r="R43" s="12">
        <v>20</v>
      </c>
      <c r="S43" s="12"/>
      <c r="T43" s="12">
        <f>VLOOKUP(A:A,[3]TDSheet!$A:$C,3,0)</f>
        <v>17</v>
      </c>
      <c r="U43" s="15"/>
      <c r="V43" s="15"/>
      <c r="W43" s="12">
        <f t="shared" si="14"/>
        <v>4.8995999999999995</v>
      </c>
      <c r="X43" s="15"/>
      <c r="Y43" s="16">
        <f t="shared" si="15"/>
        <v>12.048126377663484</v>
      </c>
      <c r="Z43" s="12">
        <f t="shared" si="16"/>
        <v>1.8432116907502656</v>
      </c>
      <c r="AA43" s="12">
        <f>VLOOKUP(A:A,[1]TDSheet!$A:$Z,26,0)</f>
        <v>0</v>
      </c>
      <c r="AB43" s="12"/>
      <c r="AC43" s="12">
        <f>VLOOKUP(A:A,[4]TDSheet!$A:$D,4,0)</f>
        <v>23.661999999999999</v>
      </c>
      <c r="AD43" s="12">
        <f>VLOOKUP(A:A,[1]TDSheet!$A:$AC,29,0)</f>
        <v>0</v>
      </c>
      <c r="AE43" s="12">
        <f>VLOOKUP(A:A,[1]TDSheet!$A:$AD,30,0)</f>
        <v>22.935400000000001</v>
      </c>
      <c r="AF43" s="12">
        <f>VLOOKUP(A:A,[1]TDSheet!$A:$AE,31,0)</f>
        <v>4.0780000000000003</v>
      </c>
      <c r="AG43" s="12">
        <f>VLOOKUP(A:A,[1]TDSheet!$A:$AF,32,0)</f>
        <v>3.2667999999999999</v>
      </c>
      <c r="AH43" s="12">
        <f>VLOOKUP(A:A,[5]TDSheet!$A:$D,4,0)</f>
        <v>3.2690000000000001</v>
      </c>
      <c r="AI43" s="12" t="e">
        <f>VLOOKUP(A:A,[1]TDSheet!$A:$AH,34,0)</f>
        <v>#N/A</v>
      </c>
      <c r="AJ43" s="12">
        <f t="shared" si="17"/>
        <v>0</v>
      </c>
      <c r="AK43" s="12">
        <f t="shared" si="18"/>
        <v>0</v>
      </c>
      <c r="AL43" s="12">
        <f t="shared" si="19"/>
        <v>0</v>
      </c>
      <c r="AM43" s="12">
        <f t="shared" si="20"/>
        <v>17</v>
      </c>
      <c r="AN43" s="12"/>
      <c r="AO43" s="12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349.23399999999998</v>
      </c>
      <c r="D44" s="8">
        <v>2575.7750000000001</v>
      </c>
      <c r="E44" s="8">
        <v>906.072</v>
      </c>
      <c r="F44" s="8">
        <v>308.15300000000002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887.50699999999995</v>
      </c>
      <c r="K44" s="12">
        <f t="shared" si="13"/>
        <v>18.565000000000055</v>
      </c>
      <c r="L44" s="12">
        <f>VLOOKUP(A:A,[1]TDSheet!$A:$M,13,0)</f>
        <v>160</v>
      </c>
      <c r="M44" s="12">
        <f>VLOOKUP(A:A,[1]TDSheet!$A:$N,14,0)</f>
        <v>120</v>
      </c>
      <c r="N44" s="12">
        <f>VLOOKUP(A:A,[1]TDSheet!$A:$W,23,0)</f>
        <v>220</v>
      </c>
      <c r="O44" s="12"/>
      <c r="P44" s="12">
        <v>100</v>
      </c>
      <c r="Q44" s="12">
        <v>60</v>
      </c>
      <c r="R44" s="12">
        <v>110</v>
      </c>
      <c r="S44" s="12">
        <v>130</v>
      </c>
      <c r="T44" s="12">
        <f>VLOOKUP(A:A,[3]TDSheet!$A:$C,3,0)</f>
        <v>81</v>
      </c>
      <c r="U44" s="15">
        <v>80</v>
      </c>
      <c r="V44" s="15"/>
      <c r="W44" s="12">
        <f t="shared" si="14"/>
        <v>121.05519999999999</v>
      </c>
      <c r="X44" s="15"/>
      <c r="Y44" s="16">
        <f t="shared" si="15"/>
        <v>10.641038137973421</v>
      </c>
      <c r="Z44" s="12">
        <f t="shared" si="16"/>
        <v>2.5455577290360103</v>
      </c>
      <c r="AA44" s="12">
        <f>VLOOKUP(A:A,[1]TDSheet!$A:$Z,26,0)</f>
        <v>205.64400000000001</v>
      </c>
      <c r="AB44" s="12"/>
      <c r="AC44" s="12">
        <f>VLOOKUP(A:A,[4]TDSheet!$A:$D,4,0)</f>
        <v>95.152000000000001</v>
      </c>
      <c r="AD44" s="12">
        <f>VLOOKUP(A:A,[1]TDSheet!$A:$AC,29,0)</f>
        <v>0</v>
      </c>
      <c r="AE44" s="12">
        <f>VLOOKUP(A:A,[1]TDSheet!$A:$AD,30,0)</f>
        <v>148.90039999999999</v>
      </c>
      <c r="AF44" s="12">
        <f>VLOOKUP(A:A,[1]TDSheet!$A:$AE,31,0)</f>
        <v>106.90175000000001</v>
      </c>
      <c r="AG44" s="12">
        <f>VLOOKUP(A:A,[1]TDSheet!$A:$AF,32,0)</f>
        <v>107.64439999999999</v>
      </c>
      <c r="AH44" s="12">
        <f>VLOOKUP(A:A,[5]TDSheet!$A:$D,4,0)</f>
        <v>86.986999999999995</v>
      </c>
      <c r="AI44" s="12">
        <f>VLOOKUP(A:A,[1]TDSheet!$A:$AH,34,0)</f>
        <v>0</v>
      </c>
      <c r="AJ44" s="12">
        <f t="shared" si="17"/>
        <v>80</v>
      </c>
      <c r="AK44" s="12">
        <f t="shared" si="18"/>
        <v>0</v>
      </c>
      <c r="AL44" s="12">
        <f t="shared" si="19"/>
        <v>0</v>
      </c>
      <c r="AM44" s="12">
        <f t="shared" si="20"/>
        <v>81</v>
      </c>
      <c r="AN44" s="12"/>
      <c r="AO44" s="12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94.153999999999996</v>
      </c>
      <c r="D45" s="8">
        <v>236.35300000000001</v>
      </c>
      <c r="E45" s="8">
        <v>306.50299999999999</v>
      </c>
      <c r="F45" s="8">
        <v>24.004000000000001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303.47000000000003</v>
      </c>
      <c r="K45" s="12">
        <f t="shared" si="13"/>
        <v>3.0329999999999586</v>
      </c>
      <c r="L45" s="12">
        <f>VLOOKUP(A:A,[1]TDSheet!$A:$M,13,0)</f>
        <v>0</v>
      </c>
      <c r="M45" s="12">
        <f>VLOOKUP(A:A,[1]TDSheet!$A:$N,14,0)</f>
        <v>0</v>
      </c>
      <c r="N45" s="12">
        <f>VLOOKUP(A:A,[1]TDSheet!$A:$W,23,0)</f>
        <v>0</v>
      </c>
      <c r="O45" s="12">
        <v>40</v>
      </c>
      <c r="P45" s="12">
        <v>30</v>
      </c>
      <c r="Q45" s="12"/>
      <c r="R45" s="12">
        <v>20</v>
      </c>
      <c r="S45" s="12">
        <v>10</v>
      </c>
      <c r="T45" s="12">
        <f>VLOOKUP(A:A,[3]TDSheet!$A:$C,3,0)</f>
        <v>54</v>
      </c>
      <c r="U45" s="15">
        <v>10</v>
      </c>
      <c r="V45" s="15"/>
      <c r="W45" s="12">
        <f t="shared" si="14"/>
        <v>14.167999999999996</v>
      </c>
      <c r="X45" s="15"/>
      <c r="Y45" s="16">
        <f t="shared" si="15"/>
        <v>9.4582156973461355</v>
      </c>
      <c r="Z45" s="12">
        <f t="shared" si="16"/>
        <v>1.6942405420666296</v>
      </c>
      <c r="AA45" s="12">
        <f>VLOOKUP(A:A,[1]TDSheet!$A:$Z,26,0)</f>
        <v>0</v>
      </c>
      <c r="AB45" s="12"/>
      <c r="AC45" s="12">
        <f>VLOOKUP(A:A,[4]TDSheet!$A:$D,4,0)</f>
        <v>235.66300000000001</v>
      </c>
      <c r="AD45" s="12">
        <f>VLOOKUP(A:A,[1]TDSheet!$A:$AC,29,0)</f>
        <v>0</v>
      </c>
      <c r="AE45" s="12">
        <f>VLOOKUP(A:A,[1]TDSheet!$A:$AD,30,0)</f>
        <v>21.675600000000003</v>
      </c>
      <c r="AF45" s="12">
        <f>VLOOKUP(A:A,[1]TDSheet!$A:$AE,31,0)</f>
        <v>12.567</v>
      </c>
      <c r="AG45" s="12">
        <f>VLOOKUP(A:A,[1]TDSheet!$A:$AF,32,0)</f>
        <v>6.4478000000000009</v>
      </c>
      <c r="AH45" s="12">
        <f>VLOOKUP(A:A,[5]TDSheet!$A:$D,4,0)</f>
        <v>11.223000000000001</v>
      </c>
      <c r="AI45" s="12" t="str">
        <f>VLOOKUP(A:A,[1]TDSheet!$A:$AH,34,0)</f>
        <v>увел</v>
      </c>
      <c r="AJ45" s="12">
        <f t="shared" si="17"/>
        <v>10</v>
      </c>
      <c r="AK45" s="12">
        <f t="shared" si="18"/>
        <v>0</v>
      </c>
      <c r="AL45" s="12">
        <f t="shared" si="19"/>
        <v>0</v>
      </c>
      <c r="AM45" s="12">
        <f t="shared" si="20"/>
        <v>54</v>
      </c>
      <c r="AN45" s="12"/>
      <c r="AO45" s="12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36.090000000000003</v>
      </c>
      <c r="D46" s="8">
        <v>457.27</v>
      </c>
      <c r="E46" s="8">
        <v>177.22499999999999</v>
      </c>
      <c r="F46" s="8">
        <v>26.402999999999999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194.113</v>
      </c>
      <c r="K46" s="12">
        <f t="shared" si="13"/>
        <v>-16.888000000000005</v>
      </c>
      <c r="L46" s="12">
        <f>VLOOKUP(A:A,[1]TDSheet!$A:$M,13,0)</f>
        <v>30</v>
      </c>
      <c r="M46" s="12">
        <f>VLOOKUP(A:A,[1]TDSheet!$A:$N,14,0)</f>
        <v>0</v>
      </c>
      <c r="N46" s="12">
        <f>VLOOKUP(A:A,[1]TDSheet!$A:$W,23,0)</f>
        <v>60</v>
      </c>
      <c r="O46" s="12">
        <v>30</v>
      </c>
      <c r="P46" s="12">
        <v>40</v>
      </c>
      <c r="Q46" s="12"/>
      <c r="R46" s="12">
        <v>20</v>
      </c>
      <c r="S46" s="12">
        <v>30</v>
      </c>
      <c r="T46" s="12">
        <f>VLOOKUP(A:A,[3]TDSheet!$A:$C,3,0)</f>
        <v>68.5</v>
      </c>
      <c r="U46" s="15">
        <v>20</v>
      </c>
      <c r="V46" s="15"/>
      <c r="W46" s="12">
        <f t="shared" si="14"/>
        <v>24.7624</v>
      </c>
      <c r="X46" s="15"/>
      <c r="Y46" s="16">
        <f t="shared" si="15"/>
        <v>10.354529447872583</v>
      </c>
      <c r="Z46" s="12">
        <f t="shared" si="16"/>
        <v>1.0662536749265015</v>
      </c>
      <c r="AA46" s="12">
        <f>VLOOKUP(A:A,[1]TDSheet!$A:$Z,26,0)</f>
        <v>0</v>
      </c>
      <c r="AB46" s="12"/>
      <c r="AC46" s="12">
        <f>VLOOKUP(A:A,[4]TDSheet!$A:$D,4,0)</f>
        <v>53.412999999999997</v>
      </c>
      <c r="AD46" s="12">
        <f>VLOOKUP(A:A,[1]TDSheet!$A:$AC,29,0)</f>
        <v>0</v>
      </c>
      <c r="AE46" s="12">
        <f>VLOOKUP(A:A,[1]TDSheet!$A:$AD,30,0)</f>
        <v>20.205000000000002</v>
      </c>
      <c r="AF46" s="12">
        <f>VLOOKUP(A:A,[1]TDSheet!$A:$AE,31,0)</f>
        <v>13.857250000000001</v>
      </c>
      <c r="AG46" s="12">
        <f>VLOOKUP(A:A,[1]TDSheet!$A:$AF,32,0)</f>
        <v>20.016400000000004</v>
      </c>
      <c r="AH46" s="12">
        <f>VLOOKUP(A:A,[5]TDSheet!$A:$D,4,0)</f>
        <v>17.111000000000001</v>
      </c>
      <c r="AI46" s="12" t="str">
        <f>VLOOKUP(A:A,[1]TDSheet!$A:$AH,34,0)</f>
        <v>увел</v>
      </c>
      <c r="AJ46" s="12">
        <f t="shared" si="17"/>
        <v>20</v>
      </c>
      <c r="AK46" s="12">
        <f t="shared" si="18"/>
        <v>0</v>
      </c>
      <c r="AL46" s="12">
        <f t="shared" si="19"/>
        <v>0</v>
      </c>
      <c r="AM46" s="12">
        <f t="shared" si="20"/>
        <v>68.5</v>
      </c>
      <c r="AN46" s="12"/>
      <c r="AO46" s="12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29.654</v>
      </c>
      <c r="D47" s="8">
        <v>622.24199999999996</v>
      </c>
      <c r="E47" s="8">
        <v>234.96899999999999</v>
      </c>
      <c r="F47" s="8">
        <v>24.027999999999999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256.80200000000002</v>
      </c>
      <c r="K47" s="12">
        <f t="shared" si="13"/>
        <v>-21.833000000000027</v>
      </c>
      <c r="L47" s="12">
        <f>VLOOKUP(A:A,[1]TDSheet!$A:$M,13,0)</f>
        <v>30</v>
      </c>
      <c r="M47" s="12">
        <f>VLOOKUP(A:A,[1]TDSheet!$A:$N,14,0)</f>
        <v>40</v>
      </c>
      <c r="N47" s="12">
        <f>VLOOKUP(A:A,[1]TDSheet!$A:$W,23,0)</f>
        <v>30</v>
      </c>
      <c r="O47" s="12">
        <v>80</v>
      </c>
      <c r="P47" s="12">
        <v>70</v>
      </c>
      <c r="Q47" s="12"/>
      <c r="R47" s="12">
        <v>40</v>
      </c>
      <c r="S47" s="12">
        <v>40</v>
      </c>
      <c r="T47" s="12">
        <f>VLOOKUP(A:A,[3]TDSheet!$A:$C,3,0)</f>
        <v>90</v>
      </c>
      <c r="U47" s="15">
        <v>30</v>
      </c>
      <c r="V47" s="15"/>
      <c r="W47" s="12">
        <f t="shared" si="14"/>
        <v>36.646599999999999</v>
      </c>
      <c r="X47" s="15"/>
      <c r="Y47" s="16">
        <f t="shared" si="15"/>
        <v>10.479225903630898</v>
      </c>
      <c r="Z47" s="12">
        <f t="shared" si="16"/>
        <v>0.65566792007989827</v>
      </c>
      <c r="AA47" s="12">
        <f>VLOOKUP(A:A,[1]TDSheet!$A:$Z,26,0)</f>
        <v>0</v>
      </c>
      <c r="AB47" s="12"/>
      <c r="AC47" s="12">
        <f>VLOOKUP(A:A,[4]TDSheet!$A:$D,4,0)</f>
        <v>51.735999999999997</v>
      </c>
      <c r="AD47" s="12">
        <f>VLOOKUP(A:A,[1]TDSheet!$A:$AC,29,0)</f>
        <v>0</v>
      </c>
      <c r="AE47" s="12">
        <f>VLOOKUP(A:A,[1]TDSheet!$A:$AD,30,0)</f>
        <v>28.500599999999999</v>
      </c>
      <c r="AF47" s="12">
        <f>VLOOKUP(A:A,[1]TDSheet!$A:$AE,31,0)</f>
        <v>20.455749999999998</v>
      </c>
      <c r="AG47" s="12">
        <f>VLOOKUP(A:A,[1]TDSheet!$A:$AF,32,0)</f>
        <v>24.813600000000001</v>
      </c>
      <c r="AH47" s="12">
        <f>VLOOKUP(A:A,[5]TDSheet!$A:$D,4,0)</f>
        <v>34.835000000000001</v>
      </c>
      <c r="AI47" s="12">
        <f>VLOOKUP(A:A,[1]TDSheet!$A:$AH,34,0)</f>
        <v>0</v>
      </c>
      <c r="AJ47" s="12">
        <f t="shared" si="17"/>
        <v>30</v>
      </c>
      <c r="AK47" s="12">
        <f t="shared" si="18"/>
        <v>0</v>
      </c>
      <c r="AL47" s="12">
        <f t="shared" si="19"/>
        <v>0</v>
      </c>
      <c r="AM47" s="12">
        <f t="shared" si="20"/>
        <v>90</v>
      </c>
      <c r="AN47" s="12"/>
      <c r="AO47" s="12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277.63900000000001</v>
      </c>
      <c r="D48" s="8">
        <v>5135.0240000000003</v>
      </c>
      <c r="E48" s="8">
        <v>1316.348</v>
      </c>
      <c r="F48" s="8">
        <v>388.88299999999998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1308.7149999999999</v>
      </c>
      <c r="K48" s="12">
        <f t="shared" si="13"/>
        <v>7.6330000000000382</v>
      </c>
      <c r="L48" s="12">
        <f>VLOOKUP(A:A,[1]TDSheet!$A:$M,13,0)</f>
        <v>300</v>
      </c>
      <c r="M48" s="12">
        <f>VLOOKUP(A:A,[1]TDSheet!$A:$N,14,0)</f>
        <v>150</v>
      </c>
      <c r="N48" s="12">
        <f>VLOOKUP(A:A,[1]TDSheet!$A:$W,23,0)</f>
        <v>150</v>
      </c>
      <c r="O48" s="12">
        <v>280</v>
      </c>
      <c r="P48" s="12">
        <v>320</v>
      </c>
      <c r="Q48" s="12"/>
      <c r="R48" s="12">
        <v>200</v>
      </c>
      <c r="S48" s="12">
        <v>250</v>
      </c>
      <c r="T48" s="12">
        <f>VLOOKUP(A:A,[3]TDSheet!$A:$C,3,0)</f>
        <v>337.5</v>
      </c>
      <c r="U48" s="15">
        <v>180</v>
      </c>
      <c r="V48" s="15"/>
      <c r="W48" s="12">
        <f t="shared" si="14"/>
        <v>210.983</v>
      </c>
      <c r="X48" s="15"/>
      <c r="Y48" s="16">
        <f t="shared" si="15"/>
        <v>10.516880506960275</v>
      </c>
      <c r="Z48" s="12">
        <f t="shared" si="16"/>
        <v>1.8431958972997824</v>
      </c>
      <c r="AA48" s="12">
        <f>VLOOKUP(A:A,[1]TDSheet!$A:$Z,26,0)</f>
        <v>0</v>
      </c>
      <c r="AB48" s="12"/>
      <c r="AC48" s="12">
        <f>VLOOKUP(A:A,[4]TDSheet!$A:$D,4,0)</f>
        <v>261.43299999999999</v>
      </c>
      <c r="AD48" s="12">
        <f>VLOOKUP(A:A,[1]TDSheet!$A:$AC,29,0)</f>
        <v>0</v>
      </c>
      <c r="AE48" s="12">
        <f>VLOOKUP(A:A,[1]TDSheet!$A:$AD,30,0)</f>
        <v>204.15799999999999</v>
      </c>
      <c r="AF48" s="12">
        <f>VLOOKUP(A:A,[1]TDSheet!$A:$AE,31,0)</f>
        <v>169.24199999999999</v>
      </c>
      <c r="AG48" s="12">
        <f>VLOOKUP(A:A,[1]TDSheet!$A:$AF,32,0)</f>
        <v>191.66780000000003</v>
      </c>
      <c r="AH48" s="12">
        <f>VLOOKUP(A:A,[5]TDSheet!$A:$D,4,0)</f>
        <v>246.79400000000001</v>
      </c>
      <c r="AI48" s="12">
        <f>VLOOKUP(A:A,[1]TDSheet!$A:$AH,34,0)</f>
        <v>0</v>
      </c>
      <c r="AJ48" s="12">
        <f t="shared" si="17"/>
        <v>180</v>
      </c>
      <c r="AK48" s="12">
        <f t="shared" si="18"/>
        <v>0</v>
      </c>
      <c r="AL48" s="12">
        <f t="shared" si="19"/>
        <v>0</v>
      </c>
      <c r="AM48" s="12">
        <f t="shared" si="20"/>
        <v>337.5</v>
      </c>
      <c r="AN48" s="12"/>
      <c r="AO48" s="12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44.445</v>
      </c>
      <c r="D49" s="8">
        <v>111.14700000000001</v>
      </c>
      <c r="E49" s="8">
        <v>73.186000000000007</v>
      </c>
      <c r="F49" s="8">
        <v>77.076999999999998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78</v>
      </c>
      <c r="K49" s="12">
        <f t="shared" si="13"/>
        <v>-4.813999999999993</v>
      </c>
      <c r="L49" s="12">
        <f>VLOOKUP(A:A,[1]TDSheet!$A:$M,13,0)</f>
        <v>20</v>
      </c>
      <c r="M49" s="12">
        <f>VLOOKUP(A:A,[1]TDSheet!$A:$N,14,0)</f>
        <v>0</v>
      </c>
      <c r="N49" s="12">
        <f>VLOOKUP(A:A,[1]TDSheet!$A:$W,23,0)</f>
        <v>0</v>
      </c>
      <c r="O49" s="12"/>
      <c r="P49" s="12">
        <v>30</v>
      </c>
      <c r="Q49" s="12"/>
      <c r="R49" s="12">
        <v>10</v>
      </c>
      <c r="S49" s="12"/>
      <c r="T49" s="12">
        <f>VLOOKUP(A:A,[3]TDSheet!$A:$C,3,0)</f>
        <v>0</v>
      </c>
      <c r="U49" s="15">
        <v>20</v>
      </c>
      <c r="V49" s="15"/>
      <c r="W49" s="12">
        <f t="shared" si="14"/>
        <v>14.637200000000002</v>
      </c>
      <c r="X49" s="15"/>
      <c r="Y49" s="16">
        <f t="shared" si="15"/>
        <v>10.731355723772305</v>
      </c>
      <c r="Z49" s="12">
        <f t="shared" si="16"/>
        <v>5.2658295302380225</v>
      </c>
      <c r="AA49" s="12">
        <f>VLOOKUP(A:A,[1]TDSheet!$A:$Z,26,0)</f>
        <v>0</v>
      </c>
      <c r="AB49" s="12"/>
      <c r="AC49" s="12">
        <v>0</v>
      </c>
      <c r="AD49" s="12">
        <f>VLOOKUP(A:A,[1]TDSheet!$A:$AC,29,0)</f>
        <v>0</v>
      </c>
      <c r="AE49" s="12">
        <f>VLOOKUP(A:A,[1]TDSheet!$A:$AD,30,0)</f>
        <v>16.038399999999999</v>
      </c>
      <c r="AF49" s="12">
        <f>VLOOKUP(A:A,[1]TDSheet!$A:$AE,31,0)</f>
        <v>12.886749999999999</v>
      </c>
      <c r="AG49" s="12">
        <f>VLOOKUP(A:A,[1]TDSheet!$A:$AF,32,0)</f>
        <v>12.934999999999999</v>
      </c>
      <c r="AH49" s="12">
        <f>VLOOKUP(A:A,[5]TDSheet!$A:$D,4,0)</f>
        <v>6.83</v>
      </c>
      <c r="AI49" s="12">
        <f>VLOOKUP(A:A,[1]TDSheet!$A:$AH,34,0)</f>
        <v>0</v>
      </c>
      <c r="AJ49" s="12">
        <f t="shared" si="17"/>
        <v>20</v>
      </c>
      <c r="AK49" s="12">
        <f t="shared" si="18"/>
        <v>0</v>
      </c>
      <c r="AL49" s="12">
        <f t="shared" si="19"/>
        <v>0</v>
      </c>
      <c r="AM49" s="12">
        <f t="shared" si="20"/>
        <v>0</v>
      </c>
      <c r="AN49" s="12"/>
      <c r="AO49" s="12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76.358000000000004</v>
      </c>
      <c r="D50" s="8">
        <v>291.05700000000002</v>
      </c>
      <c r="E50" s="8">
        <v>270.39699999999999</v>
      </c>
      <c r="F50" s="8">
        <v>97.018000000000001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262.16000000000003</v>
      </c>
      <c r="K50" s="12">
        <f t="shared" si="13"/>
        <v>8.2369999999999663</v>
      </c>
      <c r="L50" s="12">
        <f>VLOOKUP(A:A,[1]TDSheet!$A:$M,13,0)</f>
        <v>60</v>
      </c>
      <c r="M50" s="12">
        <f>VLOOKUP(A:A,[1]TDSheet!$A:$N,14,0)</f>
        <v>0</v>
      </c>
      <c r="N50" s="12">
        <f>VLOOKUP(A:A,[1]TDSheet!$A:$W,23,0)</f>
        <v>70</v>
      </c>
      <c r="O50" s="12"/>
      <c r="P50" s="12">
        <v>50</v>
      </c>
      <c r="Q50" s="12"/>
      <c r="R50" s="12">
        <v>40</v>
      </c>
      <c r="S50" s="12">
        <v>20</v>
      </c>
      <c r="T50" s="12">
        <f>VLOOKUP(A:A,[3]TDSheet!$A:$C,3,0)</f>
        <v>90</v>
      </c>
      <c r="U50" s="15">
        <v>30</v>
      </c>
      <c r="V50" s="15"/>
      <c r="W50" s="12">
        <f t="shared" si="14"/>
        <v>34.968599999999995</v>
      </c>
      <c r="X50" s="15"/>
      <c r="Y50" s="16">
        <f t="shared" si="15"/>
        <v>10.495644664070054</v>
      </c>
      <c r="Z50" s="12">
        <f t="shared" si="16"/>
        <v>2.7744319189215472</v>
      </c>
      <c r="AA50" s="12">
        <f>VLOOKUP(A:A,[1]TDSheet!$A:$Z,26,0)</f>
        <v>0</v>
      </c>
      <c r="AB50" s="12"/>
      <c r="AC50" s="12">
        <f>VLOOKUP(A:A,[4]TDSheet!$A:$D,4,0)</f>
        <v>95.554000000000002</v>
      </c>
      <c r="AD50" s="12">
        <f>VLOOKUP(A:A,[1]TDSheet!$A:$AC,29,0)</f>
        <v>0</v>
      </c>
      <c r="AE50" s="12">
        <f>VLOOKUP(A:A,[1]TDSheet!$A:$AD,30,0)</f>
        <v>24.024399999999996</v>
      </c>
      <c r="AF50" s="12">
        <f>VLOOKUP(A:A,[1]TDSheet!$A:$AE,31,0)</f>
        <v>16.454999999999998</v>
      </c>
      <c r="AG50" s="12">
        <f>VLOOKUP(A:A,[1]TDSheet!$A:$AF,32,0)</f>
        <v>29.694800000000004</v>
      </c>
      <c r="AH50" s="12">
        <f>VLOOKUP(A:A,[5]TDSheet!$A:$D,4,0)</f>
        <v>14.824</v>
      </c>
      <c r="AI50" s="12" t="str">
        <f>VLOOKUP(A:A,[1]TDSheet!$A:$AH,34,0)</f>
        <v>увел</v>
      </c>
      <c r="AJ50" s="12">
        <f t="shared" si="17"/>
        <v>30</v>
      </c>
      <c r="AK50" s="12">
        <f t="shared" si="18"/>
        <v>0</v>
      </c>
      <c r="AL50" s="12">
        <f t="shared" si="19"/>
        <v>0</v>
      </c>
      <c r="AM50" s="12">
        <f t="shared" si="20"/>
        <v>90</v>
      </c>
      <c r="AN50" s="12"/>
      <c r="AO50" s="12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48.244999999999997</v>
      </c>
      <c r="D51" s="8">
        <v>205.05500000000001</v>
      </c>
      <c r="E51" s="8">
        <v>186.386</v>
      </c>
      <c r="F51" s="8">
        <v>63.039000000000001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186.34899999999999</v>
      </c>
      <c r="K51" s="12">
        <f t="shared" si="13"/>
        <v>3.7000000000006139E-2</v>
      </c>
      <c r="L51" s="12">
        <f>VLOOKUP(A:A,[1]TDSheet!$A:$M,13,0)</f>
        <v>30</v>
      </c>
      <c r="M51" s="12">
        <f>VLOOKUP(A:A,[1]TDSheet!$A:$N,14,0)</f>
        <v>0</v>
      </c>
      <c r="N51" s="12">
        <f>VLOOKUP(A:A,[1]TDSheet!$A:$W,23,0)</f>
        <v>0</v>
      </c>
      <c r="O51" s="12">
        <v>40</v>
      </c>
      <c r="P51" s="12">
        <v>40</v>
      </c>
      <c r="Q51" s="12">
        <v>20</v>
      </c>
      <c r="R51" s="12">
        <v>20</v>
      </c>
      <c r="S51" s="12">
        <v>20</v>
      </c>
      <c r="T51" s="12">
        <f>VLOOKUP(A:A,[3]TDSheet!$A:$C,3,0)</f>
        <v>41</v>
      </c>
      <c r="U51" s="15">
        <v>20</v>
      </c>
      <c r="V51" s="15"/>
      <c r="W51" s="12">
        <f t="shared" si="14"/>
        <v>24.718799999999998</v>
      </c>
      <c r="X51" s="15"/>
      <c r="Y51" s="16">
        <f t="shared" si="15"/>
        <v>10.236702428920498</v>
      </c>
      <c r="Z51" s="12">
        <f t="shared" si="16"/>
        <v>2.5502451575319194</v>
      </c>
      <c r="AA51" s="12">
        <f>VLOOKUP(A:A,[1]TDSheet!$A:$Z,26,0)</f>
        <v>30.521999999999998</v>
      </c>
      <c r="AB51" s="12"/>
      <c r="AC51" s="12">
        <f>VLOOKUP(A:A,[4]TDSheet!$A:$D,4,0)</f>
        <v>32.270000000000003</v>
      </c>
      <c r="AD51" s="12">
        <f>VLOOKUP(A:A,[1]TDSheet!$A:$AC,29,0)</f>
        <v>0</v>
      </c>
      <c r="AE51" s="12">
        <f>VLOOKUP(A:A,[1]TDSheet!$A:$AD,30,0)</f>
        <v>20.249400000000001</v>
      </c>
      <c r="AF51" s="12">
        <f>VLOOKUP(A:A,[1]TDSheet!$A:$AE,31,0)</f>
        <v>16.671250000000001</v>
      </c>
      <c r="AG51" s="12">
        <f>VLOOKUP(A:A,[1]TDSheet!$A:$AF,32,0)</f>
        <v>20.515999999999998</v>
      </c>
      <c r="AH51" s="12">
        <f>VLOOKUP(A:A,[5]TDSheet!$A:$D,4,0)</f>
        <v>21.547000000000001</v>
      </c>
      <c r="AI51" s="12" t="str">
        <f>VLOOKUP(A:A,[1]TDSheet!$A:$AH,34,0)</f>
        <v>увел</v>
      </c>
      <c r="AJ51" s="12">
        <f t="shared" si="17"/>
        <v>20</v>
      </c>
      <c r="AK51" s="12">
        <f t="shared" si="18"/>
        <v>0</v>
      </c>
      <c r="AL51" s="12">
        <f t="shared" si="19"/>
        <v>0</v>
      </c>
      <c r="AM51" s="12">
        <f t="shared" si="20"/>
        <v>41</v>
      </c>
      <c r="AN51" s="12"/>
      <c r="AO51" s="12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224.471</v>
      </c>
      <c r="D52" s="8">
        <v>768.98299999999995</v>
      </c>
      <c r="E52" s="8">
        <v>707.73699999999997</v>
      </c>
      <c r="F52" s="8">
        <v>272.94400000000002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713.20600000000002</v>
      </c>
      <c r="K52" s="12">
        <f t="shared" si="13"/>
        <v>-5.4690000000000509</v>
      </c>
      <c r="L52" s="12">
        <f>VLOOKUP(A:A,[1]TDSheet!$A:$M,13,0)</f>
        <v>100</v>
      </c>
      <c r="M52" s="12">
        <f>VLOOKUP(A:A,[1]TDSheet!$A:$N,14,0)</f>
        <v>0</v>
      </c>
      <c r="N52" s="12">
        <f>VLOOKUP(A:A,[1]TDSheet!$A:$W,23,0)</f>
        <v>50</v>
      </c>
      <c r="O52" s="12"/>
      <c r="P52" s="12">
        <v>50</v>
      </c>
      <c r="Q52" s="12"/>
      <c r="R52" s="12">
        <v>80</v>
      </c>
      <c r="S52" s="12">
        <v>70</v>
      </c>
      <c r="T52" s="12">
        <f>VLOOKUP(A:A,[3]TDSheet!$A:$C,3,0)</f>
        <v>85.5</v>
      </c>
      <c r="U52" s="15">
        <v>40</v>
      </c>
      <c r="V52" s="15"/>
      <c r="W52" s="12">
        <f t="shared" si="14"/>
        <v>62.196399999999997</v>
      </c>
      <c r="X52" s="15"/>
      <c r="Y52" s="16">
        <f t="shared" si="15"/>
        <v>10.658880578297136</v>
      </c>
      <c r="Z52" s="12">
        <f t="shared" si="16"/>
        <v>4.3884211947958409</v>
      </c>
      <c r="AA52" s="12">
        <f>VLOOKUP(A:A,[1]TDSheet!$A:$Z,26,0)</f>
        <v>303.56799999999998</v>
      </c>
      <c r="AB52" s="12"/>
      <c r="AC52" s="12">
        <f>VLOOKUP(A:A,[4]TDSheet!$A:$D,4,0)</f>
        <v>93.186999999999998</v>
      </c>
      <c r="AD52" s="12">
        <f>VLOOKUP(A:A,[1]TDSheet!$A:$AC,29,0)</f>
        <v>0</v>
      </c>
      <c r="AE52" s="12">
        <f>VLOOKUP(A:A,[1]TDSheet!$A:$AD,30,0)</f>
        <v>118.73519999999999</v>
      </c>
      <c r="AF52" s="12">
        <f>VLOOKUP(A:A,[1]TDSheet!$A:$AE,31,0)</f>
        <v>65.999499999999998</v>
      </c>
      <c r="AG52" s="12">
        <f>VLOOKUP(A:A,[1]TDSheet!$A:$AF,32,0)</f>
        <v>70.803799999999995</v>
      </c>
      <c r="AH52" s="12">
        <f>VLOOKUP(A:A,[5]TDSheet!$A:$D,4,0)</f>
        <v>64.942999999999998</v>
      </c>
      <c r="AI52" s="12">
        <f>VLOOKUP(A:A,[1]TDSheet!$A:$AH,34,0)</f>
        <v>0</v>
      </c>
      <c r="AJ52" s="12">
        <f t="shared" si="17"/>
        <v>40</v>
      </c>
      <c r="AK52" s="12">
        <f t="shared" si="18"/>
        <v>0</v>
      </c>
      <c r="AL52" s="12">
        <f t="shared" si="19"/>
        <v>0</v>
      </c>
      <c r="AM52" s="12">
        <f t="shared" si="20"/>
        <v>85.5</v>
      </c>
      <c r="AN52" s="12"/>
      <c r="AO52" s="12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268.59800000000001</v>
      </c>
      <c r="D53" s="8">
        <v>709.83600000000001</v>
      </c>
      <c r="E53" s="8">
        <v>708.42899999999997</v>
      </c>
      <c r="F53" s="8">
        <v>256.44900000000001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735.79899999999998</v>
      </c>
      <c r="K53" s="12">
        <f t="shared" si="13"/>
        <v>-27.370000000000005</v>
      </c>
      <c r="L53" s="12">
        <f>VLOOKUP(A:A,[1]TDSheet!$A:$M,13,0)</f>
        <v>100</v>
      </c>
      <c r="M53" s="12">
        <f>VLOOKUP(A:A,[1]TDSheet!$A:$N,14,0)</f>
        <v>0</v>
      </c>
      <c r="N53" s="12">
        <f>VLOOKUP(A:A,[1]TDSheet!$A:$W,23,0)</f>
        <v>60</v>
      </c>
      <c r="O53" s="12"/>
      <c r="P53" s="12"/>
      <c r="Q53" s="12"/>
      <c r="R53" s="12">
        <v>70</v>
      </c>
      <c r="S53" s="12">
        <v>60</v>
      </c>
      <c r="T53" s="12">
        <f>VLOOKUP(A:A,[3]TDSheet!$A:$C,3,0)</f>
        <v>124</v>
      </c>
      <c r="U53" s="15">
        <v>40</v>
      </c>
      <c r="V53" s="15"/>
      <c r="W53" s="12">
        <f t="shared" si="14"/>
        <v>54.587799999999994</v>
      </c>
      <c r="X53" s="15"/>
      <c r="Y53" s="16">
        <f t="shared" si="15"/>
        <v>10.743224676576087</v>
      </c>
      <c r="Z53" s="12">
        <f t="shared" si="16"/>
        <v>4.6979178497759584</v>
      </c>
      <c r="AA53" s="12">
        <f>VLOOKUP(A:A,[1]TDSheet!$A:$Z,26,0)</f>
        <v>303.52499999999998</v>
      </c>
      <c r="AB53" s="12"/>
      <c r="AC53" s="12">
        <f>VLOOKUP(A:A,[4]TDSheet!$A:$D,4,0)</f>
        <v>131.965</v>
      </c>
      <c r="AD53" s="12">
        <f>VLOOKUP(A:A,[1]TDSheet!$A:$AC,29,0)</f>
        <v>0</v>
      </c>
      <c r="AE53" s="12">
        <f>VLOOKUP(A:A,[1]TDSheet!$A:$AD,30,0)</f>
        <v>108.92819999999999</v>
      </c>
      <c r="AF53" s="12">
        <f>VLOOKUP(A:A,[1]TDSheet!$A:$AE,31,0)</f>
        <v>72.212000000000003</v>
      </c>
      <c r="AG53" s="12">
        <f>VLOOKUP(A:A,[1]TDSheet!$A:$AF,32,0)</f>
        <v>59.709000000000003</v>
      </c>
      <c r="AH53" s="12">
        <f>VLOOKUP(A:A,[5]TDSheet!$A:$D,4,0)</f>
        <v>55.78</v>
      </c>
      <c r="AI53" s="12">
        <f>VLOOKUP(A:A,[1]TDSheet!$A:$AH,34,0)</f>
        <v>0</v>
      </c>
      <c r="AJ53" s="12">
        <f t="shared" si="17"/>
        <v>40</v>
      </c>
      <c r="AK53" s="12">
        <f t="shared" si="18"/>
        <v>0</v>
      </c>
      <c r="AL53" s="12">
        <f t="shared" si="19"/>
        <v>0</v>
      </c>
      <c r="AM53" s="12">
        <f t="shared" si="20"/>
        <v>124</v>
      </c>
      <c r="AN53" s="12"/>
      <c r="AO53" s="12"/>
    </row>
    <row r="54" spans="1:41" s="1" customFormat="1" ht="21.95" customHeight="1" outlineLevel="1" x14ac:dyDescent="0.2">
      <c r="A54" s="7" t="s">
        <v>57</v>
      </c>
      <c r="B54" s="7" t="s">
        <v>8</v>
      </c>
      <c r="C54" s="8">
        <v>328.11599999999999</v>
      </c>
      <c r="D54" s="8">
        <v>350.12900000000002</v>
      </c>
      <c r="E54" s="8">
        <v>452.87400000000002</v>
      </c>
      <c r="F54" s="8">
        <v>214.37200000000001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462.363</v>
      </c>
      <c r="K54" s="12">
        <f t="shared" si="13"/>
        <v>-9.4889999999999759</v>
      </c>
      <c r="L54" s="12">
        <f>VLOOKUP(A:A,[1]TDSheet!$A:$M,13,0)</f>
        <v>50</v>
      </c>
      <c r="M54" s="12">
        <f>VLOOKUP(A:A,[1]TDSheet!$A:$N,14,0)</f>
        <v>0</v>
      </c>
      <c r="N54" s="12">
        <f>VLOOKUP(A:A,[1]TDSheet!$A:$W,23,0)</f>
        <v>110</v>
      </c>
      <c r="O54" s="12"/>
      <c r="P54" s="12">
        <v>50</v>
      </c>
      <c r="Q54" s="12"/>
      <c r="R54" s="12">
        <v>70</v>
      </c>
      <c r="S54" s="12">
        <v>50</v>
      </c>
      <c r="T54" s="12">
        <f>VLOOKUP(A:A,[3]TDSheet!$A:$C,3,0)</f>
        <v>30</v>
      </c>
      <c r="U54" s="15">
        <v>40</v>
      </c>
      <c r="V54" s="15"/>
      <c r="W54" s="12">
        <f t="shared" si="14"/>
        <v>54.9908</v>
      </c>
      <c r="X54" s="15"/>
      <c r="Y54" s="16">
        <f t="shared" si="15"/>
        <v>10.626723015486228</v>
      </c>
      <c r="Z54" s="12">
        <f t="shared" si="16"/>
        <v>3.8983248106956077</v>
      </c>
      <c r="AA54" s="12">
        <f>VLOOKUP(A:A,[1]TDSheet!$A:$Z,26,0)</f>
        <v>104.1</v>
      </c>
      <c r="AB54" s="12"/>
      <c r="AC54" s="12">
        <f>VLOOKUP(A:A,[4]TDSheet!$A:$D,4,0)</f>
        <v>73.819999999999993</v>
      </c>
      <c r="AD54" s="12">
        <f>VLOOKUP(A:A,[1]TDSheet!$A:$AC,29,0)</f>
        <v>0</v>
      </c>
      <c r="AE54" s="12">
        <f>VLOOKUP(A:A,[1]TDSheet!$A:$AD,30,0)</f>
        <v>97.145400000000009</v>
      </c>
      <c r="AF54" s="12">
        <f>VLOOKUP(A:A,[1]TDSheet!$A:$AE,31,0)</f>
        <v>76.331249999999997</v>
      </c>
      <c r="AG54" s="12">
        <f>VLOOKUP(A:A,[1]TDSheet!$A:$AF,32,0)</f>
        <v>51.242000000000004</v>
      </c>
      <c r="AH54" s="12">
        <f>VLOOKUP(A:A,[5]TDSheet!$A:$D,4,0)</f>
        <v>58.223999999999997</v>
      </c>
      <c r="AI54" s="12">
        <f>VLOOKUP(A:A,[1]TDSheet!$A:$AH,34,0)</f>
        <v>0</v>
      </c>
      <c r="AJ54" s="12">
        <f t="shared" si="17"/>
        <v>40</v>
      </c>
      <c r="AK54" s="12">
        <f t="shared" si="18"/>
        <v>0</v>
      </c>
      <c r="AL54" s="12">
        <f t="shared" si="19"/>
        <v>0</v>
      </c>
      <c r="AM54" s="12">
        <f t="shared" si="20"/>
        <v>30</v>
      </c>
      <c r="AN54" s="12"/>
      <c r="AO54" s="12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1501</v>
      </c>
      <c r="D55" s="8">
        <v>2545</v>
      </c>
      <c r="E55" s="17">
        <v>2948</v>
      </c>
      <c r="F55" s="18">
        <v>906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2537</v>
      </c>
      <c r="K55" s="12">
        <f t="shared" si="13"/>
        <v>411</v>
      </c>
      <c r="L55" s="12">
        <f>VLOOKUP(A:A,[1]TDSheet!$A:$M,13,0)</f>
        <v>600</v>
      </c>
      <c r="M55" s="12">
        <f>VLOOKUP(A:A,[1]TDSheet!$A:$N,14,0)</f>
        <v>600</v>
      </c>
      <c r="N55" s="12">
        <f>VLOOKUP(A:A,[1]TDSheet!$A:$W,23,0)</f>
        <v>700</v>
      </c>
      <c r="O55" s="12">
        <v>160</v>
      </c>
      <c r="P55" s="12">
        <v>900</v>
      </c>
      <c r="Q55" s="12"/>
      <c r="R55" s="12">
        <v>550</v>
      </c>
      <c r="S55" s="12">
        <v>500</v>
      </c>
      <c r="T55" s="12">
        <f>VLOOKUP(A:A,[3]TDSheet!$A:$C,3,0)</f>
        <v>502.5</v>
      </c>
      <c r="U55" s="15">
        <v>300</v>
      </c>
      <c r="V55" s="15"/>
      <c r="W55" s="12">
        <f t="shared" si="14"/>
        <v>493.6</v>
      </c>
      <c r="X55" s="15"/>
      <c r="Y55" s="16">
        <f t="shared" si="15"/>
        <v>10.567260940032414</v>
      </c>
      <c r="Z55" s="12">
        <f t="shared" si="16"/>
        <v>1.8354943273905997</v>
      </c>
      <c r="AA55" s="12">
        <f>VLOOKUP(A:A,[1]TDSheet!$A:$Z,26,0)</f>
        <v>0</v>
      </c>
      <c r="AB55" s="12"/>
      <c r="AC55" s="12">
        <f>VLOOKUP(A:A,[4]TDSheet!$A:$D,4,0)</f>
        <v>480</v>
      </c>
      <c r="AD55" s="12">
        <f>VLOOKUP(A:A,[1]TDSheet!$A:$AC,29,0)</f>
        <v>0</v>
      </c>
      <c r="AE55" s="12">
        <f>VLOOKUP(A:A,[1]TDSheet!$A:$AD,30,0)</f>
        <v>706.2</v>
      </c>
      <c r="AF55" s="12">
        <f>VLOOKUP(A:A,[1]TDSheet!$A:$AE,31,0)</f>
        <v>446.25</v>
      </c>
      <c r="AG55" s="12">
        <f>VLOOKUP(A:A,[1]TDSheet!$A:$AF,32,0)</f>
        <v>394.6</v>
      </c>
      <c r="AH55" s="12">
        <f>VLOOKUP(A:A,[5]TDSheet!$A:$D,4,0)</f>
        <v>490</v>
      </c>
      <c r="AI55" s="13" t="s">
        <v>158</v>
      </c>
      <c r="AJ55" s="12">
        <f t="shared" si="17"/>
        <v>105</v>
      </c>
      <c r="AK55" s="12">
        <f t="shared" si="18"/>
        <v>0</v>
      </c>
      <c r="AL55" s="12">
        <f t="shared" si="19"/>
        <v>0</v>
      </c>
      <c r="AM55" s="12">
        <f t="shared" si="20"/>
        <v>175.875</v>
      </c>
      <c r="AN55" s="12"/>
      <c r="AO55" s="12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527</v>
      </c>
      <c r="D56" s="8">
        <v>6960</v>
      </c>
      <c r="E56" s="17">
        <v>4955</v>
      </c>
      <c r="F56" s="18">
        <v>2058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4452</v>
      </c>
      <c r="K56" s="12">
        <f t="shared" si="13"/>
        <v>503</v>
      </c>
      <c r="L56" s="12">
        <f>VLOOKUP(A:A,[1]TDSheet!$A:$M,13,0)</f>
        <v>1200</v>
      </c>
      <c r="M56" s="12">
        <f>VLOOKUP(A:A,[1]TDSheet!$A:$N,14,0)</f>
        <v>1000</v>
      </c>
      <c r="N56" s="12">
        <f>VLOOKUP(A:A,[1]TDSheet!$A:$W,23,0)</f>
        <v>1200</v>
      </c>
      <c r="O56" s="12">
        <v>900</v>
      </c>
      <c r="P56" s="12">
        <v>800</v>
      </c>
      <c r="Q56" s="12">
        <v>400</v>
      </c>
      <c r="R56" s="12">
        <v>1300</v>
      </c>
      <c r="S56" s="12">
        <v>800</v>
      </c>
      <c r="T56" s="12">
        <f>VLOOKUP(A:A,[3]TDSheet!$A:$C,3,0)</f>
        <v>460</v>
      </c>
      <c r="U56" s="15">
        <v>400</v>
      </c>
      <c r="V56" s="15"/>
      <c r="W56" s="12">
        <f t="shared" si="14"/>
        <v>903.4</v>
      </c>
      <c r="X56" s="15"/>
      <c r="Y56" s="16">
        <f t="shared" si="15"/>
        <v>11.133495682975427</v>
      </c>
      <c r="Z56" s="12">
        <f t="shared" si="16"/>
        <v>2.2780606597299093</v>
      </c>
      <c r="AA56" s="12">
        <f>VLOOKUP(A:A,[1]TDSheet!$A:$Z,26,0)</f>
        <v>54</v>
      </c>
      <c r="AB56" s="12"/>
      <c r="AC56" s="12">
        <f>VLOOKUP(A:A,[4]TDSheet!$A:$D,4,0)</f>
        <v>384</v>
      </c>
      <c r="AD56" s="12">
        <f>VLOOKUP(A:A,[1]TDSheet!$A:$AC,29,0)</f>
        <v>0</v>
      </c>
      <c r="AE56" s="12">
        <f>VLOOKUP(A:A,[1]TDSheet!$A:$AD,30,0)</f>
        <v>1038.4000000000001</v>
      </c>
      <c r="AF56" s="12">
        <f>VLOOKUP(A:A,[1]TDSheet!$A:$AE,31,0)</f>
        <v>568</v>
      </c>
      <c r="AG56" s="12">
        <f>VLOOKUP(A:A,[1]TDSheet!$A:$AF,32,0)</f>
        <v>778.2</v>
      </c>
      <c r="AH56" s="12">
        <f>VLOOKUP(A:A,[5]TDSheet!$A:$D,4,0)</f>
        <v>804</v>
      </c>
      <c r="AI56" s="13" t="str">
        <f>VLOOKUP(A:A,[1]TDSheet!$A:$AH,34,0)</f>
        <v>ск600</v>
      </c>
      <c r="AJ56" s="12">
        <f t="shared" si="17"/>
        <v>160</v>
      </c>
      <c r="AK56" s="12">
        <f t="shared" si="18"/>
        <v>0</v>
      </c>
      <c r="AL56" s="12">
        <f t="shared" si="19"/>
        <v>0</v>
      </c>
      <c r="AM56" s="12">
        <f t="shared" si="20"/>
        <v>184</v>
      </c>
      <c r="AN56" s="12"/>
      <c r="AO56" s="12"/>
    </row>
    <row r="57" spans="1:41" s="1" customFormat="1" ht="11.1" customHeight="1" outlineLevel="1" x14ac:dyDescent="0.2">
      <c r="A57" s="7" t="s">
        <v>60</v>
      </c>
      <c r="B57" s="7" t="s">
        <v>14</v>
      </c>
      <c r="C57" s="8">
        <v>1551</v>
      </c>
      <c r="D57" s="8">
        <v>5485</v>
      </c>
      <c r="E57" s="8">
        <v>4769</v>
      </c>
      <c r="F57" s="8">
        <v>2212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4729</v>
      </c>
      <c r="K57" s="12">
        <f t="shared" si="13"/>
        <v>40</v>
      </c>
      <c r="L57" s="12">
        <f>VLOOKUP(A:A,[1]TDSheet!$A:$M,13,0)</f>
        <v>1100</v>
      </c>
      <c r="M57" s="12">
        <f>VLOOKUP(A:A,[1]TDSheet!$A:$N,14,0)</f>
        <v>1000</v>
      </c>
      <c r="N57" s="12">
        <f>VLOOKUP(A:A,[1]TDSheet!$A:$W,23,0)</f>
        <v>800</v>
      </c>
      <c r="O57" s="12"/>
      <c r="P57" s="12">
        <v>1300</v>
      </c>
      <c r="Q57" s="12">
        <v>300</v>
      </c>
      <c r="R57" s="12">
        <v>800</v>
      </c>
      <c r="S57" s="12">
        <v>1000</v>
      </c>
      <c r="T57" s="12">
        <f>VLOOKUP(A:A,[3]TDSheet!$A:$C,3,0)</f>
        <v>285</v>
      </c>
      <c r="U57" s="15">
        <v>400</v>
      </c>
      <c r="V57" s="15"/>
      <c r="W57" s="12">
        <f t="shared" si="14"/>
        <v>857.8</v>
      </c>
      <c r="X57" s="15"/>
      <c r="Y57" s="16">
        <f t="shared" si="15"/>
        <v>10.38936815108417</v>
      </c>
      <c r="Z57" s="12">
        <f t="shared" si="16"/>
        <v>2.5786896712520404</v>
      </c>
      <c r="AA57" s="12">
        <f>VLOOKUP(A:A,[1]TDSheet!$A:$Z,26,0)</f>
        <v>0</v>
      </c>
      <c r="AB57" s="12"/>
      <c r="AC57" s="12">
        <f>VLOOKUP(A:A,[4]TDSheet!$A:$D,4,0)</f>
        <v>480</v>
      </c>
      <c r="AD57" s="12">
        <f>VLOOKUP(A:A,[1]TDSheet!$A:$AC,29,0)</f>
        <v>0</v>
      </c>
      <c r="AE57" s="12">
        <f>VLOOKUP(A:A,[1]TDSheet!$A:$AD,30,0)</f>
        <v>1028.5999999999999</v>
      </c>
      <c r="AF57" s="12">
        <f>VLOOKUP(A:A,[1]TDSheet!$A:$AE,31,0)</f>
        <v>815.25</v>
      </c>
      <c r="AG57" s="12">
        <f>VLOOKUP(A:A,[1]TDSheet!$A:$AF,32,0)</f>
        <v>754.4</v>
      </c>
      <c r="AH57" s="12">
        <f>VLOOKUP(A:A,[5]TDSheet!$A:$D,4,0)</f>
        <v>854</v>
      </c>
      <c r="AI57" s="13" t="s">
        <v>156</v>
      </c>
      <c r="AJ57" s="12">
        <f t="shared" si="17"/>
        <v>180</v>
      </c>
      <c r="AK57" s="12">
        <f t="shared" si="18"/>
        <v>0</v>
      </c>
      <c r="AL57" s="12">
        <f t="shared" si="19"/>
        <v>0</v>
      </c>
      <c r="AM57" s="12">
        <f t="shared" si="20"/>
        <v>128.25</v>
      </c>
      <c r="AN57" s="12"/>
      <c r="AO57" s="12"/>
    </row>
    <row r="58" spans="1:41" s="1" customFormat="1" ht="11.1" customHeight="1" outlineLevel="1" x14ac:dyDescent="0.2">
      <c r="A58" s="7" t="s">
        <v>61</v>
      </c>
      <c r="B58" s="7" t="s">
        <v>8</v>
      </c>
      <c r="C58" s="8">
        <v>491.87900000000002</v>
      </c>
      <c r="D58" s="8">
        <v>1036.4059999999999</v>
      </c>
      <c r="E58" s="17">
        <v>1093</v>
      </c>
      <c r="F58" s="18">
        <v>321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653.755</v>
      </c>
      <c r="K58" s="12">
        <f t="shared" si="13"/>
        <v>439.245</v>
      </c>
      <c r="L58" s="12">
        <f>VLOOKUP(A:A,[1]TDSheet!$A:$M,13,0)</f>
        <v>200</v>
      </c>
      <c r="M58" s="12">
        <f>VLOOKUP(A:A,[1]TDSheet!$A:$N,14,0)</f>
        <v>250</v>
      </c>
      <c r="N58" s="12">
        <f>VLOOKUP(A:A,[1]TDSheet!$A:$W,23,0)</f>
        <v>350</v>
      </c>
      <c r="O58" s="12">
        <v>200</v>
      </c>
      <c r="P58" s="12">
        <v>350</v>
      </c>
      <c r="Q58" s="12"/>
      <c r="R58" s="12">
        <v>250</v>
      </c>
      <c r="S58" s="12">
        <v>200</v>
      </c>
      <c r="T58" s="12">
        <f>VLOOKUP(A:A,[3]TDSheet!$A:$C,3,0)</f>
        <v>158</v>
      </c>
      <c r="U58" s="15">
        <v>120</v>
      </c>
      <c r="V58" s="15"/>
      <c r="W58" s="12">
        <f t="shared" si="14"/>
        <v>210.03620000000001</v>
      </c>
      <c r="X58" s="15"/>
      <c r="Y58" s="16">
        <f t="shared" si="15"/>
        <v>10.669589337457067</v>
      </c>
      <c r="Z58" s="12">
        <f t="shared" si="16"/>
        <v>1.5283079773867552</v>
      </c>
      <c r="AA58" s="12">
        <f>VLOOKUP(A:A,[1]TDSheet!$A:$Z,26,0)</f>
        <v>0</v>
      </c>
      <c r="AB58" s="12"/>
      <c r="AC58" s="12">
        <f>VLOOKUP(A:A,[4]TDSheet!$A:$D,4,0)</f>
        <v>42.819000000000003</v>
      </c>
      <c r="AD58" s="12">
        <f>VLOOKUP(A:A,[1]TDSheet!$A:$AC,29,0)</f>
        <v>0</v>
      </c>
      <c r="AE58" s="12">
        <f>VLOOKUP(A:A,[1]TDSheet!$A:$AD,30,0)</f>
        <v>157.6</v>
      </c>
      <c r="AF58" s="12">
        <f>VLOOKUP(A:A,[1]TDSheet!$A:$AE,31,0)</f>
        <v>130</v>
      </c>
      <c r="AG58" s="12">
        <f>VLOOKUP(A:A,[1]TDSheet!$A:$AF,32,0)</f>
        <v>154.86199999999999</v>
      </c>
      <c r="AH58" s="12">
        <f>VLOOKUP(A:A,[5]TDSheet!$A:$D,4,0)</f>
        <v>96.513000000000005</v>
      </c>
      <c r="AI58" s="12">
        <f>VLOOKUP(A:A,[1]TDSheet!$A:$AH,34,0)</f>
        <v>0</v>
      </c>
      <c r="AJ58" s="12">
        <f t="shared" si="17"/>
        <v>120</v>
      </c>
      <c r="AK58" s="12">
        <f t="shared" si="18"/>
        <v>0</v>
      </c>
      <c r="AL58" s="12">
        <f t="shared" si="19"/>
        <v>0</v>
      </c>
      <c r="AM58" s="12">
        <f t="shared" si="20"/>
        <v>158</v>
      </c>
      <c r="AN58" s="12"/>
      <c r="AO58" s="12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757</v>
      </c>
      <c r="D59" s="8">
        <v>20</v>
      </c>
      <c r="E59" s="8">
        <v>0</v>
      </c>
      <c r="F59" s="8">
        <v>381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395</v>
      </c>
      <c r="K59" s="12">
        <f t="shared" si="13"/>
        <v>-395</v>
      </c>
      <c r="L59" s="12">
        <f>VLOOKUP(A:A,[1]TDSheet!$A:$M,13,0)</f>
        <v>500</v>
      </c>
      <c r="M59" s="12">
        <f>VLOOKUP(A:A,[1]TDSheet!$A:$N,14,0)</f>
        <v>0</v>
      </c>
      <c r="N59" s="12">
        <f>VLOOKUP(A:A,[1]TDSheet!$A:$W,23,0)</f>
        <v>0</v>
      </c>
      <c r="O59" s="12"/>
      <c r="P59" s="12"/>
      <c r="Q59" s="12"/>
      <c r="R59" s="12">
        <v>500</v>
      </c>
      <c r="S59" s="12"/>
      <c r="T59" s="12">
        <f>VLOOKUP(A:A,[3]TDSheet!$A:$C,3,0)</f>
        <v>0</v>
      </c>
      <c r="U59" s="15"/>
      <c r="V59" s="15"/>
      <c r="W59" s="12">
        <f t="shared" si="14"/>
        <v>0</v>
      </c>
      <c r="X59" s="15"/>
      <c r="Y59" s="16" t="e">
        <f t="shared" si="15"/>
        <v>#DIV/0!</v>
      </c>
      <c r="Z59" s="12" t="e">
        <f t="shared" si="16"/>
        <v>#DIV/0!</v>
      </c>
      <c r="AA59" s="12">
        <f>VLOOKUP(A:A,[1]TDSheet!$A:$Z,26,0)</f>
        <v>0</v>
      </c>
      <c r="AB59" s="12"/>
      <c r="AC59" s="12">
        <v>0</v>
      </c>
      <c r="AD59" s="12">
        <f>VLOOKUP(A:A,[1]TDSheet!$A:$AC,29,0)</f>
        <v>0</v>
      </c>
      <c r="AE59" s="12">
        <f>VLOOKUP(A:A,[1]TDSheet!$A:$AD,30,0)</f>
        <v>87.2</v>
      </c>
      <c r="AF59" s="12">
        <f>VLOOKUP(A:A,[1]TDSheet!$A:$AE,31,0)</f>
        <v>57.5</v>
      </c>
      <c r="AG59" s="12">
        <f>VLOOKUP(A:A,[1]TDSheet!$A:$AF,32,0)</f>
        <v>87.4</v>
      </c>
      <c r="AH59" s="12">
        <f>VLOOKUP(A:A,[5]TDSheet!$A:$D,4,0)</f>
        <v>55</v>
      </c>
      <c r="AI59" s="20" t="s">
        <v>145</v>
      </c>
      <c r="AJ59" s="12">
        <f t="shared" si="17"/>
        <v>0</v>
      </c>
      <c r="AK59" s="12">
        <f t="shared" si="18"/>
        <v>0</v>
      </c>
      <c r="AL59" s="12">
        <f t="shared" si="19"/>
        <v>0</v>
      </c>
      <c r="AM59" s="12">
        <f t="shared" si="20"/>
        <v>0</v>
      </c>
      <c r="AN59" s="12"/>
      <c r="AO59" s="12"/>
    </row>
    <row r="60" spans="1:41" s="1" customFormat="1" ht="21.95" customHeight="1" outlineLevel="1" x14ac:dyDescent="0.2">
      <c r="A60" s="7" t="s">
        <v>63</v>
      </c>
      <c r="B60" s="7" t="s">
        <v>14</v>
      </c>
      <c r="C60" s="8">
        <v>483</v>
      </c>
      <c r="D60" s="8">
        <v>1783</v>
      </c>
      <c r="E60" s="8">
        <v>1455</v>
      </c>
      <c r="F60" s="8">
        <v>773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1486</v>
      </c>
      <c r="K60" s="12">
        <f t="shared" si="13"/>
        <v>-31</v>
      </c>
      <c r="L60" s="12">
        <f>VLOOKUP(A:A,[1]TDSheet!$A:$M,13,0)</f>
        <v>300</v>
      </c>
      <c r="M60" s="12">
        <f>VLOOKUP(A:A,[1]TDSheet!$A:$N,14,0)</f>
        <v>0</v>
      </c>
      <c r="N60" s="12">
        <f>VLOOKUP(A:A,[1]TDSheet!$A:$W,23,0)</f>
        <v>400</v>
      </c>
      <c r="O60" s="12"/>
      <c r="P60" s="12">
        <v>350</v>
      </c>
      <c r="Q60" s="12"/>
      <c r="R60" s="12">
        <v>300</v>
      </c>
      <c r="S60" s="12">
        <v>320</v>
      </c>
      <c r="T60" s="12">
        <f>VLOOKUP(A:A,[3]TDSheet!$A:$C,3,0)</f>
        <v>274</v>
      </c>
      <c r="U60" s="15">
        <v>150</v>
      </c>
      <c r="V60" s="15"/>
      <c r="W60" s="12">
        <f t="shared" si="14"/>
        <v>244.2</v>
      </c>
      <c r="X60" s="15"/>
      <c r="Y60" s="16">
        <f t="shared" si="15"/>
        <v>10.618345618345618</v>
      </c>
      <c r="Z60" s="12">
        <f t="shared" si="16"/>
        <v>3.1654381654381658</v>
      </c>
      <c r="AA60" s="12">
        <f>VLOOKUP(A:A,[1]TDSheet!$A:$Z,26,0)</f>
        <v>0</v>
      </c>
      <c r="AB60" s="12"/>
      <c r="AC60" s="12">
        <f>VLOOKUP(A:A,[4]TDSheet!$A:$D,4,0)</f>
        <v>234</v>
      </c>
      <c r="AD60" s="12">
        <f>VLOOKUP(A:A,[1]TDSheet!$A:$AC,29,0)</f>
        <v>0</v>
      </c>
      <c r="AE60" s="12">
        <f>VLOOKUP(A:A,[1]TDSheet!$A:$AD,30,0)</f>
        <v>324.60000000000002</v>
      </c>
      <c r="AF60" s="12">
        <f>VLOOKUP(A:A,[1]TDSheet!$A:$AE,31,0)</f>
        <v>196.75</v>
      </c>
      <c r="AG60" s="12">
        <f>VLOOKUP(A:A,[1]TDSheet!$A:$AF,32,0)</f>
        <v>228.2</v>
      </c>
      <c r="AH60" s="12">
        <f>VLOOKUP(A:A,[5]TDSheet!$A:$D,4,0)</f>
        <v>218</v>
      </c>
      <c r="AI60" s="12">
        <f>VLOOKUP(A:A,[1]TDSheet!$A:$AH,34,0)</f>
        <v>0</v>
      </c>
      <c r="AJ60" s="12">
        <f t="shared" si="17"/>
        <v>52.5</v>
      </c>
      <c r="AK60" s="12">
        <f t="shared" si="18"/>
        <v>0</v>
      </c>
      <c r="AL60" s="12">
        <f t="shared" si="19"/>
        <v>0</v>
      </c>
      <c r="AM60" s="12">
        <f t="shared" si="20"/>
        <v>95.899999999999991</v>
      </c>
      <c r="AN60" s="12"/>
      <c r="AO60" s="12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156.035</v>
      </c>
      <c r="D61" s="8">
        <v>155.464</v>
      </c>
      <c r="E61" s="8">
        <v>227.23400000000001</v>
      </c>
      <c r="F61" s="8">
        <v>81.387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238.68100000000001</v>
      </c>
      <c r="K61" s="12">
        <f t="shared" si="13"/>
        <v>-11.447000000000003</v>
      </c>
      <c r="L61" s="12">
        <f>VLOOKUP(A:A,[1]TDSheet!$A:$M,13,0)</f>
        <v>50</v>
      </c>
      <c r="M61" s="12">
        <f>VLOOKUP(A:A,[1]TDSheet!$A:$N,14,0)</f>
        <v>50</v>
      </c>
      <c r="N61" s="12">
        <f>VLOOKUP(A:A,[1]TDSheet!$A:$W,23,0)</f>
        <v>50</v>
      </c>
      <c r="O61" s="12">
        <v>50</v>
      </c>
      <c r="P61" s="12">
        <v>60</v>
      </c>
      <c r="Q61" s="12"/>
      <c r="R61" s="12">
        <v>70</v>
      </c>
      <c r="S61" s="12">
        <v>40</v>
      </c>
      <c r="T61" s="12">
        <f>VLOOKUP(A:A,[3]TDSheet!$A:$C,3,0)</f>
        <v>0</v>
      </c>
      <c r="U61" s="15">
        <v>50</v>
      </c>
      <c r="V61" s="15"/>
      <c r="W61" s="12">
        <f t="shared" si="14"/>
        <v>45.446800000000003</v>
      </c>
      <c r="X61" s="15"/>
      <c r="Y61" s="16">
        <f t="shared" si="15"/>
        <v>11.032393919923955</v>
      </c>
      <c r="Z61" s="12">
        <f t="shared" si="16"/>
        <v>1.7908191555841113</v>
      </c>
      <c r="AA61" s="12">
        <f>VLOOKUP(A:A,[1]TDSheet!$A:$Z,26,0)</f>
        <v>0</v>
      </c>
      <c r="AB61" s="12"/>
      <c r="AC61" s="12">
        <v>0</v>
      </c>
      <c r="AD61" s="12">
        <f>VLOOKUP(A:A,[1]TDSheet!$A:$AC,29,0)</f>
        <v>0</v>
      </c>
      <c r="AE61" s="12">
        <f>VLOOKUP(A:A,[1]TDSheet!$A:$AD,30,0)</f>
        <v>61.043199999999999</v>
      </c>
      <c r="AF61" s="12">
        <f>VLOOKUP(A:A,[1]TDSheet!$A:$AE,31,0)</f>
        <v>38.610999999999997</v>
      </c>
      <c r="AG61" s="12">
        <f>VLOOKUP(A:A,[1]TDSheet!$A:$AF,32,0)</f>
        <v>34.430399999999999</v>
      </c>
      <c r="AH61" s="12">
        <f>VLOOKUP(A:A,[5]TDSheet!$A:$D,4,0)</f>
        <v>57.768000000000001</v>
      </c>
      <c r="AI61" s="12">
        <f>VLOOKUP(A:A,[1]TDSheet!$A:$AH,34,0)</f>
        <v>0</v>
      </c>
      <c r="AJ61" s="12">
        <f t="shared" si="17"/>
        <v>50</v>
      </c>
      <c r="AK61" s="12">
        <f t="shared" si="18"/>
        <v>0</v>
      </c>
      <c r="AL61" s="12">
        <f t="shared" si="19"/>
        <v>0</v>
      </c>
      <c r="AM61" s="12">
        <f t="shared" si="20"/>
        <v>0</v>
      </c>
      <c r="AN61" s="12"/>
      <c r="AO61" s="12"/>
    </row>
    <row r="62" spans="1:41" s="1" customFormat="1" ht="11.1" customHeight="1" outlineLevel="1" x14ac:dyDescent="0.2">
      <c r="A62" s="7" t="s">
        <v>65</v>
      </c>
      <c r="B62" s="7" t="s">
        <v>14</v>
      </c>
      <c r="C62" s="8">
        <v>612</v>
      </c>
      <c r="D62" s="8">
        <v>3966</v>
      </c>
      <c r="E62" s="8">
        <v>3566</v>
      </c>
      <c r="F62" s="8">
        <v>963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3703</v>
      </c>
      <c r="K62" s="12">
        <f t="shared" si="13"/>
        <v>-137</v>
      </c>
      <c r="L62" s="12">
        <f>VLOOKUP(A:A,[1]TDSheet!$A:$M,13,0)</f>
        <v>600</v>
      </c>
      <c r="M62" s="12">
        <f>VLOOKUP(A:A,[1]TDSheet!$A:$N,14,0)</f>
        <v>1000</v>
      </c>
      <c r="N62" s="12">
        <f>VLOOKUP(A:A,[1]TDSheet!$A:$W,23,0)</f>
        <v>1000</v>
      </c>
      <c r="O62" s="12">
        <v>400</v>
      </c>
      <c r="P62" s="12">
        <v>800</v>
      </c>
      <c r="Q62" s="12"/>
      <c r="R62" s="12">
        <v>800</v>
      </c>
      <c r="S62" s="12">
        <v>900</v>
      </c>
      <c r="T62" s="12">
        <f>VLOOKUP(A:A,[3]TDSheet!$A:$C,3,0)</f>
        <v>262.5</v>
      </c>
      <c r="U62" s="15">
        <v>300</v>
      </c>
      <c r="V62" s="15"/>
      <c r="W62" s="12">
        <f t="shared" si="14"/>
        <v>619.6</v>
      </c>
      <c r="X62" s="15"/>
      <c r="Y62" s="16">
        <f t="shared" si="15"/>
        <v>10.9151065203357</v>
      </c>
      <c r="Z62" s="12">
        <f t="shared" si="16"/>
        <v>1.5542285345384119</v>
      </c>
      <c r="AA62" s="12">
        <f>VLOOKUP(A:A,[1]TDSheet!$A:$Z,26,0)</f>
        <v>102</v>
      </c>
      <c r="AB62" s="12"/>
      <c r="AC62" s="12">
        <f>VLOOKUP(A:A,[4]TDSheet!$A:$D,4,0)</f>
        <v>366</v>
      </c>
      <c r="AD62" s="12">
        <f>VLOOKUP(A:A,[1]TDSheet!$A:$AC,29,0)</f>
        <v>0</v>
      </c>
      <c r="AE62" s="12">
        <f>VLOOKUP(A:A,[1]TDSheet!$A:$AD,30,0)</f>
        <v>638.20000000000005</v>
      </c>
      <c r="AF62" s="12">
        <f>VLOOKUP(A:A,[1]TDSheet!$A:$AE,31,0)</f>
        <v>391.75</v>
      </c>
      <c r="AG62" s="12">
        <f>VLOOKUP(A:A,[1]TDSheet!$A:$AF,32,0)</f>
        <v>462.8</v>
      </c>
      <c r="AH62" s="12">
        <f>VLOOKUP(A:A,[5]TDSheet!$A:$D,4,0)</f>
        <v>713</v>
      </c>
      <c r="AI62" s="12" t="e">
        <f>VLOOKUP(A:A,[1]TDSheet!$A:$AH,34,0)</f>
        <v>#N/A</v>
      </c>
      <c r="AJ62" s="12">
        <f t="shared" si="17"/>
        <v>120</v>
      </c>
      <c r="AK62" s="12">
        <f t="shared" si="18"/>
        <v>0</v>
      </c>
      <c r="AL62" s="12">
        <f t="shared" si="19"/>
        <v>0</v>
      </c>
      <c r="AM62" s="12">
        <f t="shared" si="20"/>
        <v>105</v>
      </c>
      <c r="AN62" s="12"/>
      <c r="AO62" s="12"/>
    </row>
    <row r="63" spans="1:41" s="1" customFormat="1" ht="11.1" customHeight="1" outlineLevel="1" x14ac:dyDescent="0.2">
      <c r="A63" s="7" t="s">
        <v>66</v>
      </c>
      <c r="B63" s="7" t="s">
        <v>14</v>
      </c>
      <c r="C63" s="8">
        <v>555</v>
      </c>
      <c r="D63" s="8">
        <v>5880</v>
      </c>
      <c r="E63" s="8">
        <v>4924</v>
      </c>
      <c r="F63" s="8">
        <v>1435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5019</v>
      </c>
      <c r="K63" s="12">
        <f t="shared" si="13"/>
        <v>-95</v>
      </c>
      <c r="L63" s="12">
        <f>VLOOKUP(A:A,[1]TDSheet!$A:$M,13,0)</f>
        <v>800</v>
      </c>
      <c r="M63" s="12">
        <f>VLOOKUP(A:A,[1]TDSheet!$A:$N,14,0)</f>
        <v>1400</v>
      </c>
      <c r="N63" s="12">
        <f>VLOOKUP(A:A,[1]TDSheet!$A:$W,23,0)</f>
        <v>1400</v>
      </c>
      <c r="O63" s="12">
        <v>200</v>
      </c>
      <c r="P63" s="12">
        <v>1000</v>
      </c>
      <c r="Q63" s="12"/>
      <c r="R63" s="12">
        <v>1200</v>
      </c>
      <c r="S63" s="12">
        <v>1100</v>
      </c>
      <c r="T63" s="12">
        <f>VLOOKUP(A:A,[3]TDSheet!$A:$C,3,0)</f>
        <v>602.5</v>
      </c>
      <c r="U63" s="15">
        <v>300</v>
      </c>
      <c r="V63" s="15"/>
      <c r="W63" s="12">
        <f t="shared" si="14"/>
        <v>836</v>
      </c>
      <c r="X63" s="15"/>
      <c r="Y63" s="16">
        <f t="shared" si="15"/>
        <v>10.568181818181818</v>
      </c>
      <c r="Z63" s="12">
        <f t="shared" si="16"/>
        <v>1.7165071770334928</v>
      </c>
      <c r="AA63" s="12">
        <f>VLOOKUP(A:A,[1]TDSheet!$A:$Z,26,0)</f>
        <v>204</v>
      </c>
      <c r="AB63" s="12"/>
      <c r="AC63" s="12">
        <f>VLOOKUP(A:A,[4]TDSheet!$A:$D,4,0)</f>
        <v>540</v>
      </c>
      <c r="AD63" s="12">
        <f>VLOOKUP(A:A,[1]TDSheet!$A:$AC,29,0)</f>
        <v>0</v>
      </c>
      <c r="AE63" s="12">
        <f>VLOOKUP(A:A,[1]TDSheet!$A:$AD,30,0)</f>
        <v>809.8</v>
      </c>
      <c r="AF63" s="12">
        <f>VLOOKUP(A:A,[1]TDSheet!$A:$AE,31,0)</f>
        <v>487</v>
      </c>
      <c r="AG63" s="12">
        <f>VLOOKUP(A:A,[1]TDSheet!$A:$AF,32,0)</f>
        <v>631.20000000000005</v>
      </c>
      <c r="AH63" s="12">
        <f>VLOOKUP(A:A,[5]TDSheet!$A:$D,4,0)</f>
        <v>789</v>
      </c>
      <c r="AI63" s="12" t="e">
        <f>VLOOKUP(A:A,[1]TDSheet!$A:$AH,34,0)</f>
        <v>#N/A</v>
      </c>
      <c r="AJ63" s="12">
        <f t="shared" si="17"/>
        <v>120</v>
      </c>
      <c r="AK63" s="12">
        <f t="shared" si="18"/>
        <v>0</v>
      </c>
      <c r="AL63" s="12">
        <f t="shared" si="19"/>
        <v>0</v>
      </c>
      <c r="AM63" s="12">
        <f t="shared" si="20"/>
        <v>241</v>
      </c>
      <c r="AN63" s="12"/>
      <c r="AO63" s="12"/>
    </row>
    <row r="64" spans="1:41" s="1" customFormat="1" ht="21.95" customHeight="1" outlineLevel="1" x14ac:dyDescent="0.2">
      <c r="A64" s="7" t="s">
        <v>67</v>
      </c>
      <c r="B64" s="7" t="s">
        <v>8</v>
      </c>
      <c r="C64" s="8">
        <v>60.171999999999997</v>
      </c>
      <c r="D64" s="8">
        <v>155.089</v>
      </c>
      <c r="E64" s="8">
        <v>202.524</v>
      </c>
      <c r="F64" s="8">
        <v>10.577999999999999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205.755</v>
      </c>
      <c r="K64" s="12">
        <f t="shared" si="13"/>
        <v>-3.2309999999999945</v>
      </c>
      <c r="L64" s="12">
        <f>VLOOKUP(A:A,[1]TDSheet!$A:$M,13,0)</f>
        <v>20</v>
      </c>
      <c r="M64" s="12">
        <f>VLOOKUP(A:A,[1]TDSheet!$A:$N,14,0)</f>
        <v>0</v>
      </c>
      <c r="N64" s="12">
        <f>VLOOKUP(A:A,[1]TDSheet!$A:$W,23,0)</f>
        <v>40</v>
      </c>
      <c r="O64" s="12"/>
      <c r="P64" s="12"/>
      <c r="Q64" s="12">
        <v>20</v>
      </c>
      <c r="R64" s="12"/>
      <c r="S64" s="12"/>
      <c r="T64" s="12">
        <f>VLOOKUP(A:A,[3]TDSheet!$A:$C,3,0)</f>
        <v>0</v>
      </c>
      <c r="U64" s="15">
        <v>10</v>
      </c>
      <c r="V64" s="15"/>
      <c r="W64" s="12">
        <f t="shared" si="14"/>
        <v>9.774799999999999</v>
      </c>
      <c r="X64" s="15"/>
      <c r="Y64" s="16">
        <f t="shared" si="15"/>
        <v>10.289519990178828</v>
      </c>
      <c r="Z64" s="12">
        <f t="shared" si="16"/>
        <v>1.0821704791913902</v>
      </c>
      <c r="AA64" s="12">
        <f>VLOOKUP(A:A,[1]TDSheet!$A:$Z,26,0)</f>
        <v>153.65</v>
      </c>
      <c r="AB64" s="12"/>
      <c r="AC64" s="12">
        <v>0</v>
      </c>
      <c r="AD64" s="12">
        <f>VLOOKUP(A:A,[1]TDSheet!$A:$AC,29,0)</f>
        <v>0</v>
      </c>
      <c r="AE64" s="12">
        <f>VLOOKUP(A:A,[1]TDSheet!$A:$AD,30,0)</f>
        <v>18.328800000000001</v>
      </c>
      <c r="AF64" s="12">
        <f>VLOOKUP(A:A,[1]TDSheet!$A:$AE,31,0)</f>
        <v>9.3337500000000002</v>
      </c>
      <c r="AG64" s="12">
        <f>VLOOKUP(A:A,[1]TDSheet!$A:$AF,32,0)</f>
        <v>7.5329999999999995</v>
      </c>
      <c r="AH64" s="12">
        <f>VLOOKUP(A:A,[5]TDSheet!$A:$D,4,0)</f>
        <v>11.544</v>
      </c>
      <c r="AI64" s="12" t="str">
        <f>VLOOKUP(A:A,[1]TDSheet!$A:$AH,34,0)</f>
        <v>увел</v>
      </c>
      <c r="AJ64" s="12">
        <f t="shared" si="17"/>
        <v>10</v>
      </c>
      <c r="AK64" s="12">
        <f t="shared" si="18"/>
        <v>0</v>
      </c>
      <c r="AL64" s="12">
        <f t="shared" si="19"/>
        <v>0</v>
      </c>
      <c r="AM64" s="12">
        <f t="shared" si="20"/>
        <v>0</v>
      </c>
      <c r="AN64" s="12"/>
      <c r="AO64" s="12"/>
    </row>
    <row r="65" spans="1:41" s="1" customFormat="1" ht="21.95" customHeight="1" outlineLevel="1" x14ac:dyDescent="0.2">
      <c r="A65" s="7" t="s">
        <v>68</v>
      </c>
      <c r="B65" s="7" t="s">
        <v>8</v>
      </c>
      <c r="C65" s="8">
        <v>369.00299999999999</v>
      </c>
      <c r="D65" s="8">
        <v>413.57</v>
      </c>
      <c r="E65" s="17">
        <v>479</v>
      </c>
      <c r="F65" s="18">
        <v>230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277.774</v>
      </c>
      <c r="K65" s="12">
        <f t="shared" si="13"/>
        <v>201.226</v>
      </c>
      <c r="L65" s="12">
        <f>VLOOKUP(A:A,[1]TDSheet!$A:$M,13,0)</f>
        <v>100</v>
      </c>
      <c r="M65" s="12">
        <f>VLOOKUP(A:A,[1]TDSheet!$A:$N,14,0)</f>
        <v>0</v>
      </c>
      <c r="N65" s="12">
        <f>VLOOKUP(A:A,[1]TDSheet!$A:$W,23,0)</f>
        <v>100</v>
      </c>
      <c r="O65" s="12"/>
      <c r="P65" s="12">
        <v>60</v>
      </c>
      <c r="Q65" s="12"/>
      <c r="R65" s="12">
        <v>100</v>
      </c>
      <c r="S65" s="12">
        <v>60</v>
      </c>
      <c r="T65" s="12">
        <f>VLOOKUP(A:A,[3]TDSheet!$A:$C,3,0)</f>
        <v>0</v>
      </c>
      <c r="U65" s="15">
        <v>40</v>
      </c>
      <c r="V65" s="15"/>
      <c r="W65" s="12">
        <f t="shared" si="14"/>
        <v>64.89739999999999</v>
      </c>
      <c r="X65" s="15"/>
      <c r="Y65" s="16">
        <f t="shared" si="15"/>
        <v>10.632167082194357</v>
      </c>
      <c r="Z65" s="12">
        <f t="shared" si="16"/>
        <v>3.5440556940647858</v>
      </c>
      <c r="AA65" s="12">
        <f>VLOOKUP(A:A,[1]TDSheet!$A:$Z,26,0)</f>
        <v>154.51300000000001</v>
      </c>
      <c r="AB65" s="12"/>
      <c r="AC65" s="12">
        <v>0</v>
      </c>
      <c r="AD65" s="12">
        <f>VLOOKUP(A:A,[1]TDSheet!$A:$AC,29,0)</f>
        <v>0</v>
      </c>
      <c r="AE65" s="12">
        <f>VLOOKUP(A:A,[1]TDSheet!$A:$AD,30,0)</f>
        <v>134.4</v>
      </c>
      <c r="AF65" s="12">
        <f>VLOOKUP(A:A,[1]TDSheet!$A:$AE,31,0)</f>
        <v>66</v>
      </c>
      <c r="AG65" s="12">
        <f>VLOOKUP(A:A,[1]TDSheet!$A:$AF,32,0)</f>
        <v>61.6</v>
      </c>
      <c r="AH65" s="12">
        <f>VLOOKUP(A:A,[5]TDSheet!$A:$D,4,0)</f>
        <v>22.244</v>
      </c>
      <c r="AI65" s="12">
        <f>VLOOKUP(A:A,[1]TDSheet!$A:$AH,34,0)</f>
        <v>0</v>
      </c>
      <c r="AJ65" s="12">
        <f t="shared" si="17"/>
        <v>40</v>
      </c>
      <c r="AK65" s="12">
        <f t="shared" si="18"/>
        <v>0</v>
      </c>
      <c r="AL65" s="12">
        <f t="shared" si="19"/>
        <v>0</v>
      </c>
      <c r="AM65" s="12">
        <f t="shared" si="20"/>
        <v>0</v>
      </c>
      <c r="AN65" s="12"/>
      <c r="AO65" s="12"/>
    </row>
    <row r="66" spans="1:41" s="1" customFormat="1" ht="21.95" customHeight="1" outlineLevel="1" x14ac:dyDescent="0.2">
      <c r="A66" s="7" t="s">
        <v>69</v>
      </c>
      <c r="B66" s="7" t="s">
        <v>14</v>
      </c>
      <c r="C66" s="8">
        <v>303</v>
      </c>
      <c r="D66" s="8">
        <v>1554</v>
      </c>
      <c r="E66" s="8">
        <v>1299</v>
      </c>
      <c r="F66" s="8">
        <v>516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1327</v>
      </c>
      <c r="K66" s="12">
        <f t="shared" si="13"/>
        <v>-28</v>
      </c>
      <c r="L66" s="12">
        <f>VLOOKUP(A:A,[1]TDSheet!$A:$M,13,0)</f>
        <v>250</v>
      </c>
      <c r="M66" s="12">
        <f>VLOOKUP(A:A,[1]TDSheet!$A:$N,14,0)</f>
        <v>200</v>
      </c>
      <c r="N66" s="12">
        <f>VLOOKUP(A:A,[1]TDSheet!$A:$W,23,0)</f>
        <v>400</v>
      </c>
      <c r="O66" s="12"/>
      <c r="P66" s="12">
        <v>270</v>
      </c>
      <c r="Q66" s="12"/>
      <c r="R66" s="12">
        <v>300</v>
      </c>
      <c r="S66" s="12">
        <v>240</v>
      </c>
      <c r="T66" s="12">
        <f>VLOOKUP(A:A,[3]TDSheet!$A:$C,3,0)</f>
        <v>336.5</v>
      </c>
      <c r="U66" s="15">
        <v>150</v>
      </c>
      <c r="V66" s="15"/>
      <c r="W66" s="12">
        <f t="shared" si="14"/>
        <v>217.8</v>
      </c>
      <c r="X66" s="15"/>
      <c r="Y66" s="16">
        <f t="shared" si="15"/>
        <v>10.679522497704315</v>
      </c>
      <c r="Z66" s="12">
        <f t="shared" si="16"/>
        <v>2.3691460055096418</v>
      </c>
      <c r="AA66" s="12">
        <f>VLOOKUP(A:A,[1]TDSheet!$A:$Z,26,0)</f>
        <v>0</v>
      </c>
      <c r="AB66" s="12"/>
      <c r="AC66" s="12">
        <f>VLOOKUP(A:A,[4]TDSheet!$A:$D,4,0)</f>
        <v>210</v>
      </c>
      <c r="AD66" s="12">
        <f>VLOOKUP(A:A,[1]TDSheet!$A:$AC,29,0)</f>
        <v>0</v>
      </c>
      <c r="AE66" s="12">
        <f>VLOOKUP(A:A,[1]TDSheet!$A:$AD,30,0)</f>
        <v>277.8</v>
      </c>
      <c r="AF66" s="12">
        <f>VLOOKUP(A:A,[1]TDSheet!$A:$AE,31,0)</f>
        <v>158</v>
      </c>
      <c r="AG66" s="12">
        <f>VLOOKUP(A:A,[1]TDSheet!$A:$AF,32,0)</f>
        <v>184.2</v>
      </c>
      <c r="AH66" s="12">
        <f>VLOOKUP(A:A,[5]TDSheet!$A:$D,4,0)</f>
        <v>157</v>
      </c>
      <c r="AI66" s="12">
        <f>VLOOKUP(A:A,[1]TDSheet!$A:$AH,34,0)</f>
        <v>0</v>
      </c>
      <c r="AJ66" s="12">
        <f t="shared" si="17"/>
        <v>52.5</v>
      </c>
      <c r="AK66" s="12">
        <f t="shared" si="18"/>
        <v>0</v>
      </c>
      <c r="AL66" s="12">
        <f t="shared" si="19"/>
        <v>0</v>
      </c>
      <c r="AM66" s="12">
        <f t="shared" si="20"/>
        <v>117.77499999999999</v>
      </c>
      <c r="AN66" s="12"/>
      <c r="AO66" s="12"/>
    </row>
    <row r="67" spans="1:41" s="1" customFormat="1" ht="21.95" customHeight="1" outlineLevel="1" x14ac:dyDescent="0.2">
      <c r="A67" s="7" t="s">
        <v>70</v>
      </c>
      <c r="B67" s="7" t="s">
        <v>14</v>
      </c>
      <c r="C67" s="8">
        <v>670</v>
      </c>
      <c r="D67" s="8">
        <v>1998</v>
      </c>
      <c r="E67" s="8">
        <v>1799</v>
      </c>
      <c r="F67" s="8">
        <v>833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1823</v>
      </c>
      <c r="K67" s="12">
        <f t="shared" si="13"/>
        <v>-24</v>
      </c>
      <c r="L67" s="12">
        <f>VLOOKUP(A:A,[1]TDSheet!$A:$M,13,0)</f>
        <v>400</v>
      </c>
      <c r="M67" s="12">
        <f>VLOOKUP(A:A,[1]TDSheet!$A:$N,14,0)</f>
        <v>300</v>
      </c>
      <c r="N67" s="12">
        <f>VLOOKUP(A:A,[1]TDSheet!$A:$W,23,0)</f>
        <v>500</v>
      </c>
      <c r="O67" s="12"/>
      <c r="P67" s="12">
        <v>460</v>
      </c>
      <c r="Q67" s="12"/>
      <c r="R67" s="12">
        <v>450</v>
      </c>
      <c r="S67" s="12">
        <v>400</v>
      </c>
      <c r="T67" s="12">
        <f>VLOOKUP(A:A,[3]TDSheet!$A:$C,3,0)</f>
        <v>264.5</v>
      </c>
      <c r="U67" s="15">
        <v>200</v>
      </c>
      <c r="V67" s="15"/>
      <c r="W67" s="12">
        <f t="shared" si="14"/>
        <v>332.2</v>
      </c>
      <c r="X67" s="15"/>
      <c r="Y67" s="16">
        <f t="shared" si="15"/>
        <v>10.665261890427454</v>
      </c>
      <c r="Z67" s="12">
        <f t="shared" si="16"/>
        <v>2.5075255869957855</v>
      </c>
      <c r="AA67" s="12">
        <f>VLOOKUP(A:A,[1]TDSheet!$A:$Z,26,0)</f>
        <v>0</v>
      </c>
      <c r="AB67" s="12"/>
      <c r="AC67" s="12">
        <f>VLOOKUP(A:A,[4]TDSheet!$A:$D,4,0)</f>
        <v>138</v>
      </c>
      <c r="AD67" s="12">
        <f>VLOOKUP(A:A,[1]TDSheet!$A:$AC,29,0)</f>
        <v>0</v>
      </c>
      <c r="AE67" s="12">
        <f>VLOOKUP(A:A,[1]TDSheet!$A:$AD,30,0)</f>
        <v>426.2</v>
      </c>
      <c r="AF67" s="12">
        <f>VLOOKUP(A:A,[1]TDSheet!$A:$AE,31,0)</f>
        <v>267.75</v>
      </c>
      <c r="AG67" s="12">
        <f>VLOOKUP(A:A,[1]TDSheet!$A:$AF,32,0)</f>
        <v>285.60000000000002</v>
      </c>
      <c r="AH67" s="12">
        <f>VLOOKUP(A:A,[5]TDSheet!$A:$D,4,0)</f>
        <v>285</v>
      </c>
      <c r="AI67" s="12">
        <f>VLOOKUP(A:A,[1]TDSheet!$A:$AH,34,0)</f>
        <v>0</v>
      </c>
      <c r="AJ67" s="12">
        <f t="shared" si="17"/>
        <v>70</v>
      </c>
      <c r="AK67" s="12">
        <f t="shared" si="18"/>
        <v>0</v>
      </c>
      <c r="AL67" s="12">
        <f t="shared" si="19"/>
        <v>0</v>
      </c>
      <c r="AM67" s="12">
        <f t="shared" si="20"/>
        <v>92.574999999999989</v>
      </c>
      <c r="AN67" s="12"/>
      <c r="AO67" s="12"/>
    </row>
    <row r="68" spans="1:41" s="1" customFormat="1" ht="11.1" customHeight="1" outlineLevel="1" x14ac:dyDescent="0.2">
      <c r="A68" s="7" t="s">
        <v>71</v>
      </c>
      <c r="B68" s="7" t="s">
        <v>14</v>
      </c>
      <c r="C68" s="8"/>
      <c r="D68" s="8">
        <v>3041</v>
      </c>
      <c r="E68" s="8">
        <v>1078</v>
      </c>
      <c r="F68" s="8">
        <v>367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1170</v>
      </c>
      <c r="K68" s="12">
        <f t="shared" si="13"/>
        <v>-92</v>
      </c>
      <c r="L68" s="12">
        <f>VLOOKUP(A:A,[1]TDSheet!$A:$M,13,0)</f>
        <v>200</v>
      </c>
      <c r="M68" s="12">
        <f>VLOOKUP(A:A,[1]TDSheet!$A:$N,14,0)</f>
        <v>300</v>
      </c>
      <c r="N68" s="12">
        <f>VLOOKUP(A:A,[1]TDSheet!$A:$W,23,0)</f>
        <v>350</v>
      </c>
      <c r="O68" s="12">
        <v>200</v>
      </c>
      <c r="P68" s="12">
        <v>100</v>
      </c>
      <c r="Q68" s="12"/>
      <c r="R68" s="12">
        <v>300</v>
      </c>
      <c r="S68" s="12">
        <v>300</v>
      </c>
      <c r="T68" s="12">
        <f>VLOOKUP(A:A,[3]TDSheet!$A:$C,3,0)</f>
        <v>169.5</v>
      </c>
      <c r="U68" s="15"/>
      <c r="V68" s="15"/>
      <c r="W68" s="12">
        <f t="shared" si="14"/>
        <v>195.2</v>
      </c>
      <c r="X68" s="15"/>
      <c r="Y68" s="16">
        <f t="shared" si="15"/>
        <v>10.845286885245903</v>
      </c>
      <c r="Z68" s="12">
        <f t="shared" si="16"/>
        <v>1.8801229508196722</v>
      </c>
      <c r="AA68" s="12">
        <f>VLOOKUP(A:A,[1]TDSheet!$A:$Z,26,0)</f>
        <v>0</v>
      </c>
      <c r="AB68" s="12"/>
      <c r="AC68" s="12">
        <f>VLOOKUP(A:A,[4]TDSheet!$A:$D,4,0)</f>
        <v>102</v>
      </c>
      <c r="AD68" s="12">
        <f>VLOOKUP(A:A,[1]TDSheet!$A:$AC,29,0)</f>
        <v>0</v>
      </c>
      <c r="AE68" s="12">
        <f>VLOOKUP(A:A,[1]TDSheet!$A:$AD,30,0)</f>
        <v>180.8</v>
      </c>
      <c r="AF68" s="12">
        <f>VLOOKUP(A:A,[1]TDSheet!$A:$AE,31,0)</f>
        <v>98.25</v>
      </c>
      <c r="AG68" s="12">
        <f>VLOOKUP(A:A,[1]TDSheet!$A:$AF,32,0)</f>
        <v>151.6</v>
      </c>
      <c r="AH68" s="12">
        <f>VLOOKUP(A:A,[5]TDSheet!$A:$D,4,0)</f>
        <v>148</v>
      </c>
      <c r="AI68" s="12">
        <f>VLOOKUP(A:A,[1]TDSheet!$A:$AH,34,0)</f>
        <v>0</v>
      </c>
      <c r="AJ68" s="12">
        <f t="shared" si="17"/>
        <v>0</v>
      </c>
      <c r="AK68" s="12">
        <f t="shared" si="18"/>
        <v>0</v>
      </c>
      <c r="AL68" s="12">
        <f t="shared" si="19"/>
        <v>0</v>
      </c>
      <c r="AM68" s="12">
        <f t="shared" si="20"/>
        <v>67.8</v>
      </c>
      <c r="AN68" s="12"/>
      <c r="AO68" s="12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114.82899999999999</v>
      </c>
      <c r="D69" s="8">
        <v>423.68900000000002</v>
      </c>
      <c r="E69" s="8">
        <v>317.40699999999998</v>
      </c>
      <c r="F69" s="8">
        <v>207.44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324.52499999999998</v>
      </c>
      <c r="K69" s="12">
        <f t="shared" si="13"/>
        <v>-7.117999999999995</v>
      </c>
      <c r="L69" s="12">
        <f>VLOOKUP(A:A,[1]TDSheet!$A:$M,13,0)</f>
        <v>50</v>
      </c>
      <c r="M69" s="12">
        <f>VLOOKUP(A:A,[1]TDSheet!$A:$N,14,0)</f>
        <v>0</v>
      </c>
      <c r="N69" s="12">
        <f>VLOOKUP(A:A,[1]TDSheet!$A:$W,23,0)</f>
        <v>50</v>
      </c>
      <c r="O69" s="12"/>
      <c r="P69" s="12">
        <v>30</v>
      </c>
      <c r="Q69" s="12"/>
      <c r="R69" s="12">
        <v>30</v>
      </c>
      <c r="S69" s="12">
        <v>50</v>
      </c>
      <c r="T69" s="12">
        <f>VLOOKUP(A:A,[3]TDSheet!$A:$C,3,0)</f>
        <v>83.5</v>
      </c>
      <c r="U69" s="15">
        <v>20</v>
      </c>
      <c r="V69" s="15"/>
      <c r="W69" s="12">
        <f t="shared" si="14"/>
        <v>41.746799999999993</v>
      </c>
      <c r="X69" s="15"/>
      <c r="Y69" s="16">
        <f t="shared" si="15"/>
        <v>10.478407925876954</v>
      </c>
      <c r="Z69" s="12">
        <f t="shared" si="16"/>
        <v>4.9690036122529158</v>
      </c>
      <c r="AA69" s="12">
        <f>VLOOKUP(A:A,[1]TDSheet!$A:$Z,26,0)</f>
        <v>0</v>
      </c>
      <c r="AB69" s="12"/>
      <c r="AC69" s="12">
        <f>VLOOKUP(A:A,[4]TDSheet!$A:$D,4,0)</f>
        <v>108.673</v>
      </c>
      <c r="AD69" s="12">
        <f>VLOOKUP(A:A,[1]TDSheet!$A:$AC,29,0)</f>
        <v>0</v>
      </c>
      <c r="AE69" s="12">
        <f>VLOOKUP(A:A,[1]TDSheet!$A:$AD,30,0)</f>
        <v>60.189200000000007</v>
      </c>
      <c r="AF69" s="12">
        <f>VLOOKUP(A:A,[1]TDSheet!$A:$AE,31,0)</f>
        <v>37.630249999999997</v>
      </c>
      <c r="AG69" s="12">
        <f>VLOOKUP(A:A,[1]TDSheet!$A:$AF,32,0)</f>
        <v>41.236200000000004</v>
      </c>
      <c r="AH69" s="12">
        <f>VLOOKUP(A:A,[5]TDSheet!$A:$D,4,0)</f>
        <v>39.08</v>
      </c>
      <c r="AI69" s="12" t="e">
        <f>VLOOKUP(A:A,[1]TDSheet!$A:$AH,34,0)</f>
        <v>#N/A</v>
      </c>
      <c r="AJ69" s="12">
        <f t="shared" si="17"/>
        <v>20</v>
      </c>
      <c r="AK69" s="12">
        <f t="shared" si="18"/>
        <v>0</v>
      </c>
      <c r="AL69" s="12">
        <f t="shared" si="19"/>
        <v>0</v>
      </c>
      <c r="AM69" s="12">
        <f t="shared" si="20"/>
        <v>83.5</v>
      </c>
      <c r="AN69" s="12"/>
      <c r="AO69" s="12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1352.7470000000001</v>
      </c>
      <c r="D70" s="8">
        <v>738.029</v>
      </c>
      <c r="E70" s="8">
        <v>1479.92</v>
      </c>
      <c r="F70" s="8">
        <v>595.82799999999997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1424.617</v>
      </c>
      <c r="K70" s="12">
        <f t="shared" si="13"/>
        <v>55.303000000000111</v>
      </c>
      <c r="L70" s="12">
        <f>VLOOKUP(A:A,[1]TDSheet!$A:$M,13,0)</f>
        <v>100</v>
      </c>
      <c r="M70" s="12">
        <f>VLOOKUP(A:A,[1]TDSheet!$A:$N,14,0)</f>
        <v>500</v>
      </c>
      <c r="N70" s="12">
        <f>VLOOKUP(A:A,[1]TDSheet!$A:$W,23,0)</f>
        <v>300</v>
      </c>
      <c r="O70" s="12"/>
      <c r="P70" s="12">
        <v>400</v>
      </c>
      <c r="Q70" s="12">
        <v>100</v>
      </c>
      <c r="R70" s="12">
        <v>250</v>
      </c>
      <c r="S70" s="12">
        <v>300</v>
      </c>
      <c r="T70" s="12">
        <f>VLOOKUP(A:A,[3]TDSheet!$A:$C,3,0)</f>
        <v>154</v>
      </c>
      <c r="U70" s="15">
        <v>100</v>
      </c>
      <c r="V70" s="15"/>
      <c r="W70" s="12">
        <f t="shared" si="14"/>
        <v>250.24500000000003</v>
      </c>
      <c r="X70" s="15"/>
      <c r="Y70" s="16">
        <f t="shared" si="15"/>
        <v>10.572950508501666</v>
      </c>
      <c r="Z70" s="12">
        <f t="shared" si="16"/>
        <v>2.3809786409318865</v>
      </c>
      <c r="AA70" s="12">
        <f>VLOOKUP(A:A,[1]TDSheet!$A:$Z,26,0)</f>
        <v>0</v>
      </c>
      <c r="AB70" s="12"/>
      <c r="AC70" s="12">
        <f>VLOOKUP(A:A,[4]TDSheet!$A:$D,4,0)</f>
        <v>228.69499999999999</v>
      </c>
      <c r="AD70" s="12">
        <f>VLOOKUP(A:A,[1]TDSheet!$A:$AC,29,0)</f>
        <v>0</v>
      </c>
      <c r="AE70" s="12">
        <f>VLOOKUP(A:A,[1]TDSheet!$A:$AD,30,0)</f>
        <v>405.75779999999997</v>
      </c>
      <c r="AF70" s="12">
        <f>VLOOKUP(A:A,[1]TDSheet!$A:$AE,31,0)</f>
        <v>227.89500000000001</v>
      </c>
      <c r="AG70" s="12">
        <f>VLOOKUP(A:A,[1]TDSheet!$A:$AF,32,0)</f>
        <v>152.2124</v>
      </c>
      <c r="AH70" s="12">
        <f>VLOOKUP(A:A,[5]TDSheet!$A:$D,4,0)</f>
        <v>307.84199999999998</v>
      </c>
      <c r="AI70" s="13" t="s">
        <v>158</v>
      </c>
      <c r="AJ70" s="12">
        <f t="shared" si="17"/>
        <v>100</v>
      </c>
      <c r="AK70" s="12">
        <f t="shared" si="18"/>
        <v>0</v>
      </c>
      <c r="AL70" s="12">
        <f t="shared" si="19"/>
        <v>0</v>
      </c>
      <c r="AM70" s="12">
        <f t="shared" si="20"/>
        <v>154</v>
      </c>
      <c r="AN70" s="12"/>
      <c r="AO70" s="12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89.369</v>
      </c>
      <c r="D71" s="8">
        <v>198.03800000000001</v>
      </c>
      <c r="E71" s="8">
        <v>180.875</v>
      </c>
      <c r="F71" s="8">
        <v>102.02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176.51499999999999</v>
      </c>
      <c r="K71" s="12">
        <f t="shared" si="13"/>
        <v>4.3600000000000136</v>
      </c>
      <c r="L71" s="12">
        <f>VLOOKUP(A:A,[1]TDSheet!$A:$M,13,0)</f>
        <v>20</v>
      </c>
      <c r="M71" s="12">
        <f>VLOOKUP(A:A,[1]TDSheet!$A:$N,14,0)</f>
        <v>0</v>
      </c>
      <c r="N71" s="12">
        <f>VLOOKUP(A:A,[1]TDSheet!$A:$W,23,0)</f>
        <v>50</v>
      </c>
      <c r="O71" s="12"/>
      <c r="P71" s="12"/>
      <c r="Q71" s="12">
        <v>30</v>
      </c>
      <c r="R71" s="12">
        <v>20</v>
      </c>
      <c r="S71" s="12">
        <v>20</v>
      </c>
      <c r="T71" s="12">
        <f>VLOOKUP(A:A,[3]TDSheet!$A:$C,3,0)</f>
        <v>42</v>
      </c>
      <c r="U71" s="15">
        <v>20</v>
      </c>
      <c r="V71" s="15"/>
      <c r="W71" s="12">
        <f t="shared" si="14"/>
        <v>24.184000000000001</v>
      </c>
      <c r="X71" s="15"/>
      <c r="Y71" s="16">
        <f t="shared" si="15"/>
        <v>10.834435990737676</v>
      </c>
      <c r="Z71" s="12">
        <f t="shared" si="16"/>
        <v>4.2184915646708561</v>
      </c>
      <c r="AA71" s="12">
        <f>VLOOKUP(A:A,[1]TDSheet!$A:$Z,26,0)</f>
        <v>0</v>
      </c>
      <c r="AB71" s="12"/>
      <c r="AC71" s="12">
        <f>VLOOKUP(A:A,[4]TDSheet!$A:$D,4,0)</f>
        <v>59.954999999999998</v>
      </c>
      <c r="AD71" s="12">
        <f>VLOOKUP(A:A,[1]TDSheet!$A:$AC,29,0)</f>
        <v>0</v>
      </c>
      <c r="AE71" s="12">
        <f>VLOOKUP(A:A,[1]TDSheet!$A:$AD,30,0)</f>
        <v>30.972000000000001</v>
      </c>
      <c r="AF71" s="12">
        <f>VLOOKUP(A:A,[1]TDSheet!$A:$AE,31,0)</f>
        <v>17.91825</v>
      </c>
      <c r="AG71" s="12">
        <f>VLOOKUP(A:A,[1]TDSheet!$A:$AF,32,0)</f>
        <v>20.092799999999997</v>
      </c>
      <c r="AH71" s="12">
        <f>VLOOKUP(A:A,[5]TDSheet!$A:$D,4,0)</f>
        <v>18.172999999999998</v>
      </c>
      <c r="AI71" s="12">
        <f>VLOOKUP(A:A,[1]TDSheet!$A:$AH,34,0)</f>
        <v>0</v>
      </c>
      <c r="AJ71" s="12">
        <f t="shared" si="17"/>
        <v>20</v>
      </c>
      <c r="AK71" s="12">
        <f t="shared" si="18"/>
        <v>0</v>
      </c>
      <c r="AL71" s="12">
        <f t="shared" si="19"/>
        <v>0</v>
      </c>
      <c r="AM71" s="12">
        <f t="shared" si="20"/>
        <v>42</v>
      </c>
      <c r="AN71" s="12"/>
      <c r="AO71" s="12"/>
    </row>
    <row r="72" spans="1:41" s="1" customFormat="1" ht="11.1" customHeight="1" outlineLevel="1" x14ac:dyDescent="0.2">
      <c r="A72" s="7" t="s">
        <v>75</v>
      </c>
      <c r="B72" s="7" t="s">
        <v>8</v>
      </c>
      <c r="C72" s="8">
        <v>27.663</v>
      </c>
      <c r="D72" s="8">
        <v>0.73799999999999999</v>
      </c>
      <c r="E72" s="8">
        <v>13.249000000000001</v>
      </c>
      <c r="F72" s="8">
        <v>14.414</v>
      </c>
      <c r="G72" s="1" t="str">
        <f>VLOOKUP(A:A,[1]TDSheet!$A:$G,7,0)</f>
        <v>выв</v>
      </c>
      <c r="H72" s="1">
        <f>VLOOKUP(A:A,[1]TDSheet!$A:$H,8,0)</f>
        <v>0</v>
      </c>
      <c r="I72" s="1">
        <f>VLOOKUP(A:A,[1]TDSheet!$A:$I,9,0)</f>
        <v>35</v>
      </c>
      <c r="J72" s="12">
        <f>VLOOKUP(A:A,[2]TDSheet!$A:$F,6,0)</f>
        <v>13.393000000000001</v>
      </c>
      <c r="K72" s="12">
        <f t="shared" ref="K72:K114" si="21">E72-J72</f>
        <v>-0.14400000000000013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VLOOKUP(A:A,[1]TDSheet!$A:$W,23,0)</f>
        <v>0</v>
      </c>
      <c r="O72" s="12"/>
      <c r="P72" s="12"/>
      <c r="Q72" s="12"/>
      <c r="R72" s="12"/>
      <c r="S72" s="12"/>
      <c r="T72" s="12">
        <f>VLOOKUP(A:A,[3]TDSheet!$A:$C,3,0)</f>
        <v>8.5</v>
      </c>
      <c r="U72" s="15"/>
      <c r="V72" s="15"/>
      <c r="W72" s="12">
        <f t="shared" ref="W72:W114" si="22">(E72-AA72-AC72-AD72)/5</f>
        <v>2.6497999999999999</v>
      </c>
      <c r="X72" s="15"/>
      <c r="Y72" s="16">
        <f t="shared" ref="Y72:Y114" si="23">(F72+L72+M72+N72+O72+P72+Q72+R72+S72+U72+V72+X72)/W72</f>
        <v>5.4396558230809875</v>
      </c>
      <c r="Z72" s="12">
        <f t="shared" ref="Z72:Z114" si="24">F72/W72</f>
        <v>5.4396558230809875</v>
      </c>
      <c r="AA72" s="12">
        <f>VLOOKUP(A:A,[1]TDSheet!$A:$Z,26,0)</f>
        <v>0</v>
      </c>
      <c r="AB72" s="12"/>
      <c r="AC72" s="12">
        <v>0</v>
      </c>
      <c r="AD72" s="12">
        <f>VLOOKUP(A:A,[1]TDSheet!$A:$AC,29,0)</f>
        <v>0</v>
      </c>
      <c r="AE72" s="12">
        <f>VLOOKUP(A:A,[1]TDSheet!$A:$AD,30,0)</f>
        <v>1.3096000000000001</v>
      </c>
      <c r="AF72" s="12">
        <f>VLOOKUP(A:A,[1]TDSheet!$A:$AE,31,0)</f>
        <v>2.7450000000000001</v>
      </c>
      <c r="AG72" s="12">
        <f>VLOOKUP(A:A,[1]TDSheet!$A:$AF,32,0)</f>
        <v>0.58999999999999919</v>
      </c>
      <c r="AH72" s="12">
        <f>VLOOKUP(A:A,[5]TDSheet!$A:$D,4,0)</f>
        <v>1.46</v>
      </c>
      <c r="AI72" s="12" t="str">
        <f>VLOOKUP(A:A,[1]TDSheet!$A:$AH,34,0)</f>
        <v>вывод</v>
      </c>
      <c r="AJ72" s="12">
        <f t="shared" ref="AJ72:AJ114" si="25">U72*H72</f>
        <v>0</v>
      </c>
      <c r="AK72" s="12">
        <f t="shared" ref="AK72:AK114" si="26">V72*H72</f>
        <v>0</v>
      </c>
      <c r="AL72" s="12">
        <f t="shared" ref="AL72:AL114" si="27">X72*H72</f>
        <v>0</v>
      </c>
      <c r="AM72" s="12">
        <f t="shared" ref="AM72:AM114" si="28">T72*H72</f>
        <v>0</v>
      </c>
      <c r="AN72" s="12"/>
      <c r="AO72" s="12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301.22199999999998</v>
      </c>
      <c r="D73" s="8">
        <v>8308.4750000000004</v>
      </c>
      <c r="E73" s="17">
        <v>2900</v>
      </c>
      <c r="F73" s="17">
        <v>613</v>
      </c>
      <c r="G73" s="1">
        <f>VLOOKUP(A:A,[1]TDSheet!$A:$G,7,0)</f>
        <v>0</v>
      </c>
      <c r="H73" s="21">
        <f>VLOOKUP(A:A,[1]TDSheet!$A:$H,8,0)</f>
        <v>1</v>
      </c>
      <c r="I73" s="1">
        <f>VLOOKUP(A:A,[1]TDSheet!$A:$I,9,0)</f>
        <v>40</v>
      </c>
      <c r="J73" s="12">
        <f>VLOOKUP(A:A,[2]TDSheet!$A:$F,6,0)</f>
        <v>2807.0990000000002</v>
      </c>
      <c r="K73" s="12">
        <f t="shared" si="21"/>
        <v>92.90099999999984</v>
      </c>
      <c r="L73" s="12">
        <f>VLOOKUP(A:A,[1]TDSheet!$A:$M,13,0)</f>
        <v>400</v>
      </c>
      <c r="M73" s="12">
        <f>VLOOKUP(A:A,[1]TDSheet!$A:$N,14,0)</f>
        <v>450</v>
      </c>
      <c r="N73" s="12">
        <f>VLOOKUP(A:A,[1]TDSheet!$A:$W,23,0)</f>
        <v>550</v>
      </c>
      <c r="O73" s="12">
        <v>300</v>
      </c>
      <c r="P73" s="12">
        <v>500</v>
      </c>
      <c r="Q73" s="12">
        <v>200</v>
      </c>
      <c r="R73" s="12">
        <v>400</v>
      </c>
      <c r="S73" s="12">
        <v>400</v>
      </c>
      <c r="T73" s="12">
        <f>VLOOKUP(A:A,[3]TDSheet!$A:$C,3,0)</f>
        <v>915</v>
      </c>
      <c r="U73" s="15">
        <v>500</v>
      </c>
      <c r="V73" s="15"/>
      <c r="W73" s="12">
        <f t="shared" si="22"/>
        <v>388.71300000000002</v>
      </c>
      <c r="X73" s="15"/>
      <c r="Y73" s="16">
        <f t="shared" si="23"/>
        <v>11.095589805331954</v>
      </c>
      <c r="Z73" s="12">
        <f t="shared" si="24"/>
        <v>1.5769989683905605</v>
      </c>
      <c r="AA73" s="12">
        <f>VLOOKUP(A:A,[1]TDSheet!$A:$Z,26,0)</f>
        <v>0</v>
      </c>
      <c r="AB73" s="12"/>
      <c r="AC73" s="12">
        <f>VLOOKUP(A:A,[4]TDSheet!$A:$D,4,0)</f>
        <v>956.43499999999995</v>
      </c>
      <c r="AD73" s="12">
        <f>VLOOKUP(A:A,[1]TDSheet!$A:$AC,29,0)</f>
        <v>0</v>
      </c>
      <c r="AE73" s="12">
        <f>VLOOKUP(A:A,[1]TDSheet!$A:$AD,30,0)</f>
        <v>403.07759999999996</v>
      </c>
      <c r="AF73" s="12">
        <f>VLOOKUP(A:A,[1]TDSheet!$A:$AE,31,0)</f>
        <v>255.25</v>
      </c>
      <c r="AG73" s="12">
        <f>VLOOKUP(A:A,[1]TDSheet!$A:$AF,32,0)</f>
        <v>290.0052</v>
      </c>
      <c r="AH73" s="12">
        <f>VLOOKUP(A:A,[5]TDSheet!$A:$D,4,0)</f>
        <v>388.90899999999999</v>
      </c>
      <c r="AI73" s="13" t="s">
        <v>157</v>
      </c>
      <c r="AJ73" s="12">
        <f t="shared" si="25"/>
        <v>500</v>
      </c>
      <c r="AK73" s="12">
        <f t="shared" si="26"/>
        <v>0</v>
      </c>
      <c r="AL73" s="12">
        <f t="shared" si="27"/>
        <v>0</v>
      </c>
      <c r="AM73" s="12">
        <f t="shared" si="28"/>
        <v>915</v>
      </c>
      <c r="AN73" s="12"/>
      <c r="AO73" s="12"/>
    </row>
    <row r="74" spans="1:41" s="1" customFormat="1" ht="11.1" customHeight="1" outlineLevel="1" x14ac:dyDescent="0.2">
      <c r="A74" s="7" t="s">
        <v>77</v>
      </c>
      <c r="B74" s="7" t="s">
        <v>14</v>
      </c>
      <c r="C74" s="8">
        <v>3323</v>
      </c>
      <c r="D74" s="8">
        <v>3067</v>
      </c>
      <c r="E74" s="8">
        <v>4077</v>
      </c>
      <c r="F74" s="8">
        <v>2248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4062</v>
      </c>
      <c r="K74" s="12">
        <f t="shared" si="21"/>
        <v>15</v>
      </c>
      <c r="L74" s="12">
        <f>VLOOKUP(A:A,[1]TDSheet!$A:$M,13,0)</f>
        <v>600</v>
      </c>
      <c r="M74" s="12">
        <f>VLOOKUP(A:A,[1]TDSheet!$A:$N,14,0)</f>
        <v>600</v>
      </c>
      <c r="N74" s="12">
        <f>VLOOKUP(A:A,[1]TDSheet!$A:$W,23,0)</f>
        <v>800</v>
      </c>
      <c r="O74" s="12"/>
      <c r="P74" s="12">
        <v>800</v>
      </c>
      <c r="Q74" s="12">
        <v>500</v>
      </c>
      <c r="R74" s="12">
        <v>400</v>
      </c>
      <c r="S74" s="12">
        <v>800</v>
      </c>
      <c r="T74" s="12">
        <f>VLOOKUP(A:A,[3]TDSheet!$A:$C,3,0)</f>
        <v>782.5</v>
      </c>
      <c r="U74" s="15">
        <v>500</v>
      </c>
      <c r="V74" s="15"/>
      <c r="W74" s="12">
        <f t="shared" si="22"/>
        <v>661.4</v>
      </c>
      <c r="X74" s="15"/>
      <c r="Y74" s="16">
        <f t="shared" si="23"/>
        <v>10.958572724523737</v>
      </c>
      <c r="Z74" s="12">
        <f t="shared" si="24"/>
        <v>3.3988509222860599</v>
      </c>
      <c r="AA74" s="12">
        <f>VLOOKUP(A:A,[1]TDSheet!$A:$Z,26,0)</f>
        <v>0</v>
      </c>
      <c r="AB74" s="12"/>
      <c r="AC74" s="12">
        <f>VLOOKUP(A:A,[4]TDSheet!$A:$D,4,0)</f>
        <v>770</v>
      </c>
      <c r="AD74" s="12">
        <f>VLOOKUP(A:A,[1]TDSheet!$A:$AC,29,0)</f>
        <v>0</v>
      </c>
      <c r="AE74" s="12">
        <f>VLOOKUP(A:A,[1]TDSheet!$A:$AD,30,0)</f>
        <v>874.8</v>
      </c>
      <c r="AF74" s="12">
        <f>VLOOKUP(A:A,[1]TDSheet!$A:$AE,31,0)</f>
        <v>796.5</v>
      </c>
      <c r="AG74" s="12">
        <f>VLOOKUP(A:A,[1]TDSheet!$A:$AF,32,0)</f>
        <v>607.20000000000005</v>
      </c>
      <c r="AH74" s="12">
        <f>VLOOKUP(A:A,[5]TDSheet!$A:$D,4,0)</f>
        <v>691</v>
      </c>
      <c r="AI74" s="12">
        <f>VLOOKUP(A:A,[1]TDSheet!$A:$AH,34,0)</f>
        <v>0</v>
      </c>
      <c r="AJ74" s="12">
        <f t="shared" si="25"/>
        <v>225</v>
      </c>
      <c r="AK74" s="12">
        <f t="shared" si="26"/>
        <v>0</v>
      </c>
      <c r="AL74" s="12">
        <f t="shared" si="27"/>
        <v>0</v>
      </c>
      <c r="AM74" s="12">
        <f t="shared" si="28"/>
        <v>352.125</v>
      </c>
      <c r="AN74" s="12"/>
      <c r="AO74" s="12"/>
    </row>
    <row r="75" spans="1:41" s="1" customFormat="1" ht="11.1" customHeight="1" outlineLevel="1" x14ac:dyDescent="0.2">
      <c r="A75" s="7" t="s">
        <v>78</v>
      </c>
      <c r="B75" s="7" t="s">
        <v>14</v>
      </c>
      <c r="C75" s="8">
        <v>2634</v>
      </c>
      <c r="D75" s="8">
        <v>3966</v>
      </c>
      <c r="E75" s="8">
        <v>4139</v>
      </c>
      <c r="F75" s="8">
        <v>2382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4156</v>
      </c>
      <c r="K75" s="12">
        <f t="shared" si="21"/>
        <v>-17</v>
      </c>
      <c r="L75" s="12">
        <f>VLOOKUP(A:A,[1]TDSheet!$A:$M,13,0)</f>
        <v>800</v>
      </c>
      <c r="M75" s="12">
        <f>VLOOKUP(A:A,[1]TDSheet!$A:$N,14,0)</f>
        <v>500</v>
      </c>
      <c r="N75" s="12">
        <f>VLOOKUP(A:A,[1]TDSheet!$A:$W,23,0)</f>
        <v>800</v>
      </c>
      <c r="O75" s="12"/>
      <c r="P75" s="12">
        <v>800</v>
      </c>
      <c r="Q75" s="12">
        <v>500</v>
      </c>
      <c r="R75" s="12">
        <v>500</v>
      </c>
      <c r="S75" s="12">
        <v>800</v>
      </c>
      <c r="T75" s="12">
        <f>VLOOKUP(A:A,[3]TDSheet!$A:$C,3,0)</f>
        <v>402.5</v>
      </c>
      <c r="U75" s="15">
        <v>400</v>
      </c>
      <c r="V75" s="15"/>
      <c r="W75" s="12">
        <f t="shared" si="22"/>
        <v>697.8</v>
      </c>
      <c r="X75" s="15"/>
      <c r="Y75" s="16">
        <f t="shared" si="23"/>
        <v>10.722269991401548</v>
      </c>
      <c r="Z75" s="12">
        <f t="shared" si="24"/>
        <v>3.4135855546001723</v>
      </c>
      <c r="AA75" s="12">
        <f>VLOOKUP(A:A,[1]TDSheet!$A:$Z,26,0)</f>
        <v>0</v>
      </c>
      <c r="AB75" s="12"/>
      <c r="AC75" s="12">
        <f>VLOOKUP(A:A,[4]TDSheet!$A:$D,4,0)</f>
        <v>560</v>
      </c>
      <c r="AD75" s="12">
        <f>VLOOKUP(A:A,[1]TDSheet!$A:$AC,29,0)</f>
        <v>90</v>
      </c>
      <c r="AE75" s="12">
        <f>VLOOKUP(A:A,[1]TDSheet!$A:$AD,30,0)</f>
        <v>981.4</v>
      </c>
      <c r="AF75" s="12">
        <f>VLOOKUP(A:A,[1]TDSheet!$A:$AE,31,0)</f>
        <v>733.5</v>
      </c>
      <c r="AG75" s="12">
        <f>VLOOKUP(A:A,[1]TDSheet!$A:$AF,32,0)</f>
        <v>660.8</v>
      </c>
      <c r="AH75" s="12">
        <f>VLOOKUP(A:A,[5]TDSheet!$A:$D,4,0)</f>
        <v>434</v>
      </c>
      <c r="AI75" s="12">
        <v>0</v>
      </c>
      <c r="AJ75" s="12">
        <f t="shared" si="25"/>
        <v>180</v>
      </c>
      <c r="AK75" s="12">
        <f t="shared" si="26"/>
        <v>0</v>
      </c>
      <c r="AL75" s="12">
        <f t="shared" si="27"/>
        <v>0</v>
      </c>
      <c r="AM75" s="12">
        <f t="shared" si="28"/>
        <v>181.125</v>
      </c>
      <c r="AN75" s="12"/>
      <c r="AO75" s="12"/>
    </row>
    <row r="76" spans="1:41" s="1" customFormat="1" ht="11.1" customHeight="1" outlineLevel="1" x14ac:dyDescent="0.2">
      <c r="A76" s="7" t="s">
        <v>79</v>
      </c>
      <c r="B76" s="7" t="s">
        <v>14</v>
      </c>
      <c r="C76" s="8">
        <v>655</v>
      </c>
      <c r="D76" s="8">
        <v>1754</v>
      </c>
      <c r="E76" s="8">
        <v>1500</v>
      </c>
      <c r="F76" s="8">
        <v>884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1493</v>
      </c>
      <c r="K76" s="12">
        <f t="shared" si="21"/>
        <v>7</v>
      </c>
      <c r="L76" s="12">
        <f>VLOOKUP(A:A,[1]TDSheet!$A:$M,13,0)</f>
        <v>350</v>
      </c>
      <c r="M76" s="12">
        <f>VLOOKUP(A:A,[1]TDSheet!$A:$N,14,0)</f>
        <v>100</v>
      </c>
      <c r="N76" s="12">
        <f>VLOOKUP(A:A,[1]TDSheet!$A:$W,23,0)</f>
        <v>300</v>
      </c>
      <c r="O76" s="12">
        <v>100</v>
      </c>
      <c r="P76" s="12">
        <v>350</v>
      </c>
      <c r="Q76" s="12">
        <v>100</v>
      </c>
      <c r="R76" s="12">
        <v>300</v>
      </c>
      <c r="S76" s="12">
        <v>300</v>
      </c>
      <c r="T76" s="12">
        <f>VLOOKUP(A:A,[3]TDSheet!$A:$C,3,0)</f>
        <v>65</v>
      </c>
      <c r="U76" s="15">
        <v>200</v>
      </c>
      <c r="V76" s="15"/>
      <c r="W76" s="12">
        <f t="shared" si="22"/>
        <v>277.2</v>
      </c>
      <c r="X76" s="15"/>
      <c r="Y76" s="16">
        <f t="shared" si="23"/>
        <v>10.764790764790765</v>
      </c>
      <c r="Z76" s="12">
        <f t="shared" si="24"/>
        <v>3.1890331890331893</v>
      </c>
      <c r="AA76" s="12">
        <f>VLOOKUP(A:A,[1]TDSheet!$A:$Z,26,0)</f>
        <v>0</v>
      </c>
      <c r="AB76" s="12"/>
      <c r="AC76" s="12">
        <f>VLOOKUP(A:A,[4]TDSheet!$A:$D,4,0)</f>
        <v>114</v>
      </c>
      <c r="AD76" s="12">
        <f>VLOOKUP(A:A,[1]TDSheet!$A:$AC,29,0)</f>
        <v>0</v>
      </c>
      <c r="AE76" s="12">
        <f>VLOOKUP(A:A,[1]TDSheet!$A:$AD,30,0)</f>
        <v>371.4</v>
      </c>
      <c r="AF76" s="12">
        <f>VLOOKUP(A:A,[1]TDSheet!$A:$AE,31,0)</f>
        <v>259</v>
      </c>
      <c r="AG76" s="12">
        <f>VLOOKUP(A:A,[1]TDSheet!$A:$AF,32,0)</f>
        <v>255.6</v>
      </c>
      <c r="AH76" s="12">
        <f>VLOOKUP(A:A,[5]TDSheet!$A:$D,4,0)</f>
        <v>326</v>
      </c>
      <c r="AI76" s="13" t="s">
        <v>156</v>
      </c>
      <c r="AJ76" s="12">
        <f t="shared" si="25"/>
        <v>90</v>
      </c>
      <c r="AK76" s="12">
        <f t="shared" si="26"/>
        <v>0</v>
      </c>
      <c r="AL76" s="12">
        <f t="shared" si="27"/>
        <v>0</v>
      </c>
      <c r="AM76" s="12">
        <f t="shared" si="28"/>
        <v>29.25</v>
      </c>
      <c r="AN76" s="12"/>
      <c r="AO76" s="12"/>
    </row>
    <row r="77" spans="1:41" s="1" customFormat="1" ht="11.1" customHeight="1" outlineLevel="1" x14ac:dyDescent="0.2">
      <c r="A77" s="7" t="s">
        <v>80</v>
      </c>
      <c r="B77" s="7" t="s">
        <v>14</v>
      </c>
      <c r="C77" s="8">
        <v>24</v>
      </c>
      <c r="D77" s="8">
        <v>889</v>
      </c>
      <c r="E77" s="8">
        <v>527</v>
      </c>
      <c r="F77" s="8">
        <v>49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592</v>
      </c>
      <c r="K77" s="12">
        <f t="shared" si="21"/>
        <v>-65</v>
      </c>
      <c r="L77" s="12">
        <f>VLOOKUP(A:A,[1]TDSheet!$A:$M,13,0)</f>
        <v>60</v>
      </c>
      <c r="M77" s="12">
        <f>VLOOKUP(A:A,[1]TDSheet!$A:$N,14,0)</f>
        <v>80</v>
      </c>
      <c r="N77" s="12">
        <f>VLOOKUP(A:A,[1]TDSheet!$A:$W,23,0)</f>
        <v>140</v>
      </c>
      <c r="O77" s="12">
        <v>70</v>
      </c>
      <c r="P77" s="12">
        <v>90</v>
      </c>
      <c r="Q77" s="12"/>
      <c r="R77" s="12">
        <v>150</v>
      </c>
      <c r="S77" s="12">
        <v>120</v>
      </c>
      <c r="T77" s="12">
        <f>VLOOKUP(A:A,[3]TDSheet!$A:$C,3,0)</f>
        <v>126</v>
      </c>
      <c r="U77" s="15">
        <v>40</v>
      </c>
      <c r="V77" s="15"/>
      <c r="W77" s="12">
        <f t="shared" si="22"/>
        <v>65.8</v>
      </c>
      <c r="X77" s="15"/>
      <c r="Y77" s="16">
        <f t="shared" si="23"/>
        <v>12.142857142857144</v>
      </c>
      <c r="Z77" s="12">
        <f t="shared" si="24"/>
        <v>0.74468085106382986</v>
      </c>
      <c r="AA77" s="12">
        <f>VLOOKUP(A:A,[1]TDSheet!$A:$Z,26,0)</f>
        <v>0</v>
      </c>
      <c r="AB77" s="12"/>
      <c r="AC77" s="12">
        <f>VLOOKUP(A:A,[4]TDSheet!$A:$D,4,0)</f>
        <v>198</v>
      </c>
      <c r="AD77" s="12">
        <f>VLOOKUP(A:A,[1]TDSheet!$A:$AC,29,0)</f>
        <v>0</v>
      </c>
      <c r="AE77" s="12">
        <f>VLOOKUP(A:A,[1]TDSheet!$A:$AD,30,0)</f>
        <v>49.6</v>
      </c>
      <c r="AF77" s="12">
        <f>VLOOKUP(A:A,[1]TDSheet!$A:$AE,31,0)</f>
        <v>31.25</v>
      </c>
      <c r="AG77" s="12">
        <f>VLOOKUP(A:A,[1]TDSheet!$A:$AF,32,0)</f>
        <v>45.8</v>
      </c>
      <c r="AH77" s="12">
        <f>VLOOKUP(A:A,[5]TDSheet!$A:$D,4,0)</f>
        <v>72</v>
      </c>
      <c r="AI77" s="12" t="e">
        <f>VLOOKUP(A:A,[1]TDSheet!$A:$AH,34,0)</f>
        <v>#N/A</v>
      </c>
      <c r="AJ77" s="12">
        <f t="shared" si="25"/>
        <v>16</v>
      </c>
      <c r="AK77" s="12">
        <f t="shared" si="26"/>
        <v>0</v>
      </c>
      <c r="AL77" s="12">
        <f t="shared" si="27"/>
        <v>0</v>
      </c>
      <c r="AM77" s="12">
        <f t="shared" si="28"/>
        <v>50.400000000000006</v>
      </c>
      <c r="AN77" s="12"/>
      <c r="AO77" s="12"/>
    </row>
    <row r="78" spans="1:41" s="1" customFormat="1" ht="11.1" customHeight="1" outlineLevel="1" x14ac:dyDescent="0.2">
      <c r="A78" s="7" t="s">
        <v>81</v>
      </c>
      <c r="B78" s="7" t="s">
        <v>14</v>
      </c>
      <c r="C78" s="8">
        <v>-39</v>
      </c>
      <c r="D78" s="8">
        <v>1009</v>
      </c>
      <c r="E78" s="8">
        <v>478</v>
      </c>
      <c r="F78" s="8">
        <v>208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516</v>
      </c>
      <c r="K78" s="12">
        <f t="shared" si="21"/>
        <v>-38</v>
      </c>
      <c r="L78" s="12">
        <f>VLOOKUP(A:A,[1]TDSheet!$A:$M,13,0)</f>
        <v>80</v>
      </c>
      <c r="M78" s="12">
        <f>VLOOKUP(A:A,[1]TDSheet!$A:$N,14,0)</f>
        <v>0</v>
      </c>
      <c r="N78" s="12">
        <f>VLOOKUP(A:A,[1]TDSheet!$A:$W,23,0)</f>
        <v>100</v>
      </c>
      <c r="O78" s="12"/>
      <c r="P78" s="12">
        <v>80</v>
      </c>
      <c r="Q78" s="12"/>
      <c r="R78" s="12">
        <v>100</v>
      </c>
      <c r="S78" s="12">
        <v>80</v>
      </c>
      <c r="T78" s="12">
        <f>VLOOKUP(A:A,[3]TDSheet!$A:$C,3,0)</f>
        <v>111</v>
      </c>
      <c r="U78" s="15">
        <v>50</v>
      </c>
      <c r="V78" s="15"/>
      <c r="W78" s="12">
        <f t="shared" si="22"/>
        <v>63.2</v>
      </c>
      <c r="X78" s="15"/>
      <c r="Y78" s="16">
        <f t="shared" si="23"/>
        <v>11.044303797468354</v>
      </c>
      <c r="Z78" s="12">
        <f t="shared" si="24"/>
        <v>3.2911392405063289</v>
      </c>
      <c r="AA78" s="12">
        <f>VLOOKUP(A:A,[1]TDSheet!$A:$Z,26,0)</f>
        <v>0</v>
      </c>
      <c r="AB78" s="12"/>
      <c r="AC78" s="12">
        <f>VLOOKUP(A:A,[4]TDSheet!$A:$D,4,0)</f>
        <v>162</v>
      </c>
      <c r="AD78" s="12">
        <f>VLOOKUP(A:A,[1]TDSheet!$A:$AC,29,0)</f>
        <v>0</v>
      </c>
      <c r="AE78" s="12">
        <f>VLOOKUP(A:A,[1]TDSheet!$A:$AD,30,0)</f>
        <v>46.4</v>
      </c>
      <c r="AF78" s="12">
        <f>VLOOKUP(A:A,[1]TDSheet!$A:$AE,31,0)</f>
        <v>29.5</v>
      </c>
      <c r="AG78" s="12">
        <f>VLOOKUP(A:A,[1]TDSheet!$A:$AF,32,0)</f>
        <v>56</v>
      </c>
      <c r="AH78" s="12">
        <f>VLOOKUP(A:A,[5]TDSheet!$A:$D,4,0)</f>
        <v>88</v>
      </c>
      <c r="AI78" s="12" t="e">
        <f>VLOOKUP(A:A,[1]TDSheet!$A:$AH,34,0)</f>
        <v>#N/A</v>
      </c>
      <c r="AJ78" s="12">
        <f t="shared" si="25"/>
        <v>20</v>
      </c>
      <c r="AK78" s="12">
        <f t="shared" si="26"/>
        <v>0</v>
      </c>
      <c r="AL78" s="12">
        <f t="shared" si="27"/>
        <v>0</v>
      </c>
      <c r="AM78" s="12">
        <f t="shared" si="28"/>
        <v>44.400000000000006</v>
      </c>
      <c r="AN78" s="12"/>
      <c r="AO78" s="12"/>
    </row>
    <row r="79" spans="1:41" s="1" customFormat="1" ht="11.1" customHeight="1" outlineLevel="1" x14ac:dyDescent="0.2">
      <c r="A79" s="7" t="s">
        <v>82</v>
      </c>
      <c r="B79" s="7" t="s">
        <v>8</v>
      </c>
      <c r="C79" s="8">
        <v>1105.83</v>
      </c>
      <c r="D79" s="8">
        <v>815.43200000000002</v>
      </c>
      <c r="E79" s="8">
        <v>1166.6099999999999</v>
      </c>
      <c r="F79" s="8">
        <v>731.62099999999998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1139.3140000000001</v>
      </c>
      <c r="K79" s="12">
        <f t="shared" si="21"/>
        <v>27.295999999999822</v>
      </c>
      <c r="L79" s="12">
        <f>VLOOKUP(A:A,[1]TDSheet!$A:$M,13,0)</f>
        <v>100</v>
      </c>
      <c r="M79" s="12">
        <f>VLOOKUP(A:A,[1]TDSheet!$A:$N,14,0)</f>
        <v>0</v>
      </c>
      <c r="N79" s="12">
        <f>VLOOKUP(A:A,[1]TDSheet!$A:$W,23,0)</f>
        <v>300</v>
      </c>
      <c r="O79" s="12"/>
      <c r="P79" s="12">
        <v>300</v>
      </c>
      <c r="Q79" s="12">
        <v>100</v>
      </c>
      <c r="R79" s="12">
        <v>200</v>
      </c>
      <c r="S79" s="12">
        <v>200</v>
      </c>
      <c r="T79" s="12">
        <f>VLOOKUP(A:A,[3]TDSheet!$A:$C,3,0)</f>
        <v>295.5</v>
      </c>
      <c r="U79" s="15">
        <v>300</v>
      </c>
      <c r="V79" s="15"/>
      <c r="W79" s="12">
        <f t="shared" si="22"/>
        <v>190.05899999999997</v>
      </c>
      <c r="X79" s="15"/>
      <c r="Y79" s="16">
        <f t="shared" si="23"/>
        <v>11.741727568807583</v>
      </c>
      <c r="Z79" s="12">
        <f t="shared" si="24"/>
        <v>3.8494414892217685</v>
      </c>
      <c r="AA79" s="12">
        <f>VLOOKUP(A:A,[1]TDSheet!$A:$Z,26,0)</f>
        <v>0</v>
      </c>
      <c r="AB79" s="12"/>
      <c r="AC79" s="12">
        <f>VLOOKUP(A:A,[4]TDSheet!$A:$D,4,0)</f>
        <v>216.315</v>
      </c>
      <c r="AD79" s="12">
        <f>VLOOKUP(A:A,[1]TDSheet!$A:$AC,29,0)</f>
        <v>0</v>
      </c>
      <c r="AE79" s="12">
        <f>VLOOKUP(A:A,[1]TDSheet!$A:$AD,30,0)</f>
        <v>329.14319999999998</v>
      </c>
      <c r="AF79" s="12">
        <f>VLOOKUP(A:A,[1]TDSheet!$A:$AE,31,0)</f>
        <v>226.20325</v>
      </c>
      <c r="AG79" s="12">
        <f>VLOOKUP(A:A,[1]TDSheet!$A:$AF,32,0)</f>
        <v>175.12479999999999</v>
      </c>
      <c r="AH79" s="12">
        <f>VLOOKUP(A:A,[5]TDSheet!$A:$D,4,0)</f>
        <v>197.18</v>
      </c>
      <c r="AI79" s="13" t="s">
        <v>157</v>
      </c>
      <c r="AJ79" s="12">
        <f t="shared" si="25"/>
        <v>300</v>
      </c>
      <c r="AK79" s="12">
        <f t="shared" si="26"/>
        <v>0</v>
      </c>
      <c r="AL79" s="12">
        <f t="shared" si="27"/>
        <v>0</v>
      </c>
      <c r="AM79" s="12">
        <f t="shared" si="28"/>
        <v>295.5</v>
      </c>
      <c r="AN79" s="12"/>
      <c r="AO79" s="12"/>
    </row>
    <row r="80" spans="1:41" s="1" customFormat="1" ht="11.1" customHeight="1" outlineLevel="1" x14ac:dyDescent="0.2">
      <c r="A80" s="7" t="s">
        <v>83</v>
      </c>
      <c r="B80" s="7" t="s">
        <v>8</v>
      </c>
      <c r="C80" s="8">
        <v>2.6960000000000002</v>
      </c>
      <c r="D80" s="8">
        <v>4.9219999999999997</v>
      </c>
      <c r="E80" s="8">
        <v>4.9240000000000004</v>
      </c>
      <c r="F80" s="8">
        <v>1.7030000000000001</v>
      </c>
      <c r="G80" s="1" t="str">
        <f>VLOOKUP(A:A,[1]TDSheet!$A:$G,7,0)</f>
        <v>выв</v>
      </c>
      <c r="H80" s="1">
        <f>VLOOKUP(A:A,[1]TDSheet!$A:$H,8,0)</f>
        <v>0</v>
      </c>
      <c r="I80" s="1">
        <f>VLOOKUP(A:A,[1]TDSheet!$A:$I,9,0)</f>
        <v>40</v>
      </c>
      <c r="J80" s="12">
        <f>VLOOKUP(A:A,[2]TDSheet!$A:$F,6,0)</f>
        <v>14.073</v>
      </c>
      <c r="K80" s="12">
        <f t="shared" si="21"/>
        <v>-9.1490000000000009</v>
      </c>
      <c r="L80" s="12">
        <f>VLOOKUP(A:A,[1]TDSheet!$A:$M,13,0)</f>
        <v>0</v>
      </c>
      <c r="M80" s="12">
        <f>VLOOKUP(A:A,[1]TDSheet!$A:$N,14,0)</f>
        <v>10</v>
      </c>
      <c r="N80" s="12">
        <f>VLOOKUP(A:A,[1]TDSheet!$A:$W,23,0)</f>
        <v>0</v>
      </c>
      <c r="O80" s="12"/>
      <c r="P80" s="12"/>
      <c r="Q80" s="12"/>
      <c r="R80" s="12"/>
      <c r="S80" s="12"/>
      <c r="T80" s="12">
        <f>VLOOKUP(A:A,[3]TDSheet!$A:$C,3,0)</f>
        <v>0</v>
      </c>
      <c r="U80" s="15"/>
      <c r="V80" s="15"/>
      <c r="W80" s="12">
        <f t="shared" si="22"/>
        <v>0.98480000000000012</v>
      </c>
      <c r="X80" s="15"/>
      <c r="Y80" s="16">
        <f t="shared" si="23"/>
        <v>11.883631194151095</v>
      </c>
      <c r="Z80" s="12">
        <f t="shared" si="24"/>
        <v>1.7292851340373678</v>
      </c>
      <c r="AA80" s="12">
        <f>VLOOKUP(A:A,[1]TDSheet!$A:$Z,26,0)</f>
        <v>0</v>
      </c>
      <c r="AB80" s="12"/>
      <c r="AC80" s="12">
        <v>0</v>
      </c>
      <c r="AD80" s="12">
        <f>VLOOKUP(A:A,[1]TDSheet!$A:$AC,29,0)</f>
        <v>0</v>
      </c>
      <c r="AE80" s="12">
        <f>VLOOKUP(A:A,[1]TDSheet!$A:$AD,30,0)</f>
        <v>2.1294</v>
      </c>
      <c r="AF80" s="12">
        <f>VLOOKUP(A:A,[1]TDSheet!$A:$AE,31,0)</f>
        <v>1.7302500000000001</v>
      </c>
      <c r="AG80" s="12">
        <f>VLOOKUP(A:A,[1]TDSheet!$A:$AF,32,0)</f>
        <v>0.98919999999999997</v>
      </c>
      <c r="AH80" s="12">
        <v>0</v>
      </c>
      <c r="AI80" s="12" t="str">
        <f>VLOOKUP(A:A,[1]TDSheet!$A:$AH,34,0)</f>
        <v>вывод</v>
      </c>
      <c r="AJ80" s="12">
        <f t="shared" si="25"/>
        <v>0</v>
      </c>
      <c r="AK80" s="12">
        <f t="shared" si="26"/>
        <v>0</v>
      </c>
      <c r="AL80" s="12">
        <f t="shared" si="27"/>
        <v>0</v>
      </c>
      <c r="AM80" s="12">
        <f t="shared" si="28"/>
        <v>0</v>
      </c>
      <c r="AN80" s="12"/>
      <c r="AO80" s="12"/>
    </row>
    <row r="81" spans="1:41" s="1" customFormat="1" ht="11.1" customHeight="1" outlineLevel="1" x14ac:dyDescent="0.2">
      <c r="A81" s="7" t="s">
        <v>84</v>
      </c>
      <c r="B81" s="7" t="s">
        <v>14</v>
      </c>
      <c r="C81" s="8">
        <v>560</v>
      </c>
      <c r="D81" s="8">
        <v>19</v>
      </c>
      <c r="E81" s="8">
        <v>325</v>
      </c>
      <c r="F81" s="8">
        <v>239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341</v>
      </c>
      <c r="K81" s="12">
        <f t="shared" si="21"/>
        <v>-16</v>
      </c>
      <c r="L81" s="12">
        <f>VLOOKUP(A:A,[1]TDSheet!$A:$M,13,0)</f>
        <v>500</v>
      </c>
      <c r="M81" s="12">
        <f>VLOOKUP(A:A,[1]TDSheet!$A:$N,14,0)</f>
        <v>0</v>
      </c>
      <c r="N81" s="12">
        <f>VLOOKUP(A:A,[1]TDSheet!$A:$W,23,0)</f>
        <v>0</v>
      </c>
      <c r="O81" s="12"/>
      <c r="P81" s="12"/>
      <c r="Q81" s="12"/>
      <c r="R81" s="12"/>
      <c r="S81" s="12"/>
      <c r="T81" s="12">
        <f>VLOOKUP(A:A,[3]TDSheet!$A:$C,3,0)</f>
        <v>0</v>
      </c>
      <c r="U81" s="15"/>
      <c r="V81" s="15"/>
      <c r="W81" s="12">
        <f t="shared" si="22"/>
        <v>65</v>
      </c>
      <c r="X81" s="15"/>
      <c r="Y81" s="16">
        <f t="shared" si="23"/>
        <v>11.36923076923077</v>
      </c>
      <c r="Z81" s="12">
        <f t="shared" si="24"/>
        <v>3.6769230769230767</v>
      </c>
      <c r="AA81" s="12">
        <f>VLOOKUP(A:A,[1]TDSheet!$A:$Z,26,0)</f>
        <v>0</v>
      </c>
      <c r="AB81" s="12"/>
      <c r="AC81" s="12">
        <v>0</v>
      </c>
      <c r="AD81" s="12">
        <f>VLOOKUP(A:A,[1]TDSheet!$A:$AC,29,0)</f>
        <v>0</v>
      </c>
      <c r="AE81" s="12">
        <f>VLOOKUP(A:A,[1]TDSheet!$A:$AD,30,0)</f>
        <v>64</v>
      </c>
      <c r="AF81" s="12">
        <f>VLOOKUP(A:A,[1]TDSheet!$A:$AE,31,0)</f>
        <v>45</v>
      </c>
      <c r="AG81" s="12">
        <f>VLOOKUP(A:A,[1]TDSheet!$A:$AF,32,0)</f>
        <v>66.2</v>
      </c>
      <c r="AH81" s="12">
        <f>VLOOKUP(A:A,[5]TDSheet!$A:$D,4,0)</f>
        <v>56</v>
      </c>
      <c r="AI81" s="12" t="e">
        <f>VLOOKUP(A:A,[1]TDSheet!$A:$AH,34,0)</f>
        <v>#N/A</v>
      </c>
      <c r="AJ81" s="12">
        <f t="shared" si="25"/>
        <v>0</v>
      </c>
      <c r="AK81" s="12">
        <f t="shared" si="26"/>
        <v>0</v>
      </c>
      <c r="AL81" s="12">
        <f t="shared" si="27"/>
        <v>0</v>
      </c>
      <c r="AM81" s="12">
        <f t="shared" si="28"/>
        <v>0</v>
      </c>
      <c r="AN81" s="12"/>
      <c r="AO81" s="12"/>
    </row>
    <row r="82" spans="1:41" s="1" customFormat="1" ht="11.1" customHeight="1" outlineLevel="1" x14ac:dyDescent="0.2">
      <c r="A82" s="7" t="s">
        <v>85</v>
      </c>
      <c r="B82" s="7" t="s">
        <v>8</v>
      </c>
      <c r="C82" s="8">
        <v>131.14099999999999</v>
      </c>
      <c r="D82" s="8">
        <v>138.84399999999999</v>
      </c>
      <c r="E82" s="8">
        <v>213.197</v>
      </c>
      <c r="F82" s="8">
        <v>55.363999999999997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205.899</v>
      </c>
      <c r="K82" s="12">
        <f t="shared" si="21"/>
        <v>7.2980000000000018</v>
      </c>
      <c r="L82" s="12">
        <f>VLOOKUP(A:A,[1]TDSheet!$A:$M,13,0)</f>
        <v>20</v>
      </c>
      <c r="M82" s="12">
        <f>VLOOKUP(A:A,[1]TDSheet!$A:$N,14,0)</f>
        <v>60</v>
      </c>
      <c r="N82" s="12">
        <f>VLOOKUP(A:A,[1]TDSheet!$A:$W,23,0)</f>
        <v>80</v>
      </c>
      <c r="O82" s="12"/>
      <c r="P82" s="12"/>
      <c r="Q82" s="12">
        <v>20</v>
      </c>
      <c r="R82" s="12">
        <v>30</v>
      </c>
      <c r="S82" s="12">
        <v>20</v>
      </c>
      <c r="T82" s="12">
        <f>VLOOKUP(A:A,[3]TDSheet!$A:$C,3,0)</f>
        <v>58</v>
      </c>
      <c r="U82" s="15">
        <v>20</v>
      </c>
      <c r="V82" s="15"/>
      <c r="W82" s="12">
        <f t="shared" si="22"/>
        <v>28.969799999999999</v>
      </c>
      <c r="X82" s="15"/>
      <c r="Y82" s="16">
        <f t="shared" si="23"/>
        <v>10.540770043286459</v>
      </c>
      <c r="Z82" s="12">
        <f t="shared" si="24"/>
        <v>1.9110936216335632</v>
      </c>
      <c r="AA82" s="12">
        <f>VLOOKUP(A:A,[1]TDSheet!$A:$Z,26,0)</f>
        <v>0</v>
      </c>
      <c r="AB82" s="12"/>
      <c r="AC82" s="12">
        <f>VLOOKUP(A:A,[4]TDSheet!$A:$D,4,0)</f>
        <v>68.347999999999999</v>
      </c>
      <c r="AD82" s="12">
        <f>VLOOKUP(A:A,[1]TDSheet!$A:$AC,29,0)</f>
        <v>0</v>
      </c>
      <c r="AE82" s="12">
        <f>VLOOKUP(A:A,[1]TDSheet!$A:$AD,30,0)</f>
        <v>29.625400000000003</v>
      </c>
      <c r="AF82" s="12">
        <f>VLOOKUP(A:A,[1]TDSheet!$A:$AE,31,0)</f>
        <v>28.352250000000002</v>
      </c>
      <c r="AG82" s="12">
        <f>VLOOKUP(A:A,[1]TDSheet!$A:$AF,32,0)</f>
        <v>19.609400000000001</v>
      </c>
      <c r="AH82" s="12">
        <f>VLOOKUP(A:A,[5]TDSheet!$A:$D,4,0)</f>
        <v>22.93</v>
      </c>
      <c r="AI82" s="12" t="e">
        <f>VLOOKUP(A:A,[1]TDSheet!$A:$AH,34,0)</f>
        <v>#N/A</v>
      </c>
      <c r="AJ82" s="12">
        <f t="shared" si="25"/>
        <v>20</v>
      </c>
      <c r="AK82" s="12">
        <f t="shared" si="26"/>
        <v>0</v>
      </c>
      <c r="AL82" s="12">
        <f t="shared" si="27"/>
        <v>0</v>
      </c>
      <c r="AM82" s="12">
        <f t="shared" si="28"/>
        <v>58</v>
      </c>
      <c r="AN82" s="12"/>
      <c r="AO82" s="12"/>
    </row>
    <row r="83" spans="1:41" s="1" customFormat="1" ht="11.1" customHeight="1" outlineLevel="1" x14ac:dyDescent="0.2">
      <c r="A83" s="7" t="s">
        <v>86</v>
      </c>
      <c r="B83" s="7" t="s">
        <v>14</v>
      </c>
      <c r="C83" s="8">
        <v>335</v>
      </c>
      <c r="D83" s="8">
        <v>4547</v>
      </c>
      <c r="E83" s="8">
        <v>3347</v>
      </c>
      <c r="F83" s="8">
        <v>1478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3831</v>
      </c>
      <c r="K83" s="12">
        <f t="shared" si="21"/>
        <v>-484</v>
      </c>
      <c r="L83" s="12">
        <f>VLOOKUP(A:A,[1]TDSheet!$A:$M,13,0)</f>
        <v>500</v>
      </c>
      <c r="M83" s="12">
        <f>VLOOKUP(A:A,[1]TDSheet!$A:$N,14,0)</f>
        <v>1000</v>
      </c>
      <c r="N83" s="12">
        <f>VLOOKUP(A:A,[1]TDSheet!$A:$W,23,0)</f>
        <v>1000</v>
      </c>
      <c r="O83" s="12">
        <v>300</v>
      </c>
      <c r="P83" s="12">
        <v>300</v>
      </c>
      <c r="Q83" s="12"/>
      <c r="R83" s="12">
        <v>900</v>
      </c>
      <c r="S83" s="12">
        <v>600</v>
      </c>
      <c r="T83" s="12">
        <f>VLOOKUP(A:A,[3]TDSheet!$A:$C,3,0)</f>
        <v>550</v>
      </c>
      <c r="U83" s="15">
        <v>400</v>
      </c>
      <c r="V83" s="15"/>
      <c r="W83" s="12">
        <f t="shared" si="22"/>
        <v>579.4</v>
      </c>
      <c r="X83" s="15"/>
      <c r="Y83" s="16">
        <f t="shared" si="23"/>
        <v>11.180531584397654</v>
      </c>
      <c r="Z83" s="12">
        <f t="shared" si="24"/>
        <v>2.5509147393855716</v>
      </c>
      <c r="AA83" s="12">
        <f>VLOOKUP(A:A,[1]TDSheet!$A:$Z,26,0)</f>
        <v>0</v>
      </c>
      <c r="AB83" s="12"/>
      <c r="AC83" s="12">
        <f>VLOOKUP(A:A,[4]TDSheet!$A:$D,4,0)</f>
        <v>450</v>
      </c>
      <c r="AD83" s="12">
        <f>VLOOKUP(A:A,[1]TDSheet!$A:$AC,29,0)</f>
        <v>0</v>
      </c>
      <c r="AE83" s="12">
        <f>VLOOKUP(A:A,[1]TDSheet!$A:$AD,30,0)</f>
        <v>739.8</v>
      </c>
      <c r="AF83" s="12">
        <f>VLOOKUP(A:A,[1]TDSheet!$A:$AE,31,0)</f>
        <v>375.25</v>
      </c>
      <c r="AG83" s="12">
        <f>VLOOKUP(A:A,[1]TDSheet!$A:$AF,32,0)</f>
        <v>492.6</v>
      </c>
      <c r="AH83" s="12">
        <f>VLOOKUP(A:A,[5]TDSheet!$A:$D,4,0)</f>
        <v>757</v>
      </c>
      <c r="AI83" s="13" t="str">
        <f>VLOOKUP(A:A,[1]TDSheet!$A:$AH,34,0)</f>
        <v>склад</v>
      </c>
      <c r="AJ83" s="12">
        <f t="shared" si="25"/>
        <v>160</v>
      </c>
      <c r="AK83" s="12">
        <f t="shared" si="26"/>
        <v>0</v>
      </c>
      <c r="AL83" s="12">
        <f t="shared" si="27"/>
        <v>0</v>
      </c>
      <c r="AM83" s="12">
        <f t="shared" si="28"/>
        <v>220</v>
      </c>
      <c r="AN83" s="12"/>
      <c r="AO83" s="12"/>
    </row>
    <row r="84" spans="1:41" s="1" customFormat="1" ht="11.1" customHeight="1" outlineLevel="1" x14ac:dyDescent="0.2">
      <c r="A84" s="7" t="s">
        <v>87</v>
      </c>
      <c r="B84" s="7" t="s">
        <v>14</v>
      </c>
      <c r="C84" s="8">
        <v>415</v>
      </c>
      <c r="D84" s="8">
        <v>3237</v>
      </c>
      <c r="E84" s="8">
        <v>2577</v>
      </c>
      <c r="F84" s="8">
        <v>1014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2871</v>
      </c>
      <c r="K84" s="12">
        <f t="shared" si="21"/>
        <v>-294</v>
      </c>
      <c r="L84" s="12">
        <f>VLOOKUP(A:A,[1]TDSheet!$A:$M,13,0)</f>
        <v>300</v>
      </c>
      <c r="M84" s="12">
        <f>VLOOKUP(A:A,[1]TDSheet!$A:$N,14,0)</f>
        <v>800</v>
      </c>
      <c r="N84" s="12">
        <f>VLOOKUP(A:A,[1]TDSheet!$A:$W,23,0)</f>
        <v>600</v>
      </c>
      <c r="O84" s="12">
        <v>400</v>
      </c>
      <c r="P84" s="12">
        <v>300</v>
      </c>
      <c r="Q84" s="12"/>
      <c r="R84" s="12">
        <v>800</v>
      </c>
      <c r="S84" s="12">
        <v>300</v>
      </c>
      <c r="T84" s="12">
        <f>VLOOKUP(A:A,[3]TDSheet!$A:$C,3,0)</f>
        <v>550</v>
      </c>
      <c r="U84" s="15">
        <v>300</v>
      </c>
      <c r="V84" s="15"/>
      <c r="W84" s="12">
        <f t="shared" si="22"/>
        <v>425.4</v>
      </c>
      <c r="X84" s="15"/>
      <c r="Y84" s="16">
        <f t="shared" si="23"/>
        <v>11.316408086506817</v>
      </c>
      <c r="Z84" s="12">
        <f t="shared" si="24"/>
        <v>2.3836389280677013</v>
      </c>
      <c r="AA84" s="12">
        <f>VLOOKUP(A:A,[1]TDSheet!$A:$Z,26,0)</f>
        <v>0</v>
      </c>
      <c r="AB84" s="12"/>
      <c r="AC84" s="12">
        <f>VLOOKUP(A:A,[4]TDSheet!$A:$D,4,0)</f>
        <v>450</v>
      </c>
      <c r="AD84" s="12">
        <f>VLOOKUP(A:A,[1]TDSheet!$A:$AC,29,0)</f>
        <v>0</v>
      </c>
      <c r="AE84" s="12">
        <f>VLOOKUP(A:A,[1]TDSheet!$A:$AD,30,0)</f>
        <v>470.6</v>
      </c>
      <c r="AF84" s="12">
        <f>VLOOKUP(A:A,[1]TDSheet!$A:$AE,31,0)</f>
        <v>285</v>
      </c>
      <c r="AG84" s="12">
        <f>VLOOKUP(A:A,[1]TDSheet!$A:$AF,32,0)</f>
        <v>346.6</v>
      </c>
      <c r="AH84" s="12">
        <f>VLOOKUP(A:A,[5]TDSheet!$A:$D,4,0)</f>
        <v>513</v>
      </c>
      <c r="AI84" s="13" t="str">
        <f>VLOOKUP(A:A,[1]TDSheet!$A:$AH,34,0)</f>
        <v>склад</v>
      </c>
      <c r="AJ84" s="12">
        <f t="shared" si="25"/>
        <v>120</v>
      </c>
      <c r="AK84" s="12">
        <f t="shared" si="26"/>
        <v>0</v>
      </c>
      <c r="AL84" s="12">
        <f t="shared" si="27"/>
        <v>0</v>
      </c>
      <c r="AM84" s="12">
        <f t="shared" si="28"/>
        <v>220</v>
      </c>
      <c r="AN84" s="12"/>
      <c r="AO84" s="12"/>
    </row>
    <row r="85" spans="1:41" s="1" customFormat="1" ht="21.95" customHeight="1" outlineLevel="1" x14ac:dyDescent="0.2">
      <c r="A85" s="7" t="s">
        <v>88</v>
      </c>
      <c r="B85" s="7" t="s">
        <v>8</v>
      </c>
      <c r="C85" s="8">
        <v>292.64</v>
      </c>
      <c r="D85" s="8">
        <v>817.35699999999997</v>
      </c>
      <c r="E85" s="8">
        <v>926.96799999999996</v>
      </c>
      <c r="F85" s="8">
        <v>176.535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927.12400000000002</v>
      </c>
      <c r="K85" s="12">
        <f t="shared" si="21"/>
        <v>-0.15600000000006276</v>
      </c>
      <c r="L85" s="12">
        <f>VLOOKUP(A:A,[1]TDSheet!$A:$M,13,0)</f>
        <v>70</v>
      </c>
      <c r="M85" s="12">
        <f>VLOOKUP(A:A,[1]TDSheet!$A:$N,14,0)</f>
        <v>100</v>
      </c>
      <c r="N85" s="12">
        <f>VLOOKUP(A:A,[1]TDSheet!$A:$W,23,0)</f>
        <v>150</v>
      </c>
      <c r="O85" s="12"/>
      <c r="P85" s="12">
        <v>90</v>
      </c>
      <c r="Q85" s="12"/>
      <c r="R85" s="12">
        <v>100</v>
      </c>
      <c r="S85" s="12">
        <v>80</v>
      </c>
      <c r="T85" s="12">
        <f>VLOOKUP(A:A,[3]TDSheet!$A:$C,3,0)</f>
        <v>191</v>
      </c>
      <c r="U85" s="15">
        <v>60</v>
      </c>
      <c r="V85" s="15"/>
      <c r="W85" s="12">
        <f t="shared" si="22"/>
        <v>78.205199999999977</v>
      </c>
      <c r="X85" s="15"/>
      <c r="Y85" s="16">
        <f t="shared" si="23"/>
        <v>10.568798494217779</v>
      </c>
      <c r="Z85" s="12">
        <f t="shared" si="24"/>
        <v>2.2573307145816397</v>
      </c>
      <c r="AA85" s="12">
        <f>VLOOKUP(A:A,[1]TDSheet!$A:$Z,26,0)</f>
        <v>385.358</v>
      </c>
      <c r="AB85" s="12"/>
      <c r="AC85" s="12">
        <f>VLOOKUP(A:A,[4]TDSheet!$A:$D,4,0)</f>
        <v>150.584</v>
      </c>
      <c r="AD85" s="12">
        <f>VLOOKUP(A:A,[1]TDSheet!$A:$AC,29,0)</f>
        <v>0</v>
      </c>
      <c r="AE85" s="12">
        <f>VLOOKUP(A:A,[1]TDSheet!$A:$AD,30,0)</f>
        <v>147.91839999999999</v>
      </c>
      <c r="AF85" s="12">
        <f>VLOOKUP(A:A,[1]TDSheet!$A:$AE,31,0)</f>
        <v>78.433750000000003</v>
      </c>
      <c r="AG85" s="12">
        <f>VLOOKUP(A:A,[1]TDSheet!$A:$AF,32,0)</f>
        <v>64.378000000000014</v>
      </c>
      <c r="AH85" s="12">
        <f>VLOOKUP(A:A,[5]TDSheet!$A:$D,4,0)</f>
        <v>82.134</v>
      </c>
      <c r="AI85" s="12" t="e">
        <f>VLOOKUP(A:A,[1]TDSheet!$A:$AH,34,0)</f>
        <v>#N/A</v>
      </c>
      <c r="AJ85" s="12">
        <f t="shared" si="25"/>
        <v>60</v>
      </c>
      <c r="AK85" s="12">
        <f t="shared" si="26"/>
        <v>0</v>
      </c>
      <c r="AL85" s="12">
        <f t="shared" si="27"/>
        <v>0</v>
      </c>
      <c r="AM85" s="12">
        <f t="shared" si="28"/>
        <v>191</v>
      </c>
      <c r="AN85" s="12"/>
      <c r="AO85" s="12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315.13499999999999</v>
      </c>
      <c r="D86" s="8">
        <v>641.20699999999999</v>
      </c>
      <c r="E86" s="8">
        <v>795.46299999999997</v>
      </c>
      <c r="F86" s="8">
        <v>155.226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800.59199999999998</v>
      </c>
      <c r="K86" s="12">
        <f t="shared" si="21"/>
        <v>-5.1290000000000191</v>
      </c>
      <c r="L86" s="12">
        <f>VLOOKUP(A:A,[1]TDSheet!$A:$M,13,0)</f>
        <v>50</v>
      </c>
      <c r="M86" s="12">
        <f>VLOOKUP(A:A,[1]TDSheet!$A:$N,14,0)</f>
        <v>120</v>
      </c>
      <c r="N86" s="12">
        <f>VLOOKUP(A:A,[1]TDSheet!$A:$W,23,0)</f>
        <v>150</v>
      </c>
      <c r="O86" s="12"/>
      <c r="P86" s="12">
        <v>70</v>
      </c>
      <c r="Q86" s="12"/>
      <c r="R86" s="12">
        <v>100</v>
      </c>
      <c r="S86" s="12">
        <v>70</v>
      </c>
      <c r="T86" s="12">
        <f>VLOOKUP(A:A,[3]TDSheet!$A:$C,3,0)</f>
        <v>167</v>
      </c>
      <c r="U86" s="15">
        <v>50</v>
      </c>
      <c r="V86" s="15"/>
      <c r="W86" s="12">
        <f t="shared" si="22"/>
        <v>72.712999999999994</v>
      </c>
      <c r="X86" s="15"/>
      <c r="Y86" s="16">
        <f t="shared" si="23"/>
        <v>10.523922819853397</v>
      </c>
      <c r="Z86" s="12">
        <f t="shared" si="24"/>
        <v>2.1347764498782889</v>
      </c>
      <c r="AA86" s="12">
        <f>VLOOKUP(A:A,[1]TDSheet!$A:$Z,26,0)</f>
        <v>305.298</v>
      </c>
      <c r="AB86" s="12"/>
      <c r="AC86" s="12">
        <f>VLOOKUP(A:A,[4]TDSheet!$A:$D,4,0)</f>
        <v>126.6</v>
      </c>
      <c r="AD86" s="12">
        <f>VLOOKUP(A:A,[1]TDSheet!$A:$AC,29,0)</f>
        <v>0</v>
      </c>
      <c r="AE86" s="12">
        <f>VLOOKUP(A:A,[1]TDSheet!$A:$AD,30,0)</f>
        <v>107.89499999999998</v>
      </c>
      <c r="AF86" s="12">
        <f>VLOOKUP(A:A,[1]TDSheet!$A:$AE,31,0)</f>
        <v>73.8185</v>
      </c>
      <c r="AG86" s="12">
        <f>VLOOKUP(A:A,[1]TDSheet!$A:$AF,32,0)</f>
        <v>55.884</v>
      </c>
      <c r="AH86" s="12">
        <f>VLOOKUP(A:A,[5]TDSheet!$A:$D,4,0)</f>
        <v>66.165999999999997</v>
      </c>
      <c r="AI86" s="12" t="e">
        <f>VLOOKUP(A:A,[1]TDSheet!$A:$AH,34,0)</f>
        <v>#N/A</v>
      </c>
      <c r="AJ86" s="12">
        <f t="shared" si="25"/>
        <v>50</v>
      </c>
      <c r="AK86" s="12">
        <f t="shared" si="26"/>
        <v>0</v>
      </c>
      <c r="AL86" s="12">
        <f t="shared" si="27"/>
        <v>0</v>
      </c>
      <c r="AM86" s="12">
        <f t="shared" si="28"/>
        <v>167</v>
      </c>
      <c r="AN86" s="12"/>
      <c r="AO86" s="12"/>
    </row>
    <row r="87" spans="1:41" s="1" customFormat="1" ht="11.1" customHeight="1" outlineLevel="1" x14ac:dyDescent="0.2">
      <c r="A87" s="7" t="s">
        <v>90</v>
      </c>
      <c r="B87" s="7" t="s">
        <v>8</v>
      </c>
      <c r="C87" s="8">
        <v>314.22500000000002</v>
      </c>
      <c r="D87" s="8">
        <v>1406.069</v>
      </c>
      <c r="E87" s="8">
        <v>1303.8589999999999</v>
      </c>
      <c r="F87" s="8">
        <v>392.84100000000001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1322.739</v>
      </c>
      <c r="K87" s="12">
        <f t="shared" si="21"/>
        <v>-18.880000000000109</v>
      </c>
      <c r="L87" s="12">
        <f>VLOOKUP(A:A,[1]TDSheet!$A:$M,13,0)</f>
        <v>130</v>
      </c>
      <c r="M87" s="12">
        <f>VLOOKUP(A:A,[1]TDSheet!$A:$N,14,0)</f>
        <v>0</v>
      </c>
      <c r="N87" s="12">
        <f>VLOOKUP(A:A,[1]TDSheet!$A:$W,23,0)</f>
        <v>150</v>
      </c>
      <c r="O87" s="12">
        <v>60</v>
      </c>
      <c r="P87" s="12">
        <v>200</v>
      </c>
      <c r="Q87" s="12"/>
      <c r="R87" s="12">
        <v>150</v>
      </c>
      <c r="S87" s="12">
        <v>130</v>
      </c>
      <c r="T87" s="12">
        <f>VLOOKUP(A:A,[3]TDSheet!$A:$C,3,0)</f>
        <v>223</v>
      </c>
      <c r="U87" s="15">
        <v>80</v>
      </c>
      <c r="V87" s="15"/>
      <c r="W87" s="12">
        <f t="shared" si="22"/>
        <v>122.56219999999999</v>
      </c>
      <c r="X87" s="15"/>
      <c r="Y87" s="16">
        <f t="shared" si="23"/>
        <v>10.548448053314971</v>
      </c>
      <c r="Z87" s="12">
        <f t="shared" si="24"/>
        <v>3.2052378302608799</v>
      </c>
      <c r="AA87" s="12">
        <f>VLOOKUP(A:A,[1]TDSheet!$A:$Z,26,0)</f>
        <v>505.68</v>
      </c>
      <c r="AB87" s="12"/>
      <c r="AC87" s="12">
        <f>VLOOKUP(A:A,[4]TDSheet!$A:$D,4,0)</f>
        <v>185.36799999999999</v>
      </c>
      <c r="AD87" s="12">
        <f>VLOOKUP(A:A,[1]TDSheet!$A:$AC,29,0)</f>
        <v>0</v>
      </c>
      <c r="AE87" s="12">
        <f>VLOOKUP(A:A,[1]TDSheet!$A:$AD,30,0)</f>
        <v>210.4074</v>
      </c>
      <c r="AF87" s="12">
        <f>VLOOKUP(A:A,[1]TDSheet!$A:$AE,31,0)</f>
        <v>109.0095</v>
      </c>
      <c r="AG87" s="12">
        <f>VLOOKUP(A:A,[1]TDSheet!$A:$AF,32,0)</f>
        <v>112.3578</v>
      </c>
      <c r="AH87" s="12">
        <f>VLOOKUP(A:A,[5]TDSheet!$A:$D,4,0)</f>
        <v>101.045</v>
      </c>
      <c r="AI87" s="12" t="e">
        <f>VLOOKUP(A:A,[1]TDSheet!$A:$AH,34,0)</f>
        <v>#N/A</v>
      </c>
      <c r="AJ87" s="12">
        <f t="shared" si="25"/>
        <v>80</v>
      </c>
      <c r="AK87" s="12">
        <f t="shared" si="26"/>
        <v>0</v>
      </c>
      <c r="AL87" s="12">
        <f t="shared" si="27"/>
        <v>0</v>
      </c>
      <c r="AM87" s="12">
        <f t="shared" si="28"/>
        <v>223</v>
      </c>
      <c r="AN87" s="12"/>
      <c r="AO87" s="12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349.767</v>
      </c>
      <c r="D88" s="8">
        <v>749.79300000000001</v>
      </c>
      <c r="E88" s="8">
        <v>836.04100000000005</v>
      </c>
      <c r="F88" s="8">
        <v>244.27500000000001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857.91600000000005</v>
      </c>
      <c r="K88" s="12">
        <f t="shared" si="21"/>
        <v>-21.875</v>
      </c>
      <c r="L88" s="12">
        <f>VLOOKUP(A:A,[1]TDSheet!$A:$M,13,0)</f>
        <v>90</v>
      </c>
      <c r="M88" s="12">
        <f>VLOOKUP(A:A,[1]TDSheet!$A:$N,14,0)</f>
        <v>80</v>
      </c>
      <c r="N88" s="12">
        <f>VLOOKUP(A:A,[1]TDSheet!$A:$W,23,0)</f>
        <v>180</v>
      </c>
      <c r="O88" s="12"/>
      <c r="P88" s="12">
        <v>120</v>
      </c>
      <c r="Q88" s="12"/>
      <c r="R88" s="12">
        <v>130</v>
      </c>
      <c r="S88" s="12">
        <v>100</v>
      </c>
      <c r="T88" s="12">
        <f>VLOOKUP(A:A,[3]TDSheet!$A:$C,3,0)</f>
        <v>117</v>
      </c>
      <c r="U88" s="15">
        <v>70</v>
      </c>
      <c r="V88" s="15"/>
      <c r="W88" s="12">
        <f t="shared" si="22"/>
        <v>95.809000000000012</v>
      </c>
      <c r="X88" s="15"/>
      <c r="Y88" s="16">
        <f t="shared" si="23"/>
        <v>10.586427162375141</v>
      </c>
      <c r="Z88" s="12">
        <f t="shared" si="24"/>
        <v>2.5496038994248971</v>
      </c>
      <c r="AA88" s="12">
        <f>VLOOKUP(A:A,[1]TDSheet!$A:$Z,26,0)</f>
        <v>207.75899999999999</v>
      </c>
      <c r="AB88" s="12"/>
      <c r="AC88" s="12">
        <f>VLOOKUP(A:A,[4]TDSheet!$A:$D,4,0)</f>
        <v>149.23699999999999</v>
      </c>
      <c r="AD88" s="12">
        <f>VLOOKUP(A:A,[1]TDSheet!$A:$AC,29,0)</f>
        <v>0</v>
      </c>
      <c r="AE88" s="12">
        <f>VLOOKUP(A:A,[1]TDSheet!$A:$AD,30,0)</f>
        <v>161.6728</v>
      </c>
      <c r="AF88" s="12">
        <f>VLOOKUP(A:A,[1]TDSheet!$A:$AE,31,0)</f>
        <v>91.800250000000005</v>
      </c>
      <c r="AG88" s="12">
        <f>VLOOKUP(A:A,[1]TDSheet!$A:$AF,32,0)</f>
        <v>80.512200000000007</v>
      </c>
      <c r="AH88" s="12">
        <f>VLOOKUP(A:A,[5]TDSheet!$A:$D,4,0)</f>
        <v>83.825999999999993</v>
      </c>
      <c r="AI88" s="12" t="e">
        <f>VLOOKUP(A:A,[1]TDSheet!$A:$AH,34,0)</f>
        <v>#N/A</v>
      </c>
      <c r="AJ88" s="12">
        <f t="shared" si="25"/>
        <v>70</v>
      </c>
      <c r="AK88" s="12">
        <f t="shared" si="26"/>
        <v>0</v>
      </c>
      <c r="AL88" s="12">
        <f t="shared" si="27"/>
        <v>0</v>
      </c>
      <c r="AM88" s="12">
        <f t="shared" si="28"/>
        <v>117</v>
      </c>
      <c r="AN88" s="12"/>
      <c r="AO88" s="12"/>
    </row>
    <row r="89" spans="1:41" s="1" customFormat="1" ht="11.1" customHeight="1" outlineLevel="1" x14ac:dyDescent="0.2">
      <c r="A89" s="7" t="s">
        <v>92</v>
      </c>
      <c r="B89" s="7" t="s">
        <v>14</v>
      </c>
      <c r="C89" s="8">
        <v>13</v>
      </c>
      <c r="D89" s="8">
        <v>117</v>
      </c>
      <c r="E89" s="8">
        <v>88</v>
      </c>
      <c r="F89" s="8">
        <v>32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98</v>
      </c>
      <c r="K89" s="12">
        <f t="shared" si="21"/>
        <v>-10</v>
      </c>
      <c r="L89" s="12">
        <f>VLOOKUP(A:A,[1]TDSheet!$A:$M,13,0)</f>
        <v>10</v>
      </c>
      <c r="M89" s="12">
        <f>VLOOKUP(A:A,[1]TDSheet!$A:$N,14,0)</f>
        <v>0</v>
      </c>
      <c r="N89" s="12">
        <f>VLOOKUP(A:A,[1]TDSheet!$A:$W,23,0)</f>
        <v>20</v>
      </c>
      <c r="O89" s="12"/>
      <c r="P89" s="12">
        <v>10</v>
      </c>
      <c r="Q89" s="12"/>
      <c r="R89" s="12">
        <v>10</v>
      </c>
      <c r="S89" s="12">
        <v>10</v>
      </c>
      <c r="T89" s="12">
        <f>VLOOKUP(A:A,[3]TDSheet!$A:$C,3,0)</f>
        <v>24</v>
      </c>
      <c r="U89" s="15"/>
      <c r="V89" s="15"/>
      <c r="W89" s="12">
        <f t="shared" si="22"/>
        <v>9.1999999999999993</v>
      </c>
      <c r="X89" s="15"/>
      <c r="Y89" s="16">
        <f t="shared" si="23"/>
        <v>10</v>
      </c>
      <c r="Z89" s="12">
        <f t="shared" si="24"/>
        <v>3.4782608695652177</v>
      </c>
      <c r="AA89" s="12">
        <f>VLOOKUP(A:A,[1]TDSheet!$A:$Z,26,0)</f>
        <v>0</v>
      </c>
      <c r="AB89" s="12"/>
      <c r="AC89" s="12">
        <f>VLOOKUP(A:A,[4]TDSheet!$A:$D,4,0)</f>
        <v>42</v>
      </c>
      <c r="AD89" s="12">
        <f>VLOOKUP(A:A,[1]TDSheet!$A:$AC,29,0)</f>
        <v>0</v>
      </c>
      <c r="AE89" s="12">
        <f>VLOOKUP(A:A,[1]TDSheet!$A:$AD,30,0)</f>
        <v>6</v>
      </c>
      <c r="AF89" s="12">
        <f>VLOOKUP(A:A,[1]TDSheet!$A:$AE,31,0)</f>
        <v>4.5</v>
      </c>
      <c r="AG89" s="12">
        <f>VLOOKUP(A:A,[1]TDSheet!$A:$AF,32,0)</f>
        <v>6.4</v>
      </c>
      <c r="AH89" s="12">
        <f>VLOOKUP(A:A,[5]TDSheet!$A:$D,4,0)</f>
        <v>7</v>
      </c>
      <c r="AI89" s="12" t="str">
        <f>VLOOKUP(A:A,[1]TDSheet!$A:$AH,34,0)</f>
        <v>ф</v>
      </c>
      <c r="AJ89" s="12">
        <f t="shared" si="25"/>
        <v>0</v>
      </c>
      <c r="AK89" s="12">
        <f t="shared" si="26"/>
        <v>0</v>
      </c>
      <c r="AL89" s="12">
        <f t="shared" si="27"/>
        <v>0</v>
      </c>
      <c r="AM89" s="12">
        <f t="shared" si="28"/>
        <v>14.399999999999999</v>
      </c>
      <c r="AN89" s="12"/>
      <c r="AO89" s="12"/>
    </row>
    <row r="90" spans="1:41" s="1" customFormat="1" ht="11.1" customHeight="1" outlineLevel="1" x14ac:dyDescent="0.2">
      <c r="A90" s="7" t="s">
        <v>93</v>
      </c>
      <c r="B90" s="7" t="s">
        <v>14</v>
      </c>
      <c r="C90" s="8">
        <v>22</v>
      </c>
      <c r="D90" s="8">
        <v>74</v>
      </c>
      <c r="E90" s="8">
        <v>72</v>
      </c>
      <c r="F90" s="8">
        <v>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80</v>
      </c>
      <c r="K90" s="12">
        <f t="shared" si="21"/>
        <v>-8</v>
      </c>
      <c r="L90" s="12">
        <f>VLOOKUP(A:A,[1]TDSheet!$A:$M,13,0)</f>
        <v>10</v>
      </c>
      <c r="M90" s="12">
        <f>VLOOKUP(A:A,[1]TDSheet!$A:$N,14,0)</f>
        <v>10</v>
      </c>
      <c r="N90" s="12">
        <f>VLOOKUP(A:A,[1]TDSheet!$A:$W,23,0)</f>
        <v>20</v>
      </c>
      <c r="O90" s="12"/>
      <c r="P90" s="12">
        <v>10</v>
      </c>
      <c r="Q90" s="12"/>
      <c r="R90" s="12"/>
      <c r="S90" s="12">
        <v>10</v>
      </c>
      <c r="T90" s="12">
        <f>VLOOKUP(A:A,[3]TDSheet!$A:$C,3,0)</f>
        <v>24</v>
      </c>
      <c r="U90" s="15"/>
      <c r="V90" s="15"/>
      <c r="W90" s="12">
        <f t="shared" si="22"/>
        <v>6</v>
      </c>
      <c r="X90" s="15"/>
      <c r="Y90" s="16">
        <f t="shared" si="23"/>
        <v>10.333333333333334</v>
      </c>
      <c r="Z90" s="12">
        <f t="shared" si="24"/>
        <v>0.33333333333333331</v>
      </c>
      <c r="AA90" s="12">
        <f>VLOOKUP(A:A,[1]TDSheet!$A:$Z,26,0)</f>
        <v>0</v>
      </c>
      <c r="AB90" s="12"/>
      <c r="AC90" s="12">
        <f>VLOOKUP(A:A,[4]TDSheet!$A:$D,4,0)</f>
        <v>42</v>
      </c>
      <c r="AD90" s="12">
        <f>VLOOKUP(A:A,[1]TDSheet!$A:$AC,29,0)</f>
        <v>0</v>
      </c>
      <c r="AE90" s="12">
        <f>VLOOKUP(A:A,[1]TDSheet!$A:$AD,30,0)</f>
        <v>7.6</v>
      </c>
      <c r="AF90" s="12">
        <f>VLOOKUP(A:A,[1]TDSheet!$A:$AE,31,0)</f>
        <v>2.75</v>
      </c>
      <c r="AG90" s="12">
        <f>VLOOKUP(A:A,[1]TDSheet!$A:$AF,32,0)</f>
        <v>4</v>
      </c>
      <c r="AH90" s="12">
        <f>VLOOKUP(A:A,[5]TDSheet!$A:$D,4,0)</f>
        <v>1</v>
      </c>
      <c r="AI90" s="12" t="str">
        <f>VLOOKUP(A:A,[1]TDSheet!$A:$AH,34,0)</f>
        <v>ф</v>
      </c>
      <c r="AJ90" s="12">
        <f t="shared" si="25"/>
        <v>0</v>
      </c>
      <c r="AK90" s="12">
        <f t="shared" si="26"/>
        <v>0</v>
      </c>
      <c r="AL90" s="12">
        <f t="shared" si="27"/>
        <v>0</v>
      </c>
      <c r="AM90" s="12">
        <f t="shared" si="28"/>
        <v>14.399999999999999</v>
      </c>
      <c r="AN90" s="12"/>
      <c r="AO90" s="12"/>
    </row>
    <row r="91" spans="1:41" s="1" customFormat="1" ht="11.1" customHeight="1" outlineLevel="1" x14ac:dyDescent="0.2">
      <c r="A91" s="7" t="s">
        <v>94</v>
      </c>
      <c r="B91" s="7" t="s">
        <v>14</v>
      </c>
      <c r="C91" s="8">
        <v>12</v>
      </c>
      <c r="D91" s="8">
        <v>138</v>
      </c>
      <c r="E91" s="8">
        <v>92</v>
      </c>
      <c r="F91" s="8">
        <v>42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135</v>
      </c>
      <c r="K91" s="12">
        <f t="shared" si="21"/>
        <v>-43</v>
      </c>
      <c r="L91" s="12">
        <f>VLOOKUP(A:A,[1]TDSheet!$A:$M,13,0)</f>
        <v>10</v>
      </c>
      <c r="M91" s="12">
        <f>VLOOKUP(A:A,[1]TDSheet!$A:$N,14,0)</f>
        <v>0</v>
      </c>
      <c r="N91" s="12">
        <f>VLOOKUP(A:A,[1]TDSheet!$A:$W,23,0)</f>
        <v>20</v>
      </c>
      <c r="O91" s="12"/>
      <c r="P91" s="12">
        <v>10</v>
      </c>
      <c r="Q91" s="12"/>
      <c r="R91" s="12">
        <v>10</v>
      </c>
      <c r="S91" s="12">
        <v>10</v>
      </c>
      <c r="T91" s="12">
        <f>VLOOKUP(A:A,[3]TDSheet!$A:$C,3,0)</f>
        <v>24</v>
      </c>
      <c r="U91" s="15"/>
      <c r="V91" s="15"/>
      <c r="W91" s="12">
        <f t="shared" si="22"/>
        <v>10</v>
      </c>
      <c r="X91" s="15"/>
      <c r="Y91" s="16">
        <f t="shared" si="23"/>
        <v>10.199999999999999</v>
      </c>
      <c r="Z91" s="12">
        <f t="shared" si="24"/>
        <v>4.2</v>
      </c>
      <c r="AA91" s="12">
        <f>VLOOKUP(A:A,[1]TDSheet!$A:$Z,26,0)</f>
        <v>0</v>
      </c>
      <c r="AB91" s="12"/>
      <c r="AC91" s="12">
        <f>VLOOKUP(A:A,[4]TDSheet!$A:$D,4,0)</f>
        <v>42</v>
      </c>
      <c r="AD91" s="12">
        <f>VLOOKUP(A:A,[1]TDSheet!$A:$AC,29,0)</f>
        <v>0</v>
      </c>
      <c r="AE91" s="12">
        <f>VLOOKUP(A:A,[1]TDSheet!$A:$AD,30,0)</f>
        <v>6.8</v>
      </c>
      <c r="AF91" s="12">
        <f>VLOOKUP(A:A,[1]TDSheet!$A:$AE,31,0)</f>
        <v>7.5</v>
      </c>
      <c r="AG91" s="12">
        <f>VLOOKUP(A:A,[1]TDSheet!$A:$AF,32,0)</f>
        <v>8.8000000000000007</v>
      </c>
      <c r="AH91" s="12">
        <f>VLOOKUP(A:A,[5]TDSheet!$A:$D,4,0)</f>
        <v>5</v>
      </c>
      <c r="AI91" s="12" t="str">
        <f>VLOOKUP(A:A,[1]TDSheet!$A:$AH,34,0)</f>
        <v>ф</v>
      </c>
      <c r="AJ91" s="12">
        <f t="shared" si="25"/>
        <v>0</v>
      </c>
      <c r="AK91" s="12">
        <f t="shared" si="26"/>
        <v>0</v>
      </c>
      <c r="AL91" s="12">
        <f t="shared" si="27"/>
        <v>0</v>
      </c>
      <c r="AM91" s="12">
        <f t="shared" si="28"/>
        <v>14.399999999999999</v>
      </c>
      <c r="AN91" s="12"/>
      <c r="AO91" s="12"/>
    </row>
    <row r="92" spans="1:41" s="1" customFormat="1" ht="11.1" customHeight="1" outlineLevel="1" x14ac:dyDescent="0.2">
      <c r="A92" s="7" t="s">
        <v>95</v>
      </c>
      <c r="B92" s="7" t="s">
        <v>8</v>
      </c>
      <c r="C92" s="8">
        <v>114.027</v>
      </c>
      <c r="D92" s="8">
        <v>316.37400000000002</v>
      </c>
      <c r="E92" s="8">
        <v>359.86500000000001</v>
      </c>
      <c r="F92" s="8">
        <v>66.573999999999998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362.46</v>
      </c>
      <c r="K92" s="12">
        <f t="shared" si="21"/>
        <v>-2.5949999999999704</v>
      </c>
      <c r="L92" s="12">
        <f>VLOOKUP(A:A,[1]TDSheet!$A:$M,13,0)</f>
        <v>50</v>
      </c>
      <c r="M92" s="12">
        <f>VLOOKUP(A:A,[1]TDSheet!$A:$N,14,0)</f>
        <v>80</v>
      </c>
      <c r="N92" s="12">
        <f>VLOOKUP(A:A,[1]TDSheet!$A:$W,23,0)</f>
        <v>80</v>
      </c>
      <c r="O92" s="12">
        <v>30</v>
      </c>
      <c r="P92" s="12">
        <v>60</v>
      </c>
      <c r="Q92" s="12">
        <v>20</v>
      </c>
      <c r="R92" s="12">
        <v>50</v>
      </c>
      <c r="S92" s="12">
        <v>50</v>
      </c>
      <c r="T92" s="12">
        <f>VLOOKUP(A:A,[3]TDSheet!$A:$C,3,0)</f>
        <v>198</v>
      </c>
      <c r="U92" s="15">
        <v>40</v>
      </c>
      <c r="V92" s="15"/>
      <c r="W92" s="12">
        <f t="shared" si="22"/>
        <v>49.967399999999998</v>
      </c>
      <c r="X92" s="15"/>
      <c r="Y92" s="16">
        <f t="shared" si="23"/>
        <v>10.538351004855167</v>
      </c>
      <c r="Z92" s="12">
        <f t="shared" si="24"/>
        <v>1.3323486913467582</v>
      </c>
      <c r="AA92" s="12">
        <f>VLOOKUP(A:A,[1]TDSheet!$A:$Z,26,0)</f>
        <v>0</v>
      </c>
      <c r="AB92" s="12"/>
      <c r="AC92" s="12">
        <f>VLOOKUP(A:A,[4]TDSheet!$A:$D,4,0)</f>
        <v>110.02800000000001</v>
      </c>
      <c r="AD92" s="12">
        <f>VLOOKUP(A:A,[1]TDSheet!$A:$AC,29,0)</f>
        <v>0</v>
      </c>
      <c r="AE92" s="12">
        <f>VLOOKUP(A:A,[1]TDSheet!$A:$AD,30,0)</f>
        <v>47.940000000000005</v>
      </c>
      <c r="AF92" s="12">
        <f>VLOOKUP(A:A,[1]TDSheet!$A:$AE,31,0)</f>
        <v>43.354750000000003</v>
      </c>
      <c r="AG92" s="12">
        <f>VLOOKUP(A:A,[1]TDSheet!$A:$AF,32,0)</f>
        <v>37.811399999999999</v>
      </c>
      <c r="AH92" s="12">
        <f>VLOOKUP(A:A,[5]TDSheet!$A:$D,4,0)</f>
        <v>54.484999999999999</v>
      </c>
      <c r="AI92" s="12" t="e">
        <f>VLOOKUP(A:A,[1]TDSheet!$A:$AH,34,0)</f>
        <v>#N/A</v>
      </c>
      <c r="AJ92" s="12">
        <f t="shared" si="25"/>
        <v>40</v>
      </c>
      <c r="AK92" s="12">
        <f t="shared" si="26"/>
        <v>0</v>
      </c>
      <c r="AL92" s="12">
        <f t="shared" si="27"/>
        <v>0</v>
      </c>
      <c r="AM92" s="12">
        <f t="shared" si="28"/>
        <v>198</v>
      </c>
      <c r="AN92" s="12"/>
      <c r="AO92" s="12"/>
    </row>
    <row r="93" spans="1:41" s="1" customFormat="1" ht="11.1" customHeight="1" outlineLevel="1" x14ac:dyDescent="0.2">
      <c r="A93" s="7" t="s">
        <v>96</v>
      </c>
      <c r="B93" s="7" t="s">
        <v>8</v>
      </c>
      <c r="C93" s="8">
        <v>39.008000000000003</v>
      </c>
      <c r="D93" s="8">
        <v>2.7120000000000002</v>
      </c>
      <c r="E93" s="8">
        <v>17.600000000000001</v>
      </c>
      <c r="F93" s="8">
        <v>21.408000000000001</v>
      </c>
      <c r="G93" s="1" t="str">
        <f>VLOOKUP(A:A,[1]TDSheet!$A:$G,7,0)</f>
        <v>выв</v>
      </c>
      <c r="H93" s="1">
        <f>VLOOKUP(A:A,[1]TDSheet!$A:$H,8,0)</f>
        <v>0</v>
      </c>
      <c r="I93" s="1">
        <f>VLOOKUP(A:A,[1]TDSheet!$A:$I,9,0)</f>
        <v>50</v>
      </c>
      <c r="J93" s="12">
        <f>VLOOKUP(A:A,[2]TDSheet!$A:$F,6,0)</f>
        <v>18.05</v>
      </c>
      <c r="K93" s="12">
        <f t="shared" si="21"/>
        <v>-0.44999999999999929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VLOOKUP(A:A,[1]TDSheet!$A:$W,23,0)</f>
        <v>0</v>
      </c>
      <c r="O93" s="12"/>
      <c r="P93" s="12"/>
      <c r="Q93" s="12"/>
      <c r="R93" s="12"/>
      <c r="S93" s="12"/>
      <c r="T93" s="12">
        <f>VLOOKUP(A:A,[3]TDSheet!$A:$C,3,0)</f>
        <v>0</v>
      </c>
      <c r="U93" s="15"/>
      <c r="V93" s="15"/>
      <c r="W93" s="12">
        <f t="shared" si="22"/>
        <v>3.5200000000000005</v>
      </c>
      <c r="X93" s="15"/>
      <c r="Y93" s="16">
        <f t="shared" si="23"/>
        <v>6.0818181818181811</v>
      </c>
      <c r="Z93" s="12">
        <f t="shared" si="24"/>
        <v>6.0818181818181811</v>
      </c>
      <c r="AA93" s="12">
        <f>VLOOKUP(A:A,[1]TDSheet!$A:$Z,26,0)</f>
        <v>0</v>
      </c>
      <c r="AB93" s="12"/>
      <c r="AC93" s="12">
        <v>0</v>
      </c>
      <c r="AD93" s="12">
        <f>VLOOKUP(A:A,[1]TDSheet!$A:$AC,29,0)</f>
        <v>0</v>
      </c>
      <c r="AE93" s="12">
        <f>VLOOKUP(A:A,[1]TDSheet!$A:$AD,30,0)</f>
        <v>10.2028</v>
      </c>
      <c r="AF93" s="12">
        <f>VLOOKUP(A:A,[1]TDSheet!$A:$AE,31,0)</f>
        <v>3.0394999999999999</v>
      </c>
      <c r="AG93" s="12">
        <f>VLOOKUP(A:A,[1]TDSheet!$A:$AF,32,0)</f>
        <v>3.7795999999999998</v>
      </c>
      <c r="AH93" s="12">
        <f>VLOOKUP(A:A,[5]TDSheet!$A:$D,4,0)</f>
        <v>5.4020000000000001</v>
      </c>
      <c r="AI93" s="12" t="str">
        <f>VLOOKUP(A:A,[1]TDSheet!$A:$AH,34,0)</f>
        <v>вывод</v>
      </c>
      <c r="AJ93" s="12">
        <f t="shared" si="25"/>
        <v>0</v>
      </c>
      <c r="AK93" s="12">
        <f t="shared" si="26"/>
        <v>0</v>
      </c>
      <c r="AL93" s="12">
        <f t="shared" si="27"/>
        <v>0</v>
      </c>
      <c r="AM93" s="12">
        <f t="shared" si="28"/>
        <v>0</v>
      </c>
      <c r="AN93" s="12"/>
      <c r="AO93" s="12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134.16800000000001</v>
      </c>
      <c r="D94" s="8">
        <v>37.548000000000002</v>
      </c>
      <c r="E94" s="8">
        <v>80.582999999999998</v>
      </c>
      <c r="F94" s="8">
        <v>88.442999999999998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80.653000000000006</v>
      </c>
      <c r="K94" s="12">
        <f t="shared" si="21"/>
        <v>-7.000000000000739E-2</v>
      </c>
      <c r="L94" s="12">
        <f>VLOOKUP(A:A,[1]TDSheet!$A:$M,13,0)</f>
        <v>30</v>
      </c>
      <c r="M94" s="12">
        <f>VLOOKUP(A:A,[1]TDSheet!$A:$N,14,0)</f>
        <v>0</v>
      </c>
      <c r="N94" s="12">
        <f>VLOOKUP(A:A,[1]TDSheet!$A:$W,23,0)</f>
        <v>0</v>
      </c>
      <c r="O94" s="12"/>
      <c r="P94" s="12">
        <v>20</v>
      </c>
      <c r="Q94" s="12"/>
      <c r="R94" s="12">
        <v>10</v>
      </c>
      <c r="S94" s="12">
        <v>20</v>
      </c>
      <c r="T94" s="12">
        <f>VLOOKUP(A:A,[3]TDSheet!$A:$C,3,0)</f>
        <v>0</v>
      </c>
      <c r="U94" s="15"/>
      <c r="V94" s="15"/>
      <c r="W94" s="12">
        <f t="shared" si="22"/>
        <v>16.116599999999998</v>
      </c>
      <c r="X94" s="15"/>
      <c r="Y94" s="16">
        <f t="shared" si="23"/>
        <v>10.451522033183178</v>
      </c>
      <c r="Z94" s="12">
        <f t="shared" si="24"/>
        <v>5.4876959160120622</v>
      </c>
      <c r="AA94" s="12">
        <f>VLOOKUP(A:A,[1]TDSheet!$A:$Z,26,0)</f>
        <v>0</v>
      </c>
      <c r="AB94" s="12"/>
      <c r="AC94" s="12">
        <v>0</v>
      </c>
      <c r="AD94" s="12">
        <f>VLOOKUP(A:A,[1]TDSheet!$A:$AC,29,0)</f>
        <v>0</v>
      </c>
      <c r="AE94" s="12">
        <f>VLOOKUP(A:A,[1]TDSheet!$A:$AD,30,0)</f>
        <v>48.072199999999995</v>
      </c>
      <c r="AF94" s="12">
        <f>VLOOKUP(A:A,[1]TDSheet!$A:$AE,31,0)</f>
        <v>19.438749999999999</v>
      </c>
      <c r="AG94" s="12">
        <f>VLOOKUP(A:A,[1]TDSheet!$A:$AF,32,0)</f>
        <v>17.966799999999999</v>
      </c>
      <c r="AH94" s="12">
        <f>VLOOKUP(A:A,[5]TDSheet!$A:$D,4,0)</f>
        <v>10.773</v>
      </c>
      <c r="AI94" s="12" t="str">
        <f>VLOOKUP(A:A,[1]TDSheet!$A:$AH,34,0)</f>
        <v>увел</v>
      </c>
      <c r="AJ94" s="12">
        <f t="shared" si="25"/>
        <v>0</v>
      </c>
      <c r="AK94" s="12">
        <f t="shared" si="26"/>
        <v>0</v>
      </c>
      <c r="AL94" s="12">
        <f t="shared" si="27"/>
        <v>0</v>
      </c>
      <c r="AM94" s="12">
        <f t="shared" si="28"/>
        <v>0</v>
      </c>
      <c r="AN94" s="12"/>
      <c r="AO94" s="12"/>
    </row>
    <row r="95" spans="1:41" s="1" customFormat="1" ht="11.1" customHeight="1" outlineLevel="1" x14ac:dyDescent="0.2">
      <c r="A95" s="7" t="s">
        <v>98</v>
      </c>
      <c r="B95" s="7" t="s">
        <v>14</v>
      </c>
      <c r="C95" s="8">
        <v>129.244</v>
      </c>
      <c r="D95" s="8">
        <v>341</v>
      </c>
      <c r="E95" s="8">
        <v>323</v>
      </c>
      <c r="F95" s="8">
        <v>139.244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332</v>
      </c>
      <c r="K95" s="12">
        <f t="shared" si="21"/>
        <v>-9</v>
      </c>
      <c r="L95" s="12">
        <f>VLOOKUP(A:A,[1]TDSheet!$A:$M,13,0)</f>
        <v>50</v>
      </c>
      <c r="M95" s="12">
        <f>VLOOKUP(A:A,[1]TDSheet!$A:$N,14,0)</f>
        <v>60</v>
      </c>
      <c r="N95" s="12">
        <f>VLOOKUP(A:A,[1]TDSheet!$A:$W,23,0)</f>
        <v>100</v>
      </c>
      <c r="O95" s="12"/>
      <c r="P95" s="12">
        <v>50</v>
      </c>
      <c r="Q95" s="12"/>
      <c r="R95" s="12">
        <v>50</v>
      </c>
      <c r="S95" s="12">
        <v>60</v>
      </c>
      <c r="T95" s="12">
        <f>VLOOKUP(A:A,[3]TDSheet!$A:$C,3,0)</f>
        <v>84.5</v>
      </c>
      <c r="U95" s="15">
        <v>20</v>
      </c>
      <c r="V95" s="15"/>
      <c r="W95" s="12">
        <f t="shared" si="22"/>
        <v>50.2</v>
      </c>
      <c r="X95" s="15"/>
      <c r="Y95" s="16">
        <f t="shared" si="23"/>
        <v>10.542709163346613</v>
      </c>
      <c r="Z95" s="12">
        <f t="shared" si="24"/>
        <v>2.7737848605577686</v>
      </c>
      <c r="AA95" s="12">
        <f>VLOOKUP(A:A,[1]TDSheet!$A:$Z,26,0)</f>
        <v>0</v>
      </c>
      <c r="AB95" s="12"/>
      <c r="AC95" s="12">
        <f>VLOOKUP(A:A,[4]TDSheet!$A:$D,4,0)</f>
        <v>72</v>
      </c>
      <c r="AD95" s="12">
        <f>VLOOKUP(A:A,[1]TDSheet!$A:$AC,29,0)</f>
        <v>0</v>
      </c>
      <c r="AE95" s="12">
        <f>VLOOKUP(A:A,[1]TDSheet!$A:$AD,30,0)</f>
        <v>51</v>
      </c>
      <c r="AF95" s="12">
        <f>VLOOKUP(A:A,[1]TDSheet!$A:$AE,31,0)</f>
        <v>38.25</v>
      </c>
      <c r="AG95" s="12">
        <f>VLOOKUP(A:A,[1]TDSheet!$A:$AF,32,0)</f>
        <v>41.4</v>
      </c>
      <c r="AH95" s="12">
        <f>VLOOKUP(A:A,[5]TDSheet!$A:$D,4,0)</f>
        <v>29</v>
      </c>
      <c r="AI95" s="12" t="str">
        <f>VLOOKUP(A:A,[1]TDSheet!$A:$AH,34,0)</f>
        <v>ф</v>
      </c>
      <c r="AJ95" s="12">
        <f t="shared" si="25"/>
        <v>12</v>
      </c>
      <c r="AK95" s="12">
        <f t="shared" si="26"/>
        <v>0</v>
      </c>
      <c r="AL95" s="12">
        <f t="shared" si="27"/>
        <v>0</v>
      </c>
      <c r="AM95" s="12">
        <f t="shared" si="28"/>
        <v>50.699999999999996</v>
      </c>
      <c r="AN95" s="12"/>
      <c r="AO95" s="12"/>
    </row>
    <row r="96" spans="1:41" s="1" customFormat="1" ht="11.1" customHeight="1" outlineLevel="1" x14ac:dyDescent="0.2">
      <c r="A96" s="7" t="s">
        <v>99</v>
      </c>
      <c r="B96" s="7" t="s">
        <v>14</v>
      </c>
      <c r="C96" s="8">
        <v>48</v>
      </c>
      <c r="D96" s="8">
        <v>420</v>
      </c>
      <c r="E96" s="8">
        <v>336</v>
      </c>
      <c r="F96" s="8">
        <v>125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344</v>
      </c>
      <c r="K96" s="12">
        <f t="shared" si="21"/>
        <v>-8</v>
      </c>
      <c r="L96" s="12">
        <f>VLOOKUP(A:A,[1]TDSheet!$A:$M,13,0)</f>
        <v>50</v>
      </c>
      <c r="M96" s="12">
        <f>VLOOKUP(A:A,[1]TDSheet!$A:$N,14,0)</f>
        <v>110</v>
      </c>
      <c r="N96" s="12">
        <f>VLOOKUP(A:A,[1]TDSheet!$A:$W,23,0)</f>
        <v>120</v>
      </c>
      <c r="O96" s="12"/>
      <c r="P96" s="12">
        <v>50</v>
      </c>
      <c r="Q96" s="12"/>
      <c r="R96" s="12">
        <v>30</v>
      </c>
      <c r="S96" s="12">
        <v>60</v>
      </c>
      <c r="T96" s="12">
        <f>VLOOKUP(A:A,[3]TDSheet!$A:$C,3,0)</f>
        <v>78.5</v>
      </c>
      <c r="U96" s="15">
        <v>30</v>
      </c>
      <c r="V96" s="15"/>
      <c r="W96" s="12">
        <f t="shared" si="22"/>
        <v>54</v>
      </c>
      <c r="X96" s="15"/>
      <c r="Y96" s="16">
        <f t="shared" si="23"/>
        <v>10.648148148148149</v>
      </c>
      <c r="Z96" s="12">
        <f t="shared" si="24"/>
        <v>2.3148148148148149</v>
      </c>
      <c r="AA96" s="12">
        <f>VLOOKUP(A:A,[1]TDSheet!$A:$Z,26,0)</f>
        <v>0</v>
      </c>
      <c r="AB96" s="12"/>
      <c r="AC96" s="12">
        <f>VLOOKUP(A:A,[4]TDSheet!$A:$D,4,0)</f>
        <v>66</v>
      </c>
      <c r="AD96" s="12">
        <f>VLOOKUP(A:A,[1]TDSheet!$A:$AC,29,0)</f>
        <v>0</v>
      </c>
      <c r="AE96" s="12">
        <f>VLOOKUP(A:A,[1]TDSheet!$A:$AD,30,0)</f>
        <v>53</v>
      </c>
      <c r="AF96" s="12">
        <f>VLOOKUP(A:A,[1]TDSheet!$A:$AE,31,0)</f>
        <v>31.25</v>
      </c>
      <c r="AG96" s="12">
        <f>VLOOKUP(A:A,[1]TDSheet!$A:$AF,32,0)</f>
        <v>43</v>
      </c>
      <c r="AH96" s="12">
        <f>VLOOKUP(A:A,[5]TDSheet!$A:$D,4,0)</f>
        <v>35</v>
      </c>
      <c r="AI96" s="12" t="str">
        <f>VLOOKUP(A:A,[1]TDSheet!$A:$AH,34,0)</f>
        <v>ф</v>
      </c>
      <c r="AJ96" s="12">
        <f t="shared" si="25"/>
        <v>18</v>
      </c>
      <c r="AK96" s="12">
        <f t="shared" si="26"/>
        <v>0</v>
      </c>
      <c r="AL96" s="12">
        <f t="shared" si="27"/>
        <v>0</v>
      </c>
      <c r="AM96" s="12">
        <f t="shared" si="28"/>
        <v>47.1</v>
      </c>
      <c r="AN96" s="12"/>
      <c r="AO96" s="12"/>
    </row>
    <row r="97" spans="1:41" s="1" customFormat="1" ht="11.1" customHeight="1" outlineLevel="1" x14ac:dyDescent="0.2">
      <c r="A97" s="7" t="s">
        <v>100</v>
      </c>
      <c r="B97" s="7" t="s">
        <v>14</v>
      </c>
      <c r="C97" s="8">
        <v>352</v>
      </c>
      <c r="D97" s="8">
        <v>2704</v>
      </c>
      <c r="E97" s="8">
        <v>2463</v>
      </c>
      <c r="F97" s="8">
        <v>526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2511</v>
      </c>
      <c r="K97" s="12">
        <f t="shared" si="21"/>
        <v>-48</v>
      </c>
      <c r="L97" s="12">
        <f>VLOOKUP(A:A,[1]TDSheet!$A:$M,13,0)</f>
        <v>800</v>
      </c>
      <c r="M97" s="12">
        <f>VLOOKUP(A:A,[1]TDSheet!$A:$N,14,0)</f>
        <v>400</v>
      </c>
      <c r="N97" s="12">
        <f>VLOOKUP(A:A,[1]TDSheet!$A:$W,23,0)</f>
        <v>500</v>
      </c>
      <c r="O97" s="12"/>
      <c r="P97" s="12">
        <v>300</v>
      </c>
      <c r="Q97" s="12">
        <v>200</v>
      </c>
      <c r="R97" s="12">
        <v>300</v>
      </c>
      <c r="S97" s="12">
        <v>400</v>
      </c>
      <c r="T97" s="12">
        <f>VLOOKUP(A:A,[3]TDSheet!$A:$C,3,0)</f>
        <v>760</v>
      </c>
      <c r="U97" s="15">
        <v>300</v>
      </c>
      <c r="V97" s="15"/>
      <c r="W97" s="12">
        <f t="shared" si="22"/>
        <v>347.4</v>
      </c>
      <c r="X97" s="15"/>
      <c r="Y97" s="16">
        <f t="shared" si="23"/>
        <v>10.72538860103627</v>
      </c>
      <c r="Z97" s="12">
        <f t="shared" si="24"/>
        <v>1.5141047783534831</v>
      </c>
      <c r="AA97" s="12">
        <f>VLOOKUP(A:A,[1]TDSheet!$A:$Z,26,0)</f>
        <v>0</v>
      </c>
      <c r="AB97" s="12"/>
      <c r="AC97" s="12">
        <f>VLOOKUP(A:A,[4]TDSheet!$A:$D,4,0)</f>
        <v>726</v>
      </c>
      <c r="AD97" s="12">
        <f>VLOOKUP(A:A,[1]TDSheet!$A:$AC,29,0)</f>
        <v>0</v>
      </c>
      <c r="AE97" s="12">
        <f>VLOOKUP(A:A,[1]TDSheet!$A:$AD,30,0)</f>
        <v>395.4</v>
      </c>
      <c r="AF97" s="12">
        <f>VLOOKUP(A:A,[1]TDSheet!$A:$AE,31,0)</f>
        <v>272</v>
      </c>
      <c r="AG97" s="12">
        <f>VLOOKUP(A:A,[1]TDSheet!$A:$AF,32,0)</f>
        <v>338</v>
      </c>
      <c r="AH97" s="12">
        <f>VLOOKUP(A:A,[5]TDSheet!$A:$D,4,0)</f>
        <v>318</v>
      </c>
      <c r="AI97" s="13" t="s">
        <v>157</v>
      </c>
      <c r="AJ97" s="12">
        <f t="shared" si="25"/>
        <v>84.000000000000014</v>
      </c>
      <c r="AK97" s="12">
        <f t="shared" si="26"/>
        <v>0</v>
      </c>
      <c r="AL97" s="12">
        <f t="shared" si="27"/>
        <v>0</v>
      </c>
      <c r="AM97" s="12">
        <f t="shared" si="28"/>
        <v>212.8</v>
      </c>
      <c r="AN97" s="12"/>
      <c r="AO97" s="12"/>
    </row>
    <row r="98" spans="1:41" s="1" customFormat="1" ht="11.1" customHeight="1" outlineLevel="1" x14ac:dyDescent="0.2">
      <c r="A98" s="7" t="s">
        <v>101</v>
      </c>
      <c r="B98" s="7" t="s">
        <v>14</v>
      </c>
      <c r="C98" s="8">
        <v>40</v>
      </c>
      <c r="D98" s="8">
        <v>642</v>
      </c>
      <c r="E98" s="8">
        <v>573</v>
      </c>
      <c r="F98" s="8">
        <v>86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761</v>
      </c>
      <c r="K98" s="12">
        <f t="shared" si="21"/>
        <v>-188</v>
      </c>
      <c r="L98" s="12">
        <f>VLOOKUP(A:A,[1]TDSheet!$A:$M,13,0)</f>
        <v>100</v>
      </c>
      <c r="M98" s="12">
        <f>VLOOKUP(A:A,[1]TDSheet!$A:$N,14,0)</f>
        <v>120</v>
      </c>
      <c r="N98" s="12">
        <f>VLOOKUP(A:A,[1]TDSheet!$A:$W,23,0)</f>
        <v>200</v>
      </c>
      <c r="O98" s="12">
        <v>150</v>
      </c>
      <c r="P98" s="12">
        <v>140</v>
      </c>
      <c r="Q98" s="12">
        <v>50</v>
      </c>
      <c r="R98" s="12">
        <v>100</v>
      </c>
      <c r="S98" s="12">
        <v>120</v>
      </c>
      <c r="T98" s="12">
        <f>VLOOKUP(A:A,[3]TDSheet!$A:$C,3,0)</f>
        <v>30.75</v>
      </c>
      <c r="U98" s="15">
        <v>60</v>
      </c>
      <c r="V98" s="15"/>
      <c r="W98" s="12">
        <f t="shared" si="22"/>
        <v>106.6</v>
      </c>
      <c r="X98" s="15"/>
      <c r="Y98" s="16">
        <f t="shared" si="23"/>
        <v>10.562851782363978</v>
      </c>
      <c r="Z98" s="12">
        <f t="shared" si="24"/>
        <v>0.80675422138836772</v>
      </c>
      <c r="AA98" s="12">
        <f>VLOOKUP(A:A,[1]TDSheet!$A:$Z,26,0)</f>
        <v>0</v>
      </c>
      <c r="AB98" s="12"/>
      <c r="AC98" s="12">
        <f>VLOOKUP(A:A,[4]TDSheet!$A:$D,4,0)</f>
        <v>40</v>
      </c>
      <c r="AD98" s="12">
        <f>VLOOKUP(A:A,[1]TDSheet!$A:$AC,29,0)</f>
        <v>0</v>
      </c>
      <c r="AE98" s="12">
        <f>VLOOKUP(A:A,[1]TDSheet!$A:$AD,30,0)</f>
        <v>87.4</v>
      </c>
      <c r="AF98" s="12">
        <f>VLOOKUP(A:A,[1]TDSheet!$A:$AE,31,0)</f>
        <v>58.75</v>
      </c>
      <c r="AG98" s="12">
        <f>VLOOKUP(A:A,[1]TDSheet!$A:$AF,32,0)</f>
        <v>73.599999999999994</v>
      </c>
      <c r="AH98" s="12">
        <f>VLOOKUP(A:A,[5]TDSheet!$A:$D,4,0)</f>
        <v>88</v>
      </c>
      <c r="AI98" s="13"/>
      <c r="AJ98" s="12">
        <f t="shared" si="25"/>
        <v>19.8</v>
      </c>
      <c r="AK98" s="12">
        <f t="shared" si="26"/>
        <v>0</v>
      </c>
      <c r="AL98" s="12">
        <f t="shared" si="27"/>
        <v>0</v>
      </c>
      <c r="AM98" s="12">
        <f t="shared" si="28"/>
        <v>10.147500000000001</v>
      </c>
      <c r="AN98" s="12"/>
      <c r="AO98" s="12"/>
    </row>
    <row r="99" spans="1:41" s="1" customFormat="1" ht="21.95" customHeight="1" outlineLevel="1" x14ac:dyDescent="0.2">
      <c r="A99" s="7" t="s">
        <v>102</v>
      </c>
      <c r="B99" s="7" t="s">
        <v>14</v>
      </c>
      <c r="C99" s="8">
        <v>5</v>
      </c>
      <c r="D99" s="8">
        <v>502</v>
      </c>
      <c r="E99" s="8">
        <v>279</v>
      </c>
      <c r="F99" s="8">
        <v>187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320</v>
      </c>
      <c r="K99" s="12">
        <f t="shared" si="21"/>
        <v>-41</v>
      </c>
      <c r="L99" s="12">
        <f>VLOOKUP(A:A,[1]TDSheet!$A:$M,13,0)</f>
        <v>90</v>
      </c>
      <c r="M99" s="12">
        <f>VLOOKUP(A:A,[1]TDSheet!$A:$N,14,0)</f>
        <v>0</v>
      </c>
      <c r="N99" s="12">
        <f>VLOOKUP(A:A,[1]TDSheet!$A:$W,23,0)</f>
        <v>50</v>
      </c>
      <c r="O99" s="12">
        <v>50</v>
      </c>
      <c r="P99" s="12">
        <v>50</v>
      </c>
      <c r="Q99" s="12"/>
      <c r="R99" s="12">
        <v>70</v>
      </c>
      <c r="S99" s="12">
        <v>80</v>
      </c>
      <c r="T99" s="12">
        <v>0</v>
      </c>
      <c r="U99" s="15"/>
      <c r="V99" s="15"/>
      <c r="W99" s="12">
        <f t="shared" si="22"/>
        <v>55.8</v>
      </c>
      <c r="X99" s="15"/>
      <c r="Y99" s="16">
        <f t="shared" si="23"/>
        <v>10.340501792114695</v>
      </c>
      <c r="Z99" s="12">
        <f t="shared" si="24"/>
        <v>3.3512544802867383</v>
      </c>
      <c r="AA99" s="12">
        <f>VLOOKUP(A:A,[1]TDSheet!$A:$Z,26,0)</f>
        <v>0</v>
      </c>
      <c r="AB99" s="12"/>
      <c r="AC99" s="12">
        <v>0</v>
      </c>
      <c r="AD99" s="12">
        <f>VLOOKUP(A:A,[1]TDSheet!$A:$AC,29,0)</f>
        <v>0</v>
      </c>
      <c r="AE99" s="12">
        <f>VLOOKUP(A:A,[1]TDSheet!$A:$AD,30,0)</f>
        <v>67</v>
      </c>
      <c r="AF99" s="12">
        <f>VLOOKUP(A:A,[1]TDSheet!$A:$AE,31,0)</f>
        <v>33.75</v>
      </c>
      <c r="AG99" s="12">
        <f>VLOOKUP(A:A,[1]TDSheet!$A:$AF,32,0)</f>
        <v>54.8</v>
      </c>
      <c r="AH99" s="12">
        <f>VLOOKUP(A:A,[5]TDSheet!$A:$D,4,0)</f>
        <v>45</v>
      </c>
      <c r="AI99" s="12" t="e">
        <f>VLOOKUP(A:A,[1]TDSheet!$A:$AH,34,0)</f>
        <v>#N/A</v>
      </c>
      <c r="AJ99" s="12">
        <f t="shared" si="25"/>
        <v>0</v>
      </c>
      <c r="AK99" s="12">
        <f t="shared" si="26"/>
        <v>0</v>
      </c>
      <c r="AL99" s="12">
        <f t="shared" si="27"/>
        <v>0</v>
      </c>
      <c r="AM99" s="12">
        <f t="shared" si="28"/>
        <v>0</v>
      </c>
      <c r="AN99" s="12"/>
      <c r="AO99" s="12"/>
    </row>
    <row r="100" spans="1:41" s="1" customFormat="1" ht="11.1" customHeight="1" outlineLevel="1" x14ac:dyDescent="0.2">
      <c r="A100" s="7" t="s">
        <v>113</v>
      </c>
      <c r="B100" s="7" t="s">
        <v>14</v>
      </c>
      <c r="C100" s="8">
        <v>1</v>
      </c>
      <c r="D100" s="8">
        <v>8</v>
      </c>
      <c r="E100" s="8">
        <v>7</v>
      </c>
      <c r="F100" s="8"/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31</v>
      </c>
      <c r="K100" s="12">
        <f t="shared" si="21"/>
        <v>-24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20</v>
      </c>
      <c r="O100" s="12"/>
      <c r="P100" s="12"/>
      <c r="Q100" s="12"/>
      <c r="R100" s="12">
        <v>20</v>
      </c>
      <c r="S100" s="12"/>
      <c r="T100" s="12">
        <v>0</v>
      </c>
      <c r="U100" s="15"/>
      <c r="V100" s="15"/>
      <c r="W100" s="12">
        <f t="shared" si="22"/>
        <v>1.4</v>
      </c>
      <c r="X100" s="15"/>
      <c r="Y100" s="16">
        <f t="shared" si="23"/>
        <v>28.571428571428573</v>
      </c>
      <c r="Z100" s="12">
        <f t="shared" si="24"/>
        <v>0</v>
      </c>
      <c r="AA100" s="12">
        <f>VLOOKUP(A:A,[1]TDSheet!$A:$Z,26,0)</f>
        <v>0</v>
      </c>
      <c r="AB100" s="12"/>
      <c r="AC100" s="12">
        <v>0</v>
      </c>
      <c r="AD100" s="12">
        <f>VLOOKUP(A:A,[1]TDSheet!$A:$AC,29,0)</f>
        <v>0</v>
      </c>
      <c r="AE100" s="12">
        <f>VLOOKUP(A:A,[1]TDSheet!$A:$AD,30,0)</f>
        <v>0</v>
      </c>
      <c r="AF100" s="12">
        <f>VLOOKUP(A:A,[1]TDSheet!$A:$AE,31,0)</f>
        <v>0</v>
      </c>
      <c r="AG100" s="12">
        <f>VLOOKUP(A:A,[1]TDSheet!$A:$AF,32,0)</f>
        <v>6</v>
      </c>
      <c r="AH100" s="12">
        <v>0</v>
      </c>
      <c r="AI100" s="12" t="e">
        <f>VLOOKUP(A:A,[1]TDSheet!$A:$AH,34,0)</f>
        <v>#N/A</v>
      </c>
      <c r="AJ100" s="12">
        <f t="shared" si="25"/>
        <v>0</v>
      </c>
      <c r="AK100" s="12">
        <f t="shared" si="26"/>
        <v>0</v>
      </c>
      <c r="AL100" s="12">
        <f t="shared" si="27"/>
        <v>0</v>
      </c>
      <c r="AM100" s="12">
        <f t="shared" si="28"/>
        <v>0</v>
      </c>
      <c r="AN100" s="12"/>
      <c r="AO100" s="12"/>
    </row>
    <row r="101" spans="1:41" s="1" customFormat="1" ht="11.1" customHeight="1" outlineLevel="1" x14ac:dyDescent="0.2">
      <c r="A101" s="7" t="s">
        <v>103</v>
      </c>
      <c r="B101" s="7" t="s">
        <v>14</v>
      </c>
      <c r="C101" s="8">
        <v>289</v>
      </c>
      <c r="D101" s="8">
        <v>5976</v>
      </c>
      <c r="E101" s="8">
        <v>4417</v>
      </c>
      <c r="F101" s="8">
        <v>1757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4439</v>
      </c>
      <c r="K101" s="12">
        <f t="shared" si="21"/>
        <v>-22</v>
      </c>
      <c r="L101" s="12">
        <f>VLOOKUP(A:A,[1]TDSheet!$A:$M,13,0)</f>
        <v>900</v>
      </c>
      <c r="M101" s="12">
        <f>VLOOKUP(A:A,[1]TDSheet!$A:$N,14,0)</f>
        <v>500</v>
      </c>
      <c r="N101" s="12">
        <f>VLOOKUP(A:A,[1]TDSheet!$A:$W,23,0)</f>
        <v>1000</v>
      </c>
      <c r="O101" s="12"/>
      <c r="P101" s="12">
        <v>1000</v>
      </c>
      <c r="Q101" s="12">
        <v>500</v>
      </c>
      <c r="R101" s="12">
        <v>500</v>
      </c>
      <c r="S101" s="12">
        <v>700</v>
      </c>
      <c r="T101" s="12">
        <v>1245</v>
      </c>
      <c r="U101" s="15">
        <v>500</v>
      </c>
      <c r="V101" s="15"/>
      <c r="W101" s="12">
        <f t="shared" si="22"/>
        <v>697.4</v>
      </c>
      <c r="X101" s="15"/>
      <c r="Y101" s="16">
        <f t="shared" si="23"/>
        <v>10.549182678520218</v>
      </c>
      <c r="Z101" s="12">
        <f t="shared" si="24"/>
        <v>2.5193576139948379</v>
      </c>
      <c r="AA101" s="12">
        <f>VLOOKUP(A:A,[1]TDSheet!$A:$Z,26,0)</f>
        <v>0</v>
      </c>
      <c r="AB101" s="12"/>
      <c r="AC101" s="12">
        <f>VLOOKUP(A:A,[4]TDSheet!$A:$D,4,0)</f>
        <v>930</v>
      </c>
      <c r="AD101" s="12">
        <f>VLOOKUP(A:A,[1]TDSheet!$A:$AC,29,0)</f>
        <v>0</v>
      </c>
      <c r="AE101" s="12">
        <f>VLOOKUP(A:A,[1]TDSheet!$A:$AD,30,0)</f>
        <v>611</v>
      </c>
      <c r="AF101" s="12">
        <f>VLOOKUP(A:A,[1]TDSheet!$A:$AE,31,0)</f>
        <v>446.75</v>
      </c>
      <c r="AG101" s="12">
        <f>VLOOKUP(A:A,[1]TDSheet!$A:$AF,32,0)</f>
        <v>623</v>
      </c>
      <c r="AH101" s="12">
        <f>VLOOKUP(A:A,[5]TDSheet!$A:$D,4,0)</f>
        <v>755</v>
      </c>
      <c r="AI101" s="12" t="e">
        <f>VLOOKUP(A:A,[1]TDSheet!$A:$AH,34,0)</f>
        <v>#N/A</v>
      </c>
      <c r="AJ101" s="12">
        <f t="shared" si="25"/>
        <v>175</v>
      </c>
      <c r="AK101" s="12">
        <f t="shared" si="26"/>
        <v>0</v>
      </c>
      <c r="AL101" s="12">
        <f t="shared" si="27"/>
        <v>0</v>
      </c>
      <c r="AM101" s="12">
        <f t="shared" si="28"/>
        <v>435.75</v>
      </c>
      <c r="AN101" s="12"/>
      <c r="AO101" s="12"/>
    </row>
    <row r="102" spans="1:41" s="1" customFormat="1" ht="11.1" customHeight="1" outlineLevel="1" x14ac:dyDescent="0.2">
      <c r="A102" s="7" t="s">
        <v>104</v>
      </c>
      <c r="B102" s="7" t="s">
        <v>14</v>
      </c>
      <c r="C102" s="8">
        <v>775</v>
      </c>
      <c r="D102" s="8">
        <v>10899</v>
      </c>
      <c r="E102" s="8">
        <v>8016</v>
      </c>
      <c r="F102" s="8">
        <v>3496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8092</v>
      </c>
      <c r="K102" s="12">
        <f t="shared" si="21"/>
        <v>-76</v>
      </c>
      <c r="L102" s="12">
        <f>VLOOKUP(A:A,[1]TDSheet!$A:$M,13,0)</f>
        <v>1100</v>
      </c>
      <c r="M102" s="12">
        <f>VLOOKUP(A:A,[1]TDSheet!$A:$N,14,0)</f>
        <v>1000</v>
      </c>
      <c r="N102" s="12">
        <f>VLOOKUP(A:A,[1]TDSheet!$A:$W,23,0)</f>
        <v>1200</v>
      </c>
      <c r="O102" s="12">
        <v>500</v>
      </c>
      <c r="P102" s="12">
        <v>1500</v>
      </c>
      <c r="Q102" s="12">
        <v>700</v>
      </c>
      <c r="R102" s="12">
        <v>1000</v>
      </c>
      <c r="S102" s="12">
        <v>1200</v>
      </c>
      <c r="T102" s="12">
        <v>2265</v>
      </c>
      <c r="U102" s="15">
        <v>900</v>
      </c>
      <c r="V102" s="15"/>
      <c r="W102" s="12">
        <f t="shared" si="22"/>
        <v>1190.4000000000001</v>
      </c>
      <c r="X102" s="15"/>
      <c r="Y102" s="16">
        <f t="shared" si="23"/>
        <v>10.581317204301074</v>
      </c>
      <c r="Z102" s="12">
        <f t="shared" si="24"/>
        <v>2.936827956989247</v>
      </c>
      <c r="AA102" s="12">
        <f>VLOOKUP(A:A,[1]TDSheet!$A:$Z,26,0)</f>
        <v>0</v>
      </c>
      <c r="AB102" s="12"/>
      <c r="AC102" s="12">
        <f>VLOOKUP(A:A,[4]TDSheet!$A:$D,4,0)</f>
        <v>2064</v>
      </c>
      <c r="AD102" s="12">
        <f>VLOOKUP(A:A,[1]TDSheet!$A:$AC,29,0)</f>
        <v>0</v>
      </c>
      <c r="AE102" s="12">
        <f>VLOOKUP(A:A,[1]TDSheet!$A:$AD,30,0)</f>
        <v>1049.4000000000001</v>
      </c>
      <c r="AF102" s="12">
        <f>VLOOKUP(A:A,[1]TDSheet!$A:$AE,31,0)</f>
        <v>745.25</v>
      </c>
      <c r="AG102" s="12">
        <f>VLOOKUP(A:A,[1]TDSheet!$A:$AF,32,0)</f>
        <v>1071.8</v>
      </c>
      <c r="AH102" s="12">
        <f>VLOOKUP(A:A,[5]TDSheet!$A:$D,4,0)</f>
        <v>1340</v>
      </c>
      <c r="AI102" s="13" t="s">
        <v>157</v>
      </c>
      <c r="AJ102" s="12">
        <f t="shared" si="25"/>
        <v>315</v>
      </c>
      <c r="AK102" s="12">
        <f t="shared" si="26"/>
        <v>0</v>
      </c>
      <c r="AL102" s="12">
        <f t="shared" si="27"/>
        <v>0</v>
      </c>
      <c r="AM102" s="12">
        <f t="shared" si="28"/>
        <v>792.75</v>
      </c>
      <c r="AN102" s="12"/>
      <c r="AO102" s="12"/>
    </row>
    <row r="103" spans="1:41" s="1" customFormat="1" ht="11.1" customHeight="1" outlineLevel="1" x14ac:dyDescent="0.2">
      <c r="A103" s="7" t="s">
        <v>105</v>
      </c>
      <c r="B103" s="7" t="s">
        <v>14</v>
      </c>
      <c r="C103" s="8">
        <v>38</v>
      </c>
      <c r="D103" s="8">
        <v>1</v>
      </c>
      <c r="E103" s="8">
        <v>5</v>
      </c>
      <c r="F103" s="8">
        <v>33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25</v>
      </c>
      <c r="K103" s="12">
        <f t="shared" si="21"/>
        <v>-20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0</v>
      </c>
      <c r="O103" s="12"/>
      <c r="P103" s="12"/>
      <c r="Q103" s="12"/>
      <c r="R103" s="12"/>
      <c r="S103" s="12"/>
      <c r="T103" s="12">
        <v>0</v>
      </c>
      <c r="U103" s="15"/>
      <c r="V103" s="15"/>
      <c r="W103" s="12">
        <f t="shared" si="22"/>
        <v>1</v>
      </c>
      <c r="X103" s="15"/>
      <c r="Y103" s="16">
        <f t="shared" si="23"/>
        <v>133</v>
      </c>
      <c r="Z103" s="12">
        <f t="shared" si="24"/>
        <v>33</v>
      </c>
      <c r="AA103" s="12">
        <f>VLOOKUP(A:A,[1]TDSheet!$A:$Z,26,0)</f>
        <v>0</v>
      </c>
      <c r="AB103" s="12"/>
      <c r="AC103" s="12">
        <v>0</v>
      </c>
      <c r="AD103" s="12">
        <f>VLOOKUP(A:A,[1]TDSheet!$A:$AC,29,0)</f>
        <v>0</v>
      </c>
      <c r="AE103" s="12">
        <f>VLOOKUP(A:A,[1]TDSheet!$A:$AD,30,0)</f>
        <v>0.6</v>
      </c>
      <c r="AF103" s="12">
        <f>VLOOKUP(A:A,[1]TDSheet!$A:$AE,31,0)</f>
        <v>5</v>
      </c>
      <c r="AG103" s="12">
        <f>VLOOKUP(A:A,[1]TDSheet!$A:$AF,32,0)</f>
        <v>7</v>
      </c>
      <c r="AH103" s="12">
        <v>0</v>
      </c>
      <c r="AI103" s="12" t="e">
        <f>VLOOKUP(A:A,[1]TDSheet!$A:$AH,34,0)</f>
        <v>#N/A</v>
      </c>
      <c r="AJ103" s="12">
        <f t="shared" si="25"/>
        <v>0</v>
      </c>
      <c r="AK103" s="12">
        <f t="shared" si="26"/>
        <v>0</v>
      </c>
      <c r="AL103" s="12">
        <f t="shared" si="27"/>
        <v>0</v>
      </c>
      <c r="AM103" s="12">
        <f t="shared" si="28"/>
        <v>0</v>
      </c>
      <c r="AN103" s="12"/>
      <c r="AO103" s="12"/>
    </row>
    <row r="104" spans="1:41" s="1" customFormat="1" ht="11.1" customHeight="1" outlineLevel="1" x14ac:dyDescent="0.2">
      <c r="A104" s="7" t="s">
        <v>106</v>
      </c>
      <c r="B104" s="7" t="s">
        <v>14</v>
      </c>
      <c r="C104" s="8">
        <v>36</v>
      </c>
      <c r="D104" s="8">
        <v>2</v>
      </c>
      <c r="E104" s="8">
        <v>11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25</v>
      </c>
      <c r="K104" s="12">
        <f t="shared" si="21"/>
        <v>-14</v>
      </c>
      <c r="L104" s="12">
        <f>VLOOKUP(A:A,[1]TDSheet!$A:$M,13,0)</f>
        <v>50</v>
      </c>
      <c r="M104" s="12">
        <f>VLOOKUP(A:A,[1]TDSheet!$A:$N,14,0)</f>
        <v>100</v>
      </c>
      <c r="N104" s="12">
        <f>VLOOKUP(A:A,[1]TDSheet!$A:$W,23,0)</f>
        <v>0</v>
      </c>
      <c r="O104" s="12"/>
      <c r="P104" s="12"/>
      <c r="Q104" s="12"/>
      <c r="R104" s="12"/>
      <c r="S104" s="12"/>
      <c r="T104" s="12">
        <v>0</v>
      </c>
      <c r="U104" s="15"/>
      <c r="V104" s="15"/>
      <c r="W104" s="12">
        <f t="shared" si="22"/>
        <v>2.2000000000000002</v>
      </c>
      <c r="X104" s="15"/>
      <c r="Y104" s="16">
        <f t="shared" si="23"/>
        <v>67.72727272727272</v>
      </c>
      <c r="Z104" s="12">
        <f t="shared" si="24"/>
        <v>-0.45454545454545453</v>
      </c>
      <c r="AA104" s="12">
        <f>VLOOKUP(A:A,[1]TDSheet!$A:$Z,26,0)</f>
        <v>0</v>
      </c>
      <c r="AB104" s="12"/>
      <c r="AC104" s="12">
        <v>0</v>
      </c>
      <c r="AD104" s="12">
        <f>VLOOKUP(A:A,[1]TDSheet!$A:$AC,29,0)</f>
        <v>0</v>
      </c>
      <c r="AE104" s="12">
        <f>VLOOKUP(A:A,[1]TDSheet!$A:$AD,30,0)</f>
        <v>8.8000000000000007</v>
      </c>
      <c r="AF104" s="12">
        <f>VLOOKUP(A:A,[1]TDSheet!$A:$AE,31,0)</f>
        <v>24.25</v>
      </c>
      <c r="AG104" s="12">
        <f>VLOOKUP(A:A,[1]TDSheet!$A:$AF,32,0)</f>
        <v>17.2</v>
      </c>
      <c r="AH104" s="12">
        <v>0</v>
      </c>
      <c r="AI104" s="12" t="e">
        <f>VLOOKUP(A:A,[1]TDSheet!$A:$AH,34,0)</f>
        <v>#N/A</v>
      </c>
      <c r="AJ104" s="12">
        <f t="shared" si="25"/>
        <v>0</v>
      </c>
      <c r="AK104" s="12">
        <f t="shared" si="26"/>
        <v>0</v>
      </c>
      <c r="AL104" s="12">
        <f t="shared" si="27"/>
        <v>0</v>
      </c>
      <c r="AM104" s="12">
        <f t="shared" si="28"/>
        <v>0</v>
      </c>
      <c r="AN104" s="12"/>
      <c r="AO104" s="12"/>
    </row>
    <row r="105" spans="1:41" s="1" customFormat="1" ht="11.1" customHeight="1" outlineLevel="1" x14ac:dyDescent="0.2">
      <c r="A105" s="7" t="s">
        <v>114</v>
      </c>
      <c r="B105" s="7" t="s">
        <v>8</v>
      </c>
      <c r="C105" s="8">
        <v>312.21800000000002</v>
      </c>
      <c r="D105" s="8">
        <v>1.355</v>
      </c>
      <c r="E105" s="17">
        <v>93.028000000000006</v>
      </c>
      <c r="F105" s="17">
        <v>216.18799999999999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91.555999999999997</v>
      </c>
      <c r="K105" s="12">
        <f t="shared" si="21"/>
        <v>1.4720000000000084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/>
      <c r="P105" s="12"/>
      <c r="Q105" s="12"/>
      <c r="R105" s="12"/>
      <c r="S105" s="12"/>
      <c r="T105" s="12">
        <v>0</v>
      </c>
      <c r="U105" s="15"/>
      <c r="V105" s="15"/>
      <c r="W105" s="12">
        <f t="shared" si="22"/>
        <v>18.605600000000003</v>
      </c>
      <c r="X105" s="15"/>
      <c r="Y105" s="16">
        <f t="shared" si="23"/>
        <v>11.619512404867349</v>
      </c>
      <c r="Z105" s="12">
        <f t="shared" si="24"/>
        <v>11.619512404867349</v>
      </c>
      <c r="AA105" s="12">
        <f>VLOOKUP(A:A,[1]TDSheet!$A:$Z,26,0)</f>
        <v>0</v>
      </c>
      <c r="AB105" s="12"/>
      <c r="AC105" s="12">
        <v>0</v>
      </c>
      <c r="AD105" s="12">
        <f>VLOOKUP(A:A,[1]TDSheet!$A:$AC,29,0)</f>
        <v>0</v>
      </c>
      <c r="AE105" s="12">
        <f>VLOOKUP(A:A,[1]TDSheet!$A:$AD,30,0)</f>
        <v>0</v>
      </c>
      <c r="AF105" s="12">
        <f>VLOOKUP(A:A,[1]TDSheet!$A:$AE,31,0)</f>
        <v>3.0615000000000001</v>
      </c>
      <c r="AG105" s="12">
        <f>VLOOKUP(A:A,[1]TDSheet!$A:$AF,32,0)</f>
        <v>6.6921999999999997</v>
      </c>
      <c r="AH105" s="12">
        <f>VLOOKUP(A:A,[5]TDSheet!$A:$D,4,0)</f>
        <v>135.50299999999999</v>
      </c>
      <c r="AI105" s="12" t="str">
        <f>VLOOKUP(A:A,[1]TDSheet!$A:$AH,34,0)</f>
        <v>цена</v>
      </c>
      <c r="AJ105" s="12">
        <f t="shared" si="25"/>
        <v>0</v>
      </c>
      <c r="AK105" s="12">
        <f t="shared" si="26"/>
        <v>0</v>
      </c>
      <c r="AL105" s="12">
        <f t="shared" si="27"/>
        <v>0</v>
      </c>
      <c r="AM105" s="12">
        <f t="shared" si="28"/>
        <v>0</v>
      </c>
      <c r="AN105" s="12"/>
      <c r="AO105" s="12"/>
    </row>
    <row r="106" spans="1:41" s="1" customFormat="1" ht="21.95" customHeight="1" outlineLevel="1" x14ac:dyDescent="0.2">
      <c r="A106" s="7" t="s">
        <v>107</v>
      </c>
      <c r="B106" s="7" t="s">
        <v>14</v>
      </c>
      <c r="C106" s="8">
        <v>66</v>
      </c>
      <c r="D106" s="8">
        <v>492</v>
      </c>
      <c r="E106" s="8">
        <v>345</v>
      </c>
      <c r="F106" s="8">
        <v>105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396</v>
      </c>
      <c r="K106" s="12">
        <f t="shared" si="21"/>
        <v>-51</v>
      </c>
      <c r="L106" s="12">
        <f>VLOOKUP(A:A,[1]TDSheet!$A:$M,13,0)</f>
        <v>100</v>
      </c>
      <c r="M106" s="12">
        <f>VLOOKUP(A:A,[1]TDSheet!$A:$N,14,0)</f>
        <v>200</v>
      </c>
      <c r="N106" s="12">
        <f>VLOOKUP(A:A,[1]TDSheet!$A:$W,23,0)</f>
        <v>200</v>
      </c>
      <c r="O106" s="12"/>
      <c r="P106" s="12">
        <v>100</v>
      </c>
      <c r="Q106" s="12"/>
      <c r="R106" s="12"/>
      <c r="S106" s="12"/>
      <c r="T106" s="12">
        <v>0</v>
      </c>
      <c r="U106" s="15">
        <v>100</v>
      </c>
      <c r="V106" s="15"/>
      <c r="W106" s="12">
        <f t="shared" si="22"/>
        <v>69</v>
      </c>
      <c r="X106" s="15"/>
      <c r="Y106" s="16">
        <f t="shared" si="23"/>
        <v>11.666666666666666</v>
      </c>
      <c r="Z106" s="12">
        <f t="shared" si="24"/>
        <v>1.5217391304347827</v>
      </c>
      <c r="AA106" s="12">
        <f>VLOOKUP(A:A,[1]TDSheet!$A:$Z,26,0)</f>
        <v>0</v>
      </c>
      <c r="AB106" s="12"/>
      <c r="AC106" s="12">
        <v>0</v>
      </c>
      <c r="AD106" s="12">
        <f>VLOOKUP(A:A,[1]TDSheet!$A:$AC,29,0)</f>
        <v>0</v>
      </c>
      <c r="AE106" s="12">
        <f>VLOOKUP(A:A,[1]TDSheet!$A:$AD,30,0)</f>
        <v>0</v>
      </c>
      <c r="AF106" s="12">
        <f>VLOOKUP(A:A,[1]TDSheet!$A:$AE,31,0)</f>
        <v>20.75</v>
      </c>
      <c r="AG106" s="12">
        <f>VLOOKUP(A:A,[1]TDSheet!$A:$AF,32,0)</f>
        <v>51.4</v>
      </c>
      <c r="AH106" s="12">
        <f>VLOOKUP(A:A,[5]TDSheet!$A:$D,4,0)</f>
        <v>57</v>
      </c>
      <c r="AI106" s="12" t="e">
        <f>VLOOKUP(A:A,[1]TDSheet!$A:$AH,34,0)</f>
        <v>#N/A</v>
      </c>
      <c r="AJ106" s="12">
        <f t="shared" si="25"/>
        <v>6</v>
      </c>
      <c r="AK106" s="12">
        <f t="shared" si="26"/>
        <v>0</v>
      </c>
      <c r="AL106" s="12">
        <f t="shared" si="27"/>
        <v>0</v>
      </c>
      <c r="AM106" s="12">
        <f t="shared" si="28"/>
        <v>0</v>
      </c>
      <c r="AN106" s="12"/>
      <c r="AO106" s="12"/>
    </row>
    <row r="107" spans="1:41" s="1" customFormat="1" ht="21.95" customHeight="1" outlineLevel="1" x14ac:dyDescent="0.2">
      <c r="A107" s="7" t="s">
        <v>108</v>
      </c>
      <c r="B107" s="7" t="s">
        <v>14</v>
      </c>
      <c r="C107" s="8">
        <v>70</v>
      </c>
      <c r="D107" s="8">
        <v>476</v>
      </c>
      <c r="E107" s="8">
        <v>288</v>
      </c>
      <c r="F107" s="8">
        <v>242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332</v>
      </c>
      <c r="K107" s="12">
        <f t="shared" si="21"/>
        <v>-44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VLOOKUP(A:A,[1]TDSheet!$A:$W,23,0)</f>
        <v>200</v>
      </c>
      <c r="O107" s="12"/>
      <c r="P107" s="12"/>
      <c r="Q107" s="12"/>
      <c r="R107" s="12"/>
      <c r="S107" s="12"/>
      <c r="T107" s="12">
        <v>0</v>
      </c>
      <c r="U107" s="15"/>
      <c r="V107" s="15"/>
      <c r="W107" s="12">
        <f t="shared" si="22"/>
        <v>57.6</v>
      </c>
      <c r="X107" s="15"/>
      <c r="Y107" s="16">
        <f t="shared" si="23"/>
        <v>11.145833333333334</v>
      </c>
      <c r="Z107" s="12">
        <f t="shared" si="24"/>
        <v>4.2013888888888884</v>
      </c>
      <c r="AA107" s="12">
        <f>VLOOKUP(A:A,[1]TDSheet!$A:$Z,26,0)</f>
        <v>0</v>
      </c>
      <c r="AB107" s="12"/>
      <c r="AC107" s="12">
        <v>0</v>
      </c>
      <c r="AD107" s="12">
        <f>VLOOKUP(A:A,[1]TDSheet!$A:$AC,29,0)</f>
        <v>0</v>
      </c>
      <c r="AE107" s="12">
        <f>VLOOKUP(A:A,[1]TDSheet!$A:$AD,30,0)</f>
        <v>0</v>
      </c>
      <c r="AF107" s="12">
        <f>VLOOKUP(A:A,[1]TDSheet!$A:$AE,31,0)</f>
        <v>16</v>
      </c>
      <c r="AG107" s="12">
        <f>VLOOKUP(A:A,[1]TDSheet!$A:$AF,32,0)</f>
        <v>46</v>
      </c>
      <c r="AH107" s="12">
        <f>VLOOKUP(A:A,[5]TDSheet!$A:$D,4,0)</f>
        <v>49</v>
      </c>
      <c r="AI107" s="12" t="e">
        <f>VLOOKUP(A:A,[1]TDSheet!$A:$AH,34,0)</f>
        <v>#N/A</v>
      </c>
      <c r="AJ107" s="12">
        <f t="shared" si="25"/>
        <v>0</v>
      </c>
      <c r="AK107" s="12">
        <f t="shared" si="26"/>
        <v>0</v>
      </c>
      <c r="AL107" s="12">
        <f t="shared" si="27"/>
        <v>0</v>
      </c>
      <c r="AM107" s="12">
        <f t="shared" si="28"/>
        <v>0</v>
      </c>
      <c r="AN107" s="12"/>
      <c r="AO107" s="12"/>
    </row>
    <row r="108" spans="1:41" s="1" customFormat="1" ht="11.1" customHeight="1" outlineLevel="1" x14ac:dyDescent="0.2">
      <c r="A108" s="7" t="s">
        <v>115</v>
      </c>
      <c r="B108" s="7" t="s">
        <v>14</v>
      </c>
      <c r="C108" s="8">
        <v>57</v>
      </c>
      <c r="D108" s="8">
        <v>421</v>
      </c>
      <c r="E108" s="8">
        <v>386</v>
      </c>
      <c r="F108" s="8">
        <v>76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451</v>
      </c>
      <c r="K108" s="12">
        <f t="shared" si="21"/>
        <v>-65</v>
      </c>
      <c r="L108" s="12">
        <f>VLOOKUP(A:A,[1]TDSheet!$A:$M,13,0)</f>
        <v>100</v>
      </c>
      <c r="M108" s="12">
        <f>VLOOKUP(A:A,[1]TDSheet!$A:$N,14,0)</f>
        <v>300</v>
      </c>
      <c r="N108" s="12">
        <f>VLOOKUP(A:A,[1]TDSheet!$A:$W,23,0)</f>
        <v>200</v>
      </c>
      <c r="O108" s="12"/>
      <c r="P108" s="12">
        <v>100</v>
      </c>
      <c r="Q108" s="12"/>
      <c r="R108" s="12"/>
      <c r="S108" s="12"/>
      <c r="T108" s="12">
        <v>0</v>
      </c>
      <c r="U108" s="15">
        <v>100</v>
      </c>
      <c r="V108" s="15"/>
      <c r="W108" s="12">
        <f t="shared" si="22"/>
        <v>77.2</v>
      </c>
      <c r="X108" s="15"/>
      <c r="Y108" s="16">
        <f t="shared" si="23"/>
        <v>11.347150259067357</v>
      </c>
      <c r="Z108" s="12">
        <f t="shared" si="24"/>
        <v>0.98445595854922274</v>
      </c>
      <c r="AA108" s="12">
        <f>VLOOKUP(A:A,[1]TDSheet!$A:$Z,26,0)</f>
        <v>0</v>
      </c>
      <c r="AB108" s="12"/>
      <c r="AC108" s="12">
        <v>0</v>
      </c>
      <c r="AD108" s="12">
        <f>VLOOKUP(A:A,[1]TDSheet!$A:$AC,29,0)</f>
        <v>0</v>
      </c>
      <c r="AE108" s="12">
        <f>VLOOKUP(A:A,[1]TDSheet!$A:$AD,30,0)</f>
        <v>0</v>
      </c>
      <c r="AF108" s="12">
        <f>VLOOKUP(A:A,[1]TDSheet!$A:$AE,31,0)</f>
        <v>21.5</v>
      </c>
      <c r="AG108" s="12">
        <f>VLOOKUP(A:A,[1]TDSheet!$A:$AF,32,0)</f>
        <v>52.8</v>
      </c>
      <c r="AH108" s="12">
        <f>VLOOKUP(A:A,[5]TDSheet!$A:$D,4,0)</f>
        <v>73</v>
      </c>
      <c r="AI108" s="12" t="e">
        <f>VLOOKUP(A:A,[1]TDSheet!$A:$AH,34,0)</f>
        <v>#N/A</v>
      </c>
      <c r="AJ108" s="12">
        <f t="shared" si="25"/>
        <v>6</v>
      </c>
      <c r="AK108" s="12">
        <f t="shared" si="26"/>
        <v>0</v>
      </c>
      <c r="AL108" s="12">
        <f t="shared" si="27"/>
        <v>0</v>
      </c>
      <c r="AM108" s="12">
        <f t="shared" si="28"/>
        <v>0</v>
      </c>
      <c r="AN108" s="12"/>
      <c r="AO108" s="12"/>
    </row>
    <row r="109" spans="1:41" s="1" customFormat="1" ht="11.1" customHeight="1" outlineLevel="1" x14ac:dyDescent="0.2">
      <c r="A109" s="7" t="s">
        <v>116</v>
      </c>
      <c r="B109" s="7" t="s">
        <v>14</v>
      </c>
      <c r="C109" s="8">
        <v>22</v>
      </c>
      <c r="D109" s="8">
        <v>109</v>
      </c>
      <c r="E109" s="8">
        <v>38</v>
      </c>
      <c r="F109" s="8">
        <v>93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61</v>
      </c>
      <c r="K109" s="12">
        <f t="shared" si="21"/>
        <v>-23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VLOOKUP(A:A,[1]TDSheet!$A:$W,23,0)</f>
        <v>0</v>
      </c>
      <c r="O109" s="12"/>
      <c r="P109" s="12"/>
      <c r="Q109" s="12"/>
      <c r="R109" s="12"/>
      <c r="S109" s="12"/>
      <c r="T109" s="12">
        <v>0</v>
      </c>
      <c r="U109" s="15"/>
      <c r="V109" s="15"/>
      <c r="W109" s="12">
        <f t="shared" si="22"/>
        <v>7.6</v>
      </c>
      <c r="X109" s="15"/>
      <c r="Y109" s="16">
        <f t="shared" si="23"/>
        <v>12.236842105263159</v>
      </c>
      <c r="Z109" s="12">
        <f t="shared" si="24"/>
        <v>12.236842105263159</v>
      </c>
      <c r="AA109" s="12">
        <f>VLOOKUP(A:A,[1]TDSheet!$A:$Z,26,0)</f>
        <v>0</v>
      </c>
      <c r="AB109" s="12"/>
      <c r="AC109" s="12">
        <v>0</v>
      </c>
      <c r="AD109" s="12">
        <f>VLOOKUP(A:A,[1]TDSheet!$A:$AC,29,0)</f>
        <v>0</v>
      </c>
      <c r="AE109" s="12">
        <f>VLOOKUP(A:A,[1]TDSheet!$A:$AD,30,0)</f>
        <v>0</v>
      </c>
      <c r="AF109" s="12">
        <f>VLOOKUP(A:A,[1]TDSheet!$A:$AE,31,0)</f>
        <v>0</v>
      </c>
      <c r="AG109" s="12">
        <f>VLOOKUP(A:A,[1]TDSheet!$A:$AF,32,0)</f>
        <v>17.2</v>
      </c>
      <c r="AH109" s="12">
        <f>VLOOKUP(A:A,[5]TDSheet!$A:$D,4,0)</f>
        <v>7</v>
      </c>
      <c r="AI109" s="12" t="e">
        <f>VLOOKUP(A:A,[1]TDSheet!$A:$AH,34,0)</f>
        <v>#N/A</v>
      </c>
      <c r="AJ109" s="12">
        <f t="shared" si="25"/>
        <v>0</v>
      </c>
      <c r="AK109" s="12">
        <f t="shared" si="26"/>
        <v>0</v>
      </c>
      <c r="AL109" s="12">
        <f t="shared" si="27"/>
        <v>0</v>
      </c>
      <c r="AM109" s="12">
        <f t="shared" si="28"/>
        <v>0</v>
      </c>
      <c r="AN109" s="12"/>
      <c r="AO109" s="12"/>
    </row>
    <row r="110" spans="1:41" s="1" customFormat="1" ht="11.1" customHeight="1" outlineLevel="1" x14ac:dyDescent="0.2">
      <c r="A110" s="7" t="s">
        <v>109</v>
      </c>
      <c r="B110" s="7" t="s">
        <v>14</v>
      </c>
      <c r="C110" s="8">
        <v>-399</v>
      </c>
      <c r="D110" s="8">
        <v>38</v>
      </c>
      <c r="E110" s="17">
        <v>1088</v>
      </c>
      <c r="F110" s="18">
        <v>-1477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1216</v>
      </c>
      <c r="K110" s="12">
        <f t="shared" si="21"/>
        <v>-128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VLOOKUP(A:A,[1]TDSheet!$A:$W,23,0)</f>
        <v>0</v>
      </c>
      <c r="O110" s="12"/>
      <c r="P110" s="12"/>
      <c r="Q110" s="12"/>
      <c r="R110" s="12"/>
      <c r="S110" s="12"/>
      <c r="T110" s="12">
        <v>0</v>
      </c>
      <c r="U110" s="15"/>
      <c r="V110" s="15"/>
      <c r="W110" s="12">
        <f t="shared" si="22"/>
        <v>217.6</v>
      </c>
      <c r="X110" s="15"/>
      <c r="Y110" s="16">
        <f t="shared" si="23"/>
        <v>-6.7876838235294121</v>
      </c>
      <c r="Z110" s="12">
        <f t="shared" si="24"/>
        <v>-6.7876838235294121</v>
      </c>
      <c r="AA110" s="12">
        <f>VLOOKUP(A:A,[1]TDSheet!$A:$Z,26,0)</f>
        <v>0</v>
      </c>
      <c r="AB110" s="12"/>
      <c r="AC110" s="12">
        <v>0</v>
      </c>
      <c r="AD110" s="12">
        <f>VLOOKUP(A:A,[1]TDSheet!$A:$AC,29,0)</f>
        <v>0</v>
      </c>
      <c r="AE110" s="12">
        <f>VLOOKUP(A:A,[1]TDSheet!$A:$AD,30,0)</f>
        <v>222.4</v>
      </c>
      <c r="AF110" s="12">
        <f>VLOOKUP(A:A,[1]TDSheet!$A:$AE,31,0)</f>
        <v>110.75</v>
      </c>
      <c r="AG110" s="12">
        <f>VLOOKUP(A:A,[1]TDSheet!$A:$AF,32,0)</f>
        <v>198.4</v>
      </c>
      <c r="AH110" s="12">
        <f>VLOOKUP(A:A,[5]TDSheet!$A:$D,4,0)</f>
        <v>215</v>
      </c>
      <c r="AI110" s="12" t="e">
        <f>VLOOKUP(A:A,[1]TDSheet!$A:$AH,34,0)</f>
        <v>#N/A</v>
      </c>
      <c r="AJ110" s="12">
        <f t="shared" si="25"/>
        <v>0</v>
      </c>
      <c r="AK110" s="12">
        <f t="shared" si="26"/>
        <v>0</v>
      </c>
      <c r="AL110" s="12">
        <f t="shared" si="27"/>
        <v>0</v>
      </c>
      <c r="AM110" s="12">
        <f t="shared" si="28"/>
        <v>0</v>
      </c>
      <c r="AN110" s="12"/>
      <c r="AO110" s="12"/>
    </row>
    <row r="111" spans="1:41" s="1" customFormat="1" ht="11.1" customHeight="1" outlineLevel="1" x14ac:dyDescent="0.2">
      <c r="A111" s="7" t="s">
        <v>110</v>
      </c>
      <c r="B111" s="7" t="s">
        <v>8</v>
      </c>
      <c r="C111" s="8">
        <v>-106.381</v>
      </c>
      <c r="D111" s="8">
        <v>7.0449999999999999</v>
      </c>
      <c r="E111" s="17">
        <v>426.43299999999999</v>
      </c>
      <c r="F111" s="18">
        <v>-530.02700000000004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445.42700000000002</v>
      </c>
      <c r="K111" s="12">
        <f t="shared" si="21"/>
        <v>-18.994000000000028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VLOOKUP(A:A,[1]TDSheet!$A:$W,23,0)</f>
        <v>0</v>
      </c>
      <c r="O111" s="12"/>
      <c r="P111" s="12"/>
      <c r="Q111" s="12"/>
      <c r="R111" s="12"/>
      <c r="S111" s="12"/>
      <c r="T111" s="12">
        <v>0</v>
      </c>
      <c r="U111" s="15"/>
      <c r="V111" s="15"/>
      <c r="W111" s="12">
        <f t="shared" si="22"/>
        <v>85.286599999999993</v>
      </c>
      <c r="X111" s="15"/>
      <c r="Y111" s="16">
        <f t="shared" si="23"/>
        <v>-6.2146574022179344</v>
      </c>
      <c r="Z111" s="12">
        <f t="shared" si="24"/>
        <v>-6.2146574022179344</v>
      </c>
      <c r="AA111" s="12">
        <f>VLOOKUP(A:A,[1]TDSheet!$A:$Z,26,0)</f>
        <v>0</v>
      </c>
      <c r="AB111" s="12"/>
      <c r="AC111" s="12">
        <v>0</v>
      </c>
      <c r="AD111" s="12">
        <f>VLOOKUP(A:A,[1]TDSheet!$A:$AC,29,0)</f>
        <v>0</v>
      </c>
      <c r="AE111" s="12">
        <f>VLOOKUP(A:A,[1]TDSheet!$A:$AD,30,0)</f>
        <v>81.027799999999999</v>
      </c>
      <c r="AF111" s="12">
        <f>VLOOKUP(A:A,[1]TDSheet!$A:$AE,31,0)</f>
        <v>77.343000000000004</v>
      </c>
      <c r="AG111" s="12">
        <f>VLOOKUP(A:A,[1]TDSheet!$A:$AF,32,0)</f>
        <v>70.448400000000007</v>
      </c>
      <c r="AH111" s="12">
        <f>VLOOKUP(A:A,[5]TDSheet!$A:$D,4,0)</f>
        <v>81.126000000000005</v>
      </c>
      <c r="AI111" s="12" t="e">
        <f>VLOOKUP(A:A,[1]TDSheet!$A:$AH,34,0)</f>
        <v>#N/A</v>
      </c>
      <c r="AJ111" s="12">
        <f t="shared" si="25"/>
        <v>0</v>
      </c>
      <c r="AK111" s="12">
        <f t="shared" si="26"/>
        <v>0</v>
      </c>
      <c r="AL111" s="12">
        <f t="shared" si="27"/>
        <v>0</v>
      </c>
      <c r="AM111" s="12">
        <f t="shared" si="28"/>
        <v>0</v>
      </c>
      <c r="AN111" s="12"/>
      <c r="AO111" s="12"/>
    </row>
    <row r="112" spans="1:41" s="1" customFormat="1" ht="21.95" customHeight="1" outlineLevel="1" x14ac:dyDescent="0.2">
      <c r="A112" s="7" t="s">
        <v>111</v>
      </c>
      <c r="B112" s="7" t="s">
        <v>8</v>
      </c>
      <c r="C112" s="8">
        <v>-72.117999999999995</v>
      </c>
      <c r="D112" s="8">
        <v>4.2709999999999999</v>
      </c>
      <c r="E112" s="17">
        <v>200.94300000000001</v>
      </c>
      <c r="F112" s="18">
        <v>-270.93900000000002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201.483</v>
      </c>
      <c r="K112" s="12">
        <f t="shared" si="21"/>
        <v>-0.53999999999999204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/>
      <c r="P112" s="12"/>
      <c r="Q112" s="12"/>
      <c r="R112" s="12"/>
      <c r="S112" s="12"/>
      <c r="T112" s="12">
        <v>0</v>
      </c>
      <c r="U112" s="15"/>
      <c r="V112" s="15"/>
      <c r="W112" s="12">
        <f t="shared" si="22"/>
        <v>40.188600000000001</v>
      </c>
      <c r="X112" s="15"/>
      <c r="Y112" s="16">
        <f t="shared" si="23"/>
        <v>-6.7416879413565045</v>
      </c>
      <c r="Z112" s="12">
        <f t="shared" si="24"/>
        <v>-6.7416879413565045</v>
      </c>
      <c r="AA112" s="12">
        <f>VLOOKUP(A:A,[1]TDSheet!$A:$Z,26,0)</f>
        <v>0</v>
      </c>
      <c r="AB112" s="12"/>
      <c r="AC112" s="12">
        <v>0</v>
      </c>
      <c r="AD112" s="12">
        <f>VLOOKUP(A:A,[1]TDSheet!$A:$AC,29,0)</f>
        <v>0</v>
      </c>
      <c r="AE112" s="12">
        <f>VLOOKUP(A:A,[1]TDSheet!$A:$AD,30,0)</f>
        <v>86.917600000000007</v>
      </c>
      <c r="AF112" s="12">
        <f>VLOOKUP(A:A,[1]TDSheet!$A:$AE,31,0)</f>
        <v>40.085000000000001</v>
      </c>
      <c r="AG112" s="12">
        <f>VLOOKUP(A:A,[1]TDSheet!$A:$AF,32,0)</f>
        <v>37.4482</v>
      </c>
      <c r="AH112" s="12">
        <f>VLOOKUP(A:A,[5]TDSheet!$A:$D,4,0)</f>
        <v>44.542000000000002</v>
      </c>
      <c r="AI112" s="12" t="e">
        <f>VLOOKUP(A:A,[1]TDSheet!$A:$AH,34,0)</f>
        <v>#N/A</v>
      </c>
      <c r="AJ112" s="12">
        <f t="shared" si="25"/>
        <v>0</v>
      </c>
      <c r="AK112" s="12">
        <f t="shared" si="26"/>
        <v>0</v>
      </c>
      <c r="AL112" s="12">
        <f t="shared" si="27"/>
        <v>0</v>
      </c>
      <c r="AM112" s="12">
        <f t="shared" si="28"/>
        <v>0</v>
      </c>
      <c r="AN112" s="12"/>
      <c r="AO112" s="12"/>
    </row>
    <row r="113" spans="1:41" s="1" customFormat="1" ht="11.1" customHeight="1" outlineLevel="1" x14ac:dyDescent="0.2">
      <c r="A113" s="7" t="s">
        <v>117</v>
      </c>
      <c r="B113" s="7" t="s">
        <v>14</v>
      </c>
      <c r="C113" s="8">
        <v>-140</v>
      </c>
      <c r="D113" s="8">
        <v>285</v>
      </c>
      <c r="E113" s="17">
        <v>428</v>
      </c>
      <c r="F113" s="18">
        <v>-286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432</v>
      </c>
      <c r="K113" s="12">
        <f t="shared" si="21"/>
        <v>-4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/>
      <c r="P113" s="12"/>
      <c r="Q113" s="12"/>
      <c r="R113" s="12"/>
      <c r="S113" s="12"/>
      <c r="T113" s="12">
        <v>0</v>
      </c>
      <c r="U113" s="15"/>
      <c r="V113" s="15"/>
      <c r="W113" s="12">
        <f t="shared" si="22"/>
        <v>85.6</v>
      </c>
      <c r="X113" s="15"/>
      <c r="Y113" s="16">
        <f t="shared" si="23"/>
        <v>-3.3411214953271031</v>
      </c>
      <c r="Z113" s="12">
        <f t="shared" si="24"/>
        <v>-3.3411214953271031</v>
      </c>
      <c r="AA113" s="12">
        <f>VLOOKUP(A:A,[1]TDSheet!$A:$Z,26,0)</f>
        <v>0</v>
      </c>
      <c r="AB113" s="12"/>
      <c r="AC113" s="12">
        <v>0</v>
      </c>
      <c r="AD113" s="12">
        <f>VLOOKUP(A:A,[1]TDSheet!$A:$AC,29,0)</f>
        <v>0</v>
      </c>
      <c r="AE113" s="12">
        <f>VLOOKUP(A:A,[1]TDSheet!$A:$AD,30,0)</f>
        <v>117.8</v>
      </c>
      <c r="AF113" s="12">
        <f>VLOOKUP(A:A,[1]TDSheet!$A:$AE,31,0)</f>
        <v>72.5</v>
      </c>
      <c r="AG113" s="12">
        <f>VLOOKUP(A:A,[1]TDSheet!$A:$AF,32,0)</f>
        <v>67.599999999999994</v>
      </c>
      <c r="AH113" s="12">
        <f>VLOOKUP(A:A,[5]TDSheet!$A:$D,4,0)</f>
        <v>74</v>
      </c>
      <c r="AI113" s="12" t="e">
        <f>VLOOKUP(A:A,[1]TDSheet!$A:$AH,34,0)</f>
        <v>#N/A</v>
      </c>
      <c r="AJ113" s="12">
        <f t="shared" si="25"/>
        <v>0</v>
      </c>
      <c r="AK113" s="12">
        <f t="shared" si="26"/>
        <v>0</v>
      </c>
      <c r="AL113" s="12">
        <f t="shared" si="27"/>
        <v>0</v>
      </c>
      <c r="AM113" s="12">
        <f t="shared" si="28"/>
        <v>0</v>
      </c>
      <c r="AN113" s="12"/>
      <c r="AO113" s="12"/>
    </row>
    <row r="114" spans="1:41" s="1" customFormat="1" ht="11.1" customHeight="1" outlineLevel="1" x14ac:dyDescent="0.2">
      <c r="A114" s="7" t="s">
        <v>112</v>
      </c>
      <c r="B114" s="7" t="s">
        <v>14</v>
      </c>
      <c r="C114" s="8">
        <v>-125</v>
      </c>
      <c r="D114" s="8">
        <v>8</v>
      </c>
      <c r="E114" s="17">
        <v>420</v>
      </c>
      <c r="F114" s="18">
        <v>-543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427</v>
      </c>
      <c r="K114" s="12">
        <f t="shared" si="21"/>
        <v>-7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/>
      <c r="P114" s="12"/>
      <c r="Q114" s="12"/>
      <c r="R114" s="12"/>
      <c r="S114" s="12"/>
      <c r="T114" s="12">
        <v>0</v>
      </c>
      <c r="U114" s="15"/>
      <c r="V114" s="15"/>
      <c r="W114" s="12">
        <f t="shared" si="22"/>
        <v>84</v>
      </c>
      <c r="X114" s="15"/>
      <c r="Y114" s="16">
        <f t="shared" si="23"/>
        <v>-6.4642857142857144</v>
      </c>
      <c r="Z114" s="12">
        <f t="shared" si="24"/>
        <v>-6.4642857142857144</v>
      </c>
      <c r="AA114" s="12">
        <f>VLOOKUP(A:A,[1]TDSheet!$A:$Z,26,0)</f>
        <v>0</v>
      </c>
      <c r="AB114" s="12"/>
      <c r="AC114" s="12">
        <v>0</v>
      </c>
      <c r="AD114" s="12">
        <f>VLOOKUP(A:A,[1]TDSheet!$A:$AC,29,0)</f>
        <v>0</v>
      </c>
      <c r="AE114" s="12">
        <f>VLOOKUP(A:A,[1]TDSheet!$A:$AD,30,0)</f>
        <v>131.6</v>
      </c>
      <c r="AF114" s="12">
        <f>VLOOKUP(A:A,[1]TDSheet!$A:$AE,31,0)</f>
        <v>64.5</v>
      </c>
      <c r="AG114" s="12">
        <f>VLOOKUP(A:A,[1]TDSheet!$A:$AF,32,0)</f>
        <v>70.400000000000006</v>
      </c>
      <c r="AH114" s="12">
        <f>VLOOKUP(A:A,[5]TDSheet!$A:$D,4,0)</f>
        <v>71</v>
      </c>
      <c r="AI114" s="12" t="e">
        <f>VLOOKUP(A:A,[1]TDSheet!$A:$AH,34,0)</f>
        <v>#N/A</v>
      </c>
      <c r="AJ114" s="12">
        <f t="shared" si="25"/>
        <v>0</v>
      </c>
      <c r="AK114" s="12">
        <f t="shared" si="26"/>
        <v>0</v>
      </c>
      <c r="AL114" s="12">
        <f t="shared" si="27"/>
        <v>0</v>
      </c>
      <c r="AM114" s="12">
        <f t="shared" si="28"/>
        <v>0</v>
      </c>
      <c r="AN114" s="12"/>
      <c r="AO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2024-01-26T10:10:17Z</dcterms:modified>
</cp:coreProperties>
</file>