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1707DD4-CAA0-4CEE-A656-5AE7E8582C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X469" i="1" s="1"/>
  <c r="W468" i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W451" i="1"/>
  <c r="X451" i="1" s="1"/>
  <c r="N451" i="1"/>
  <c r="V449" i="1"/>
  <c r="V448" i="1"/>
  <c r="W447" i="1"/>
  <c r="X447" i="1" s="1"/>
  <c r="N447" i="1"/>
  <c r="W446" i="1"/>
  <c r="W448" i="1" s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X439" i="1"/>
  <c r="W439" i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W426" i="1" s="1"/>
  <c r="V422" i="1"/>
  <c r="V421" i="1"/>
  <c r="W420" i="1"/>
  <c r="V418" i="1"/>
  <c r="V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W412" i="1"/>
  <c r="X412" i="1" s="1"/>
  <c r="N412" i="1"/>
  <c r="X411" i="1"/>
  <c r="W411" i="1"/>
  <c r="N411" i="1"/>
  <c r="W410" i="1"/>
  <c r="N410" i="1"/>
  <c r="V408" i="1"/>
  <c r="V407" i="1"/>
  <c r="W406" i="1"/>
  <c r="X406" i="1" s="1"/>
  <c r="N406" i="1"/>
  <c r="W405" i="1"/>
  <c r="X405" i="1" s="1"/>
  <c r="X407" i="1" s="1"/>
  <c r="N405" i="1"/>
  <c r="V402" i="1"/>
  <c r="V401" i="1"/>
  <c r="W400" i="1"/>
  <c r="X400" i="1" s="1"/>
  <c r="W399" i="1"/>
  <c r="X399" i="1" s="1"/>
  <c r="W398" i="1"/>
  <c r="X398" i="1" s="1"/>
  <c r="W397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N365" i="1"/>
  <c r="V361" i="1"/>
  <c r="V360" i="1"/>
  <c r="W359" i="1"/>
  <c r="N359" i="1"/>
  <c r="V357" i="1"/>
  <c r="V356" i="1"/>
  <c r="X355" i="1"/>
  <c r="W355" i="1"/>
  <c r="N355" i="1"/>
  <c r="W354" i="1"/>
  <c r="X354" i="1" s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X347" i="1" s="1"/>
  <c r="X349" i="1" s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W329" i="1"/>
  <c r="X329" i="1" s="1"/>
  <c r="X331" i="1" s="1"/>
  <c r="V327" i="1"/>
  <c r="V326" i="1"/>
  <c r="W325" i="1"/>
  <c r="X325" i="1" s="1"/>
  <c r="N325" i="1"/>
  <c r="W324" i="1"/>
  <c r="X324" i="1" s="1"/>
  <c r="W323" i="1"/>
  <c r="X323" i="1" s="1"/>
  <c r="N323" i="1"/>
  <c r="V321" i="1"/>
  <c r="V320" i="1"/>
  <c r="W319" i="1"/>
  <c r="X319" i="1" s="1"/>
  <c r="N319" i="1"/>
  <c r="W318" i="1"/>
  <c r="X318" i="1" s="1"/>
  <c r="N318" i="1"/>
  <c r="X317" i="1"/>
  <c r="W317" i="1"/>
  <c r="X316" i="1"/>
  <c r="W316" i="1"/>
  <c r="N316" i="1"/>
  <c r="W315" i="1"/>
  <c r="X315" i="1" s="1"/>
  <c r="N315" i="1"/>
  <c r="W314" i="1"/>
  <c r="X314" i="1" s="1"/>
  <c r="N314" i="1"/>
  <c r="W313" i="1"/>
  <c r="X313" i="1" s="1"/>
  <c r="N313" i="1"/>
  <c r="W312" i="1"/>
  <c r="X312" i="1" s="1"/>
  <c r="N312" i="1"/>
  <c r="V308" i="1"/>
  <c r="V307" i="1"/>
  <c r="W306" i="1"/>
  <c r="W308" i="1" s="1"/>
  <c r="N306" i="1"/>
  <c r="V304" i="1"/>
  <c r="V303" i="1"/>
  <c r="W302" i="1"/>
  <c r="W304" i="1" s="1"/>
  <c r="N302" i="1"/>
  <c r="V300" i="1"/>
  <c r="V299" i="1"/>
  <c r="W298" i="1"/>
  <c r="W300" i="1" s="1"/>
  <c r="N298" i="1"/>
  <c r="V296" i="1"/>
  <c r="V295" i="1"/>
  <c r="W294" i="1"/>
  <c r="O503" i="1" s="1"/>
  <c r="N294" i="1"/>
  <c r="V291" i="1"/>
  <c r="V290" i="1"/>
  <c r="W289" i="1"/>
  <c r="X289" i="1" s="1"/>
  <c r="N289" i="1"/>
  <c r="W288" i="1"/>
  <c r="N288" i="1"/>
  <c r="V286" i="1"/>
  <c r="V285" i="1"/>
  <c r="W284" i="1"/>
  <c r="X284" i="1" s="1"/>
  <c r="N284" i="1"/>
  <c r="X283" i="1"/>
  <c r="W283" i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X278" i="1"/>
  <c r="W278" i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W264" i="1"/>
  <c r="X264" i="1" s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X251" i="1"/>
  <c r="W251" i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W245" i="1"/>
  <c r="X245" i="1" s="1"/>
  <c r="N245" i="1"/>
  <c r="V243" i="1"/>
  <c r="V242" i="1"/>
  <c r="X241" i="1"/>
  <c r="W241" i="1"/>
  <c r="N241" i="1"/>
  <c r="W240" i="1"/>
  <c r="X240" i="1" s="1"/>
  <c r="N240" i="1"/>
  <c r="W239" i="1"/>
  <c r="X239" i="1" s="1"/>
  <c r="N239" i="1"/>
  <c r="W238" i="1"/>
  <c r="W242" i="1" s="1"/>
  <c r="N238" i="1"/>
  <c r="V236" i="1"/>
  <c r="V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W213" i="1" s="1"/>
  <c r="V205" i="1"/>
  <c r="W204" i="1"/>
  <c r="V204" i="1"/>
  <c r="X203" i="1"/>
  <c r="X204" i="1" s="1"/>
  <c r="W203" i="1"/>
  <c r="J503" i="1" s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X178" i="1"/>
  <c r="W178" i="1"/>
  <c r="X177" i="1"/>
  <c r="W177" i="1"/>
  <c r="N177" i="1"/>
  <c r="W176" i="1"/>
  <c r="X176" i="1" s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V161" i="1"/>
  <c r="W160" i="1"/>
  <c r="V160" i="1"/>
  <c r="X159" i="1"/>
  <c r="W159" i="1"/>
  <c r="N159" i="1"/>
  <c r="W158" i="1"/>
  <c r="N158" i="1"/>
  <c r="V155" i="1"/>
  <c r="V154" i="1"/>
  <c r="W153" i="1"/>
  <c r="X153" i="1" s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W145" i="1"/>
  <c r="X145" i="1" s="1"/>
  <c r="N145" i="1"/>
  <c r="V142" i="1"/>
  <c r="V141" i="1"/>
  <c r="W140" i="1"/>
  <c r="X140" i="1" s="1"/>
  <c r="N140" i="1"/>
  <c r="W139" i="1"/>
  <c r="X139" i="1" s="1"/>
  <c r="N139" i="1"/>
  <c r="X138" i="1"/>
  <c r="X141" i="1" s="1"/>
  <c r="W138" i="1"/>
  <c r="N138" i="1"/>
  <c r="V134" i="1"/>
  <c r="V133" i="1"/>
  <c r="W132" i="1"/>
  <c r="X132" i="1" s="1"/>
  <c r="N132" i="1"/>
  <c r="W131" i="1"/>
  <c r="N131" i="1"/>
  <c r="W130" i="1"/>
  <c r="X130" i="1" s="1"/>
  <c r="W129" i="1"/>
  <c r="X129" i="1" s="1"/>
  <c r="N129" i="1"/>
  <c r="V126" i="1"/>
  <c r="V125" i="1"/>
  <c r="W124" i="1"/>
  <c r="X124" i="1" s="1"/>
  <c r="W123" i="1"/>
  <c r="X123" i="1" s="1"/>
  <c r="N123" i="1"/>
  <c r="W122" i="1"/>
  <c r="X122" i="1" s="1"/>
  <c r="W121" i="1"/>
  <c r="X121" i="1" s="1"/>
  <c r="W120" i="1"/>
  <c r="X120" i="1" s="1"/>
  <c r="W119" i="1"/>
  <c r="N119" i="1"/>
  <c r="W118" i="1"/>
  <c r="N118" i="1"/>
  <c r="V116" i="1"/>
  <c r="V115" i="1"/>
  <c r="X114" i="1"/>
  <c r="W114" i="1"/>
  <c r="X113" i="1"/>
  <c r="W113" i="1"/>
  <c r="N113" i="1"/>
  <c r="W112" i="1"/>
  <c r="X112" i="1" s="1"/>
  <c r="W111" i="1"/>
  <c r="X111" i="1" s="1"/>
  <c r="W110" i="1"/>
  <c r="W109" i="1"/>
  <c r="X109" i="1" s="1"/>
  <c r="N109" i="1"/>
  <c r="X108" i="1"/>
  <c r="W108" i="1"/>
  <c r="X107" i="1"/>
  <c r="W107" i="1"/>
  <c r="X106" i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W95" i="1"/>
  <c r="X95" i="1" s="1"/>
  <c r="N95" i="1"/>
  <c r="V93" i="1"/>
  <c r="V92" i="1"/>
  <c r="W91" i="1"/>
  <c r="X91" i="1" s="1"/>
  <c r="N91" i="1"/>
  <c r="W90" i="1"/>
  <c r="X90" i="1" s="1"/>
  <c r="W89" i="1"/>
  <c r="X89" i="1" s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W78" i="1"/>
  <c r="X78" i="1" s="1"/>
  <c r="W77" i="1"/>
  <c r="X77" i="1" s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N67" i="1"/>
  <c r="W66" i="1"/>
  <c r="X66" i="1" s="1"/>
  <c r="W65" i="1"/>
  <c r="X65" i="1" s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503" i="1" s="1"/>
  <c r="N49" i="1"/>
  <c r="V45" i="1"/>
  <c r="V44" i="1"/>
  <c r="W43" i="1"/>
  <c r="N43" i="1"/>
  <c r="W41" i="1"/>
  <c r="V41" i="1"/>
  <c r="V40" i="1"/>
  <c r="W39" i="1"/>
  <c r="X39" i="1" s="1"/>
  <c r="X40" i="1" s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N22" i="1"/>
  <c r="H10" i="1"/>
  <c r="F9" i="1"/>
  <c r="A9" i="1"/>
  <c r="D7" i="1"/>
  <c r="O6" i="1"/>
  <c r="N2" i="1"/>
  <c r="W51" i="1" l="1"/>
  <c r="W133" i="1"/>
  <c r="X294" i="1"/>
  <c r="X295" i="1" s="1"/>
  <c r="W295" i="1"/>
  <c r="X298" i="1"/>
  <c r="X299" i="1" s="1"/>
  <c r="W299" i="1"/>
  <c r="X302" i="1"/>
  <c r="X303" i="1" s="1"/>
  <c r="W303" i="1"/>
  <c r="X306" i="1"/>
  <c r="X307" i="1" s="1"/>
  <c r="W307" i="1"/>
  <c r="X424" i="1"/>
  <c r="X425" i="1" s="1"/>
  <c r="W425" i="1"/>
  <c r="W361" i="1"/>
  <c r="W360" i="1"/>
  <c r="X359" i="1"/>
  <c r="X360" i="1" s="1"/>
  <c r="W367" i="1"/>
  <c r="X365" i="1"/>
  <c r="X367" i="1" s="1"/>
  <c r="W402" i="1"/>
  <c r="W401" i="1"/>
  <c r="X397" i="1"/>
  <c r="X401" i="1" s="1"/>
  <c r="W471" i="1"/>
  <c r="X468" i="1"/>
  <c r="X471" i="1" s="1"/>
  <c r="X43" i="1"/>
  <c r="X44" i="1" s="1"/>
  <c r="W45" i="1"/>
  <c r="W126" i="1"/>
  <c r="X118" i="1"/>
  <c r="W166" i="1"/>
  <c r="X163" i="1"/>
  <c r="X165" i="1" s="1"/>
  <c r="A10" i="1"/>
  <c r="F10" i="1"/>
  <c r="W24" i="1"/>
  <c r="W23" i="1"/>
  <c r="X22" i="1"/>
  <c r="X23" i="1" s="1"/>
  <c r="V493" i="1"/>
  <c r="X35" i="1"/>
  <c r="X36" i="1" s="1"/>
  <c r="W37" i="1"/>
  <c r="W84" i="1"/>
  <c r="X63" i="1"/>
  <c r="W103" i="1"/>
  <c r="W141" i="1"/>
  <c r="W172" i="1"/>
  <c r="X168" i="1"/>
  <c r="X172" i="1" s="1"/>
  <c r="W200" i="1"/>
  <c r="X195" i="1"/>
  <c r="W199" i="1"/>
  <c r="X255" i="1"/>
  <c r="X267" i="1"/>
  <c r="X326" i="1"/>
  <c r="W344" i="1"/>
  <c r="X390" i="1"/>
  <c r="W32" i="1"/>
  <c r="W33" i="1"/>
  <c r="W59" i="1"/>
  <c r="W93" i="1"/>
  <c r="W116" i="1"/>
  <c r="W115" i="1"/>
  <c r="W125" i="1"/>
  <c r="W134" i="1"/>
  <c r="W154" i="1"/>
  <c r="I503" i="1"/>
  <c r="N503" i="1"/>
  <c r="W349" i="1"/>
  <c r="W390" i="1"/>
  <c r="X59" i="1"/>
  <c r="X84" i="1"/>
  <c r="W92" i="1"/>
  <c r="X234" i="1"/>
  <c r="X235" i="1" s="1"/>
  <c r="W235" i="1"/>
  <c r="W236" i="1"/>
  <c r="W262" i="1"/>
  <c r="W273" i="1"/>
  <c r="X270" i="1"/>
  <c r="X273" i="1" s="1"/>
  <c r="W286" i="1"/>
  <c r="X334" i="1"/>
  <c r="X335" i="1" s="1"/>
  <c r="W335" i="1"/>
  <c r="W336" i="1"/>
  <c r="W391" i="1"/>
  <c r="W418" i="1"/>
  <c r="X410" i="1"/>
  <c r="X417" i="1" s="1"/>
  <c r="W417" i="1"/>
  <c r="W476" i="1"/>
  <c r="X474" i="1"/>
  <c r="X476" i="1" s="1"/>
  <c r="E503" i="1"/>
  <c r="H9" i="1"/>
  <c r="V497" i="1"/>
  <c r="X29" i="1"/>
  <c r="X32" i="1" s="1"/>
  <c r="W36" i="1"/>
  <c r="W40" i="1"/>
  <c r="W44" i="1"/>
  <c r="D503" i="1"/>
  <c r="X87" i="1"/>
  <c r="X92" i="1" s="1"/>
  <c r="X96" i="1"/>
  <c r="X103" i="1" s="1"/>
  <c r="X110" i="1"/>
  <c r="X115" i="1" s="1"/>
  <c r="X119" i="1"/>
  <c r="X125" i="1" s="1"/>
  <c r="X131" i="1"/>
  <c r="X133" i="1" s="1"/>
  <c r="H503" i="1"/>
  <c r="X146" i="1"/>
  <c r="X154" i="1" s="1"/>
  <c r="W155" i="1"/>
  <c r="W165" i="1"/>
  <c r="X199" i="1"/>
  <c r="W256" i="1"/>
  <c r="W267" i="1"/>
  <c r="W274" i="1"/>
  <c r="W326" i="1"/>
  <c r="W357" i="1"/>
  <c r="X352" i="1"/>
  <c r="X356" i="1" s="1"/>
  <c r="W384" i="1"/>
  <c r="X370" i="1"/>
  <c r="X383" i="1" s="1"/>
  <c r="W383" i="1"/>
  <c r="X428" i="1"/>
  <c r="X429" i="1" s="1"/>
  <c r="W429" i="1"/>
  <c r="W430" i="1"/>
  <c r="W449" i="1"/>
  <c r="X446" i="1"/>
  <c r="X448" i="1" s="1"/>
  <c r="W458" i="1"/>
  <c r="W463" i="1"/>
  <c r="X460" i="1"/>
  <c r="X463" i="1" s="1"/>
  <c r="W477" i="1"/>
  <c r="J9" i="1"/>
  <c r="W60" i="1"/>
  <c r="W85" i="1"/>
  <c r="W104" i="1"/>
  <c r="W192" i="1"/>
  <c r="X175" i="1"/>
  <c r="X192" i="1" s="1"/>
  <c r="W212" i="1"/>
  <c r="X208" i="1"/>
  <c r="X212" i="1" s="1"/>
  <c r="L503" i="1"/>
  <c r="W232" i="1"/>
  <c r="X238" i="1"/>
  <c r="X242" i="1" s="1"/>
  <c r="W243" i="1"/>
  <c r="W268" i="1"/>
  <c r="W291" i="1"/>
  <c r="X288" i="1"/>
  <c r="X290" i="1" s="1"/>
  <c r="P503" i="1"/>
  <c r="W320" i="1"/>
  <c r="W327" i="1"/>
  <c r="W332" i="1"/>
  <c r="Q503" i="1"/>
  <c r="W345" i="1"/>
  <c r="X339" i="1"/>
  <c r="X344" i="1" s="1"/>
  <c r="W394" i="1"/>
  <c r="X393" i="1"/>
  <c r="X394" i="1" s="1"/>
  <c r="W395" i="1"/>
  <c r="W408" i="1"/>
  <c r="W421" i="1"/>
  <c r="X420" i="1"/>
  <c r="X421" i="1" s="1"/>
  <c r="W422" i="1"/>
  <c r="X457" i="1"/>
  <c r="W464" i="1"/>
  <c r="W173" i="1"/>
  <c r="W495" i="1"/>
  <c r="B503" i="1"/>
  <c r="W494" i="1"/>
  <c r="X49" i="1"/>
  <c r="X51" i="1" s="1"/>
  <c r="W52" i="1"/>
  <c r="F503" i="1"/>
  <c r="G503" i="1"/>
  <c r="W142" i="1"/>
  <c r="W161" i="1"/>
  <c r="X158" i="1"/>
  <c r="X160" i="1" s="1"/>
  <c r="W193" i="1"/>
  <c r="M503" i="1"/>
  <c r="W231" i="1"/>
  <c r="X216" i="1"/>
  <c r="X231" i="1" s="1"/>
  <c r="W255" i="1"/>
  <c r="W261" i="1"/>
  <c r="X258" i="1"/>
  <c r="X261" i="1" s="1"/>
  <c r="W285" i="1"/>
  <c r="X277" i="1"/>
  <c r="X285" i="1" s="1"/>
  <c r="W290" i="1"/>
  <c r="X320" i="1"/>
  <c r="W331" i="1"/>
  <c r="W350" i="1"/>
  <c r="W356" i="1"/>
  <c r="W368" i="1"/>
  <c r="W407" i="1"/>
  <c r="X434" i="1"/>
  <c r="X443" i="1" s="1"/>
  <c r="T503" i="1"/>
  <c r="W443" i="1"/>
  <c r="W444" i="1"/>
  <c r="W457" i="1"/>
  <c r="U503" i="1"/>
  <c r="R503" i="1"/>
  <c r="W205" i="1"/>
  <c r="W296" i="1"/>
  <c r="W321" i="1"/>
  <c r="S503" i="1"/>
  <c r="W472" i="1"/>
  <c r="W493" i="1" l="1"/>
  <c r="W497" i="1"/>
  <c r="X498" i="1"/>
  <c r="W496" i="1"/>
</calcChain>
</file>

<file path=xl/sharedStrings.xml><?xml version="1.0" encoding="utf-8"?>
<sst xmlns="http://schemas.openxmlformats.org/spreadsheetml/2006/main" count="2142" uniqueCount="740">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</sst>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435" sqref="Z435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/>
      <c r="I5" s="666"/>
      <c r="J5" s="666"/>
      <c r="K5" s="666"/>
      <c r="L5" s="614"/>
      <c r="N5" s="24" t="s">
        <v>10</v>
      </c>
      <c r="O5" s="395">
        <v>45319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Воскресенье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0.58333333333333337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0</v>
      </c>
      <c r="W55" s="332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0</v>
      </c>
      <c r="W59" s="333">
        <f>IFERROR(W55/H55,"0")+IFERROR(W56/H56,"0")+IFERROR(W57/H57,"0")+IFERROR(W58/H58,"0")</f>
        <v>0</v>
      </c>
      <c r="X59" s="333">
        <f>IFERROR(IF(X55="",0,X55),"0")+IFERROR(IF(X56="",0,X56),"0")+IFERROR(IF(X57="",0,X57),"0")+IFERROR(IF(X58="",0,X58),"0")</f>
        <v>0</v>
      </c>
      <c r="Y59" s="334"/>
      <c r="Z59" s="334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0</v>
      </c>
      <c r="W60" s="333">
        <f>IFERROR(SUM(W55:W58),"0")</f>
        <v>0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0</v>
      </c>
      <c r="W69" s="33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34"/>
      <c r="Z84" s="334"/>
    </row>
    <row r="85" spans="1:53" hidden="1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0</v>
      </c>
      <c r="W85" s="333">
        <f>IFERROR(SUM(W63:W83),"0")</f>
        <v>0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hidden="1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0</v>
      </c>
      <c r="W106" s="33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0</v>
      </c>
      <c r="W115" s="333">
        <f>IFERROR(W106/H106,"0")+IFERROR(W107/H107,"0")+IFERROR(W108/H108,"0")+IFERROR(W109/H109,"0")+IFERROR(W110/H110,"0")+IFERROR(W111/H111,"0")+IFERROR(W112/H112,"0")+IFERROR(W113/H113,"0")+IFERROR(W114/H114,"0")</f>
        <v>0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34"/>
      <c r="Z115" s="334"/>
    </row>
    <row r="116" spans="1:53" hidden="1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0</v>
      </c>
      <c r="W116" s="333">
        <f>IFERROR(SUM(W106:W114),"0")</f>
        <v>0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hidden="1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0</v>
      </c>
      <c r="W130" s="33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0</v>
      </c>
      <c r="W132" s="33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0</v>
      </c>
      <c r="W133" s="333">
        <f>IFERROR(W129/H129,"0")+IFERROR(W130/H130,"0")+IFERROR(W131/H131,"0")+IFERROR(W132/H132,"0")</f>
        <v>0</v>
      </c>
      <c r="X133" s="333">
        <f>IFERROR(IF(X129="",0,X129),"0")+IFERROR(IF(X130="",0,X130),"0")+IFERROR(IF(X131="",0,X131),"0")+IFERROR(IF(X132="",0,X132),"0")</f>
        <v>0</v>
      </c>
      <c r="Y133" s="334"/>
      <c r="Z133" s="334"/>
    </row>
    <row r="134" spans="1:53" hidden="1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0</v>
      </c>
      <c r="W134" s="333">
        <f>IFERROR(SUM(W129:W132),"0")</f>
        <v>0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hidden="1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0</v>
      </c>
      <c r="W168" s="332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0</v>
      </c>
      <c r="W169" s="332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0</v>
      </c>
      <c r="W172" s="333">
        <f>IFERROR(W168/H168,"0")+IFERROR(W169/H169,"0")+IFERROR(W170/H170,"0")+IFERROR(W171/H171,"0")</f>
        <v>0</v>
      </c>
      <c r="X172" s="333">
        <f>IFERROR(IF(X168="",0,X168),"0")+IFERROR(IF(X169="",0,X169),"0")+IFERROR(IF(X170="",0,X170),"0")+IFERROR(IF(X171="",0,X171),"0")</f>
        <v>0</v>
      </c>
      <c r="Y172" s="334"/>
      <c r="Z172" s="334"/>
    </row>
    <row r="173" spans="1:53" hidden="1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0</v>
      </c>
      <c r="W173" s="333">
        <f>IFERROR(SUM(W168:W171),"0")</f>
        <v>0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0</v>
      </c>
      <c r="W181" s="332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0</v>
      </c>
      <c r="W183" s="332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0</v>
      </c>
      <c r="W185" s="332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0</v>
      </c>
      <c r="W187" s="33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0</v>
      </c>
      <c r="W188" s="332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0</v>
      </c>
      <c r="W190" s="332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0</v>
      </c>
      <c r="W191" s="33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34"/>
      <c r="Z192" s="334"/>
    </row>
    <row r="193" spans="1:53" hidden="1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0</v>
      </c>
      <c r="W193" s="333">
        <f>IFERROR(SUM(W175:W191),"0")</f>
        <v>0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0</v>
      </c>
      <c r="W197" s="332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0</v>
      </c>
      <c r="W198" s="33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0</v>
      </c>
      <c r="W199" s="333">
        <f>IFERROR(W195/H195,"0")+IFERROR(W196/H196,"0")+IFERROR(W197/H197,"0")+IFERROR(W198/H198,"0")</f>
        <v>0</v>
      </c>
      <c r="X199" s="333">
        <f>IFERROR(IF(X195="",0,X195),"0")+IFERROR(IF(X196="",0,X196),"0")+IFERROR(IF(X197="",0,X197),"0")+IFERROR(IF(X198="",0,X198),"0")</f>
        <v>0</v>
      </c>
      <c r="Y199" s="334"/>
      <c r="Z199" s="334"/>
    </row>
    <row r="200" spans="1:53" hidden="1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0</v>
      </c>
      <c r="W200" s="333">
        <f>IFERROR(SUM(W195:W198),"0")</f>
        <v>0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hidden="1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hidden="1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0</v>
      </c>
      <c r="W242" s="333">
        <f>IFERROR(W238/H238,"0")+IFERROR(W239/H239,"0")+IFERROR(W240/H240,"0")+IFERROR(W241/H241,"0")</f>
        <v>0</v>
      </c>
      <c r="X242" s="333">
        <f>IFERROR(IF(X238="",0,X238),"0")+IFERROR(IF(X239="",0,X239),"0")+IFERROR(IF(X240="",0,X240),"0")+IFERROR(IF(X241="",0,X241),"0")</f>
        <v>0</v>
      </c>
      <c r="Y242" s="334"/>
      <c r="Z242" s="334"/>
    </row>
    <row r="243" spans="1:53" hidden="1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0</v>
      </c>
      <c r="W243" s="333">
        <f>IFERROR(SUM(W238:W241),"0")</f>
        <v>0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0</v>
      </c>
      <c r="W249" s="332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idden="1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0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0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334"/>
      <c r="Z255" s="334"/>
    </row>
    <row r="256" spans="1:53" hidden="1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0</v>
      </c>
      <c r="W256" s="333">
        <f>IFERROR(SUM(W245:W254),"0")</f>
        <v>0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hidden="1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0</v>
      </c>
      <c r="W258" s="332">
        <f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0</v>
      </c>
      <c r="W259" s="332">
        <f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idden="1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0</v>
      </c>
      <c r="W261" s="333">
        <f>IFERROR(W258/H258,"0")+IFERROR(W259/H259,"0")+IFERROR(W260/H260,"0")</f>
        <v>0</v>
      </c>
      <c r="X261" s="333">
        <f>IFERROR(IF(X258="",0,X258),"0")+IFERROR(IF(X259="",0,X259),"0")+IFERROR(IF(X260="",0,X260),"0")</f>
        <v>0</v>
      </c>
      <c r="Y261" s="334"/>
      <c r="Z261" s="334"/>
    </row>
    <row r="262" spans="1:53" hidden="1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0</v>
      </c>
      <c r="W262" s="333">
        <f>IFERROR(SUM(W258:W260),"0")</f>
        <v>0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hidden="1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hidden="1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hidden="1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hidden="1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0</v>
      </c>
      <c r="W312" s="332">
        <f t="shared" ref="W312:W319" si="15"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0</v>
      </c>
      <c r="W314" s="332">
        <f t="shared" si="15"/>
        <v>0</v>
      </c>
      <c r="X314" s="36" t="str">
        <f>IFERROR(IF(W314=0,"",ROUNDUP(W314/H314,0)*0.02175),"")</f>
        <v/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hidden="1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0</v>
      </c>
      <c r="W316" s="332">
        <f t="shared" si="15"/>
        <v>0</v>
      </c>
      <c r="X316" s="36" t="str">
        <f>IFERROR(IF(W316=0,"",ROUNDUP(W316/H316,0)*0.02175),"")</f>
        <v/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0</v>
      </c>
      <c r="W318" s="332">
        <f t="shared" si="15"/>
        <v>0</v>
      </c>
      <c r="X318" s="36" t="str">
        <f>IFERROR(IF(W318=0,"",ROUNDUP(W318/H318,0)*0.00937),"")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hidden="1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0</v>
      </c>
      <c r="W320" s="333">
        <f>IFERROR(W312/H312,"0")+IFERROR(W313/H313,"0")+IFERROR(W314/H314,"0")+IFERROR(W315/H315,"0")+IFERROR(W316/H316,"0")+IFERROR(W317/H317,"0")+IFERROR(W318/H318,"0")+IFERROR(W319/H319,"0")</f>
        <v>0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0</v>
      </c>
      <c r="Y320" s="334"/>
      <c r="Z320" s="334"/>
    </row>
    <row r="321" spans="1:53" hidden="1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0</v>
      </c>
      <c r="W321" s="333">
        <f>IFERROR(SUM(W312:W319),"0")</f>
        <v>0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hidden="1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0</v>
      </c>
      <c r="W323" s="332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hidden="1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0</v>
      </c>
      <c r="W326" s="333">
        <f>IFERROR(W323/H323,"0")+IFERROR(W324/H324,"0")+IFERROR(W325/H325,"0")</f>
        <v>0</v>
      </c>
      <c r="X326" s="333">
        <f>IFERROR(IF(X323="",0,X323),"0")+IFERROR(IF(X324="",0,X324),"0")+IFERROR(IF(X325="",0,X325),"0")</f>
        <v>0</v>
      </c>
      <c r="Y326" s="334"/>
      <c r="Z326" s="334"/>
    </row>
    <row r="327" spans="1:53" hidden="1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0</v>
      </c>
      <c r="W327" s="333">
        <f>IFERROR(SUM(W323:W325),"0")</f>
        <v>0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hidden="1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0</v>
      </c>
      <c r="W330" s="332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0" t="s">
        <v>1</v>
      </c>
    </row>
    <row r="331" spans="1:53" hidden="1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0</v>
      </c>
      <c r="W331" s="333">
        <f>IFERROR(W329/H329,"0")+IFERROR(W330/H330,"0")</f>
        <v>0</v>
      </c>
      <c r="X331" s="333">
        <f>IFERROR(IF(X329="",0,X329),"0")+IFERROR(IF(X330="",0,X330),"0")</f>
        <v>0</v>
      </c>
      <c r="Y331" s="334"/>
      <c r="Z331" s="334"/>
    </row>
    <row r="332" spans="1:53" hidden="1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0</v>
      </c>
      <c r="W332" s="333">
        <f>IFERROR(SUM(W329:W330),"0")</f>
        <v>0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hidden="1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0</v>
      </c>
      <c r="W334" s="332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idden="1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0</v>
      </c>
      <c r="W335" s="333">
        <f>IFERROR(W334/H334,"0")</f>
        <v>0</v>
      </c>
      <c r="X335" s="333">
        <f>IFERROR(IF(X334="",0,X334),"0")</f>
        <v>0</v>
      </c>
      <c r="Y335" s="334"/>
      <c r="Z335" s="334"/>
    </row>
    <row r="336" spans="1:53" hidden="1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0</v>
      </c>
      <c r="W336" s="333">
        <f>IFERROR(SUM(W334:W334),"0")</f>
        <v>0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hidden="1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0</v>
      </c>
      <c r="W352" s="33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hidden="1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0</v>
      </c>
      <c r="W356" s="333">
        <f>IFERROR(W352/H352,"0")+IFERROR(W353/H353,"0")+IFERROR(W354/H354,"0")+IFERROR(W355/H355,"0")</f>
        <v>0</v>
      </c>
      <c r="X356" s="333">
        <f>IFERROR(IF(X352="",0,X352),"0")+IFERROR(IF(X353="",0,X353),"0")+IFERROR(IF(X354="",0,X354),"0")+IFERROR(IF(X355="",0,X355),"0")</f>
        <v>0</v>
      </c>
      <c r="Y356" s="334"/>
      <c r="Z356" s="334"/>
    </row>
    <row r="357" spans="1:53" hidden="1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0</v>
      </c>
      <c r="W357" s="333">
        <f>IFERROR(SUM(W352:W355),"0")</f>
        <v>0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hidden="1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hidden="1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0</v>
      </c>
      <c r="W372" s="332">
        <f t="shared" si="16"/>
        <v>0</v>
      </c>
      <c r="X372" s="36" t="str">
        <f>IFERROR(IF(W372=0,"",ROUNDUP(W372/H372,0)*0.00753),"")</f>
        <v/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hidden="1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0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0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</v>
      </c>
      <c r="Y383" s="334"/>
      <c r="Z383" s="334"/>
    </row>
    <row r="384" spans="1:53" hidden="1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0</v>
      </c>
      <c r="W384" s="333">
        <f>IFERROR(SUM(W370:W382),"0")</f>
        <v>0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hidden="1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idden="1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2950</v>
      </c>
      <c r="W435" s="332">
        <f t="shared" si="19"/>
        <v>2951.52</v>
      </c>
      <c r="X435" s="36">
        <f>IFERROR(IF(W435=0,"",ROUNDUP(W435/H435,0)*0.01196),"")</f>
        <v>6.6856400000000002</v>
      </c>
      <c r="Y435" s="56"/>
      <c r="Z435" s="57"/>
      <c r="AD435" s="58"/>
      <c r="BA435" s="291" t="s">
        <v>1</v>
      </c>
    </row>
    <row r="436" spans="1:53" ht="27" hidden="1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0</v>
      </c>
      <c r="W436" s="332">
        <f t="shared" si="19"/>
        <v>0</v>
      </c>
      <c r="X436" s="36" t="str">
        <f>IFERROR(IF(W436=0,"",ROUNDUP(W436/H436,0)*0.01196),"")</f>
        <v/>
      </c>
      <c r="Y436" s="56"/>
      <c r="Z436" s="57"/>
      <c r="AD436" s="58"/>
      <c r="BA436" s="292" t="s">
        <v>1</v>
      </c>
    </row>
    <row r="437" spans="1:53" ht="27" hidden="1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0</v>
      </c>
      <c r="W437" s="332">
        <f t="shared" si="19"/>
        <v>0</v>
      </c>
      <c r="X437" s="36" t="str">
        <f>IFERROR(IF(W437=0,"",ROUNDUP(W437/H437,0)*0.01196),"")</f>
        <v/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558.71212121212113</v>
      </c>
      <c r="W443" s="333">
        <f>IFERROR(W434/H434,"0")+IFERROR(W435/H435,"0")+IFERROR(W436/H436,"0")+IFERROR(W437/H437,"0")+IFERROR(W438/H438,"0")+IFERROR(W439/H439,"0")+IFERROR(W440/H440,"0")+IFERROR(W441/H441,"0")+IFERROR(W442/H442,"0")</f>
        <v>559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6.6856400000000002</v>
      </c>
      <c r="Y443" s="334"/>
      <c r="Z443" s="334"/>
    </row>
    <row r="444" spans="1:53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2950</v>
      </c>
      <c r="W444" s="333">
        <f>IFERROR(SUM(W434:W442),"0")</f>
        <v>2951.52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2450</v>
      </c>
      <c r="W446" s="332">
        <f>IFERROR(IF(V446="",0,CEILING((V446/$H446),1)*$H446),"")</f>
        <v>2455.2000000000003</v>
      </c>
      <c r="X446" s="36">
        <f>IFERROR(IF(W446=0,"",ROUNDUP(W446/H446,0)*0.01196),"")</f>
        <v>5.5613999999999999</v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464.0151515151515</v>
      </c>
      <c r="W448" s="333">
        <f>IFERROR(W446/H446,"0")+IFERROR(W447/H447,"0")</f>
        <v>465.00000000000006</v>
      </c>
      <c r="X448" s="333">
        <f>IFERROR(IF(X446="",0,X446),"0")+IFERROR(IF(X447="",0,X447),"0")</f>
        <v>5.5613999999999999</v>
      </c>
      <c r="Y448" s="334"/>
      <c r="Z448" s="334"/>
    </row>
    <row r="449" spans="1:53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2450</v>
      </c>
      <c r="W449" s="333">
        <f>IFERROR(SUM(W446:W447),"0")</f>
        <v>2455.2000000000003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hidden="1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0</v>
      </c>
      <c r="W451" s="332">
        <f t="shared" ref="W451:W456" si="20">IFERROR(IF(V451="",0,CEILING((V451/$H451),1)*$H451),"")</f>
        <v>0</v>
      </c>
      <c r="X451" s="36" t="str">
        <f>IFERROR(IF(W451=0,"",ROUNDUP(W451/H451,0)*0.01196),"")</f>
        <v/>
      </c>
      <c r="Y451" s="56"/>
      <c r="Z451" s="57"/>
      <c r="AD451" s="58"/>
      <c r="BA451" s="301" t="s">
        <v>1</v>
      </c>
    </row>
    <row r="452" spans="1:53" ht="27" hidden="1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0</v>
      </c>
      <c r="W452" s="332">
        <f t="shared" si="20"/>
        <v>0</v>
      </c>
      <c r="X452" s="36" t="str">
        <f>IFERROR(IF(W452=0,"",ROUNDUP(W452/H452,0)*0.01196),"")</f>
        <v/>
      </c>
      <c r="Y452" s="56"/>
      <c r="Z452" s="57"/>
      <c r="AD452" s="58"/>
      <c r="BA452" s="302" t="s">
        <v>1</v>
      </c>
    </row>
    <row r="453" spans="1:53" ht="27" hidden="1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0</v>
      </c>
      <c r="W453" s="332">
        <f t="shared" si="20"/>
        <v>0</v>
      </c>
      <c r="X453" s="36" t="str">
        <f>IFERROR(IF(W453=0,"",ROUNDUP(W453/H453,0)*0.01196),"")</f>
        <v/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hidden="1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0</v>
      </c>
      <c r="W457" s="333">
        <f>IFERROR(W451/H451,"0")+IFERROR(W452/H452,"0")+IFERROR(W453/H453,"0")+IFERROR(W454/H454,"0")+IFERROR(W455/H455,"0")+IFERROR(W456/H456,"0")</f>
        <v>0</v>
      </c>
      <c r="X457" s="333">
        <f>IFERROR(IF(X451="",0,X451),"0")+IFERROR(IF(X452="",0,X452),"0")+IFERROR(IF(X453="",0,X453),"0")+IFERROR(IF(X454="",0,X454),"0")+IFERROR(IF(X455="",0,X455),"0")+IFERROR(IF(X456="",0,X456),"0")</f>
        <v>0</v>
      </c>
      <c r="Y457" s="334"/>
      <c r="Z457" s="334"/>
    </row>
    <row r="458" spans="1:53" hidden="1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0</v>
      </c>
      <c r="W458" s="333">
        <f>IFERROR(SUM(W451:W456),"0")</f>
        <v>0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hidden="1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hidden="1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hidden="1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hidden="1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0</v>
      </c>
      <c r="W486" s="33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hidden="1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0</v>
      </c>
      <c r="W491" s="333">
        <f>IFERROR(W486/H486,"0")+IFERROR(W487/H487,"0")+IFERROR(W488/H488,"0")+IFERROR(W489/H489,"0")+IFERROR(W490/H490,"0")</f>
        <v>0</v>
      </c>
      <c r="X491" s="333">
        <f>IFERROR(IF(X486="",0,X486),"0")+IFERROR(IF(X487="",0,X487),"0")+IFERROR(IF(X488="",0,X488),"0")+IFERROR(IF(X489="",0,X489),"0")+IFERROR(IF(X490="",0,X490),"0")</f>
        <v>0</v>
      </c>
      <c r="Y491" s="334"/>
      <c r="Z491" s="334"/>
    </row>
    <row r="492" spans="1:53" hidden="1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0</v>
      </c>
      <c r="W492" s="333">
        <f>IFERROR(SUM(W486:W490),"0")</f>
        <v>0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5400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5406.72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5768.181818181818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5775.3599999999988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10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10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6018.181818181818</v>
      </c>
      <c r="W496" s="333">
        <f>GrossWeightTotalR+PalletQtyTotalR*25</f>
        <v>6025.3599999999988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1022.7272727272726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1024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12.24704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0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03" s="46">
        <f>IFERROR(W129*1,"0")+IFERROR(W130*1,"0")+IFERROR(W131*1,"0")+IFERROR(W132*1,"0")</f>
        <v>0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0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0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0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0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5406.72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0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22,73"/>
        <filter val="10"/>
        <filter val="2 450,00"/>
        <filter val="2 950,00"/>
        <filter val="464,02"/>
        <filter val="5 400,00"/>
        <filter val="5 768,18"/>
        <filter val="558,71"/>
        <filter val="6 018,18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