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577A797D-4187-4137-B0F4-AD50F4343B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19" i="1" l="1"/>
  <c r="AC7" i="1"/>
  <c r="AC9" i="1"/>
  <c r="AC10" i="1"/>
  <c r="AC11" i="1"/>
  <c r="AC16" i="1"/>
  <c r="AC18" i="1"/>
  <c r="AC19" i="1"/>
  <c r="AC20" i="1"/>
  <c r="AC21" i="1"/>
  <c r="AC26" i="1"/>
  <c r="AC27" i="1"/>
  <c r="AC28" i="1"/>
  <c r="AC30" i="1"/>
  <c r="AC31" i="1"/>
  <c r="AC32" i="1"/>
  <c r="AC38" i="1"/>
  <c r="AC40" i="1"/>
  <c r="AC52" i="1"/>
  <c r="AC53" i="1"/>
  <c r="AC54" i="1"/>
  <c r="AC55" i="1"/>
  <c r="AC56" i="1"/>
  <c r="AC60" i="1"/>
  <c r="AC62" i="1"/>
  <c r="AC63" i="1"/>
  <c r="AC72" i="1"/>
  <c r="AC73" i="1"/>
  <c r="AC76" i="1"/>
  <c r="AC78" i="1"/>
  <c r="AC79" i="1"/>
  <c r="AC81" i="1"/>
  <c r="AC82" i="1"/>
  <c r="AC84" i="1"/>
  <c r="AC86" i="1"/>
  <c r="AC92" i="1"/>
  <c r="AC95" i="1"/>
  <c r="AC96" i="1"/>
  <c r="AC98" i="1"/>
  <c r="AC101" i="1"/>
  <c r="AC107" i="1"/>
  <c r="AC110" i="1"/>
  <c r="AC111" i="1"/>
  <c r="AC112" i="1"/>
  <c r="AC113" i="1"/>
  <c r="AC114" i="1"/>
  <c r="AC115" i="1"/>
  <c r="AC116" i="1"/>
  <c r="AC117" i="1"/>
  <c r="AC118" i="1"/>
  <c r="AC6" i="1"/>
  <c r="R7" i="1" l="1"/>
  <c r="V7" i="1" s="1"/>
  <c r="R8" i="1"/>
  <c r="R9" i="1"/>
  <c r="V9" i="1" s="1"/>
  <c r="R10" i="1"/>
  <c r="V10" i="1" s="1"/>
  <c r="R11" i="1"/>
  <c r="V11" i="1" s="1"/>
  <c r="R12" i="1"/>
  <c r="S12" i="1" s="1"/>
  <c r="R13" i="1"/>
  <c r="S13" i="1" s="1"/>
  <c r="R14" i="1"/>
  <c r="S14" i="1" s="1"/>
  <c r="R15" i="1"/>
  <c r="S15" i="1" s="1"/>
  <c r="R16" i="1"/>
  <c r="V16" i="1" s="1"/>
  <c r="R17" i="1"/>
  <c r="S17" i="1" s="1"/>
  <c r="R18" i="1"/>
  <c r="V18" i="1" s="1"/>
  <c r="R19" i="1"/>
  <c r="V19" i="1" s="1"/>
  <c r="R20" i="1"/>
  <c r="V20" i="1" s="1"/>
  <c r="R21" i="1"/>
  <c r="V21" i="1" s="1"/>
  <c r="R22" i="1"/>
  <c r="S22" i="1" s="1"/>
  <c r="R23" i="1"/>
  <c r="S23" i="1" s="1"/>
  <c r="R24" i="1"/>
  <c r="S24" i="1" s="1"/>
  <c r="R25" i="1"/>
  <c r="S25" i="1" s="1"/>
  <c r="R26" i="1"/>
  <c r="V26" i="1" s="1"/>
  <c r="R27" i="1"/>
  <c r="V27" i="1" s="1"/>
  <c r="R28" i="1"/>
  <c r="V28" i="1" s="1"/>
  <c r="R29" i="1"/>
  <c r="S29" i="1" s="1"/>
  <c r="R30" i="1"/>
  <c r="V30" i="1" s="1"/>
  <c r="R31" i="1"/>
  <c r="V31" i="1" s="1"/>
  <c r="R32" i="1"/>
  <c r="V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V38" i="1" s="1"/>
  <c r="R39" i="1"/>
  <c r="S39" i="1" s="1"/>
  <c r="R40" i="1"/>
  <c r="V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R47" i="1"/>
  <c r="S47" i="1" s="1"/>
  <c r="R48" i="1"/>
  <c r="S48" i="1" s="1"/>
  <c r="R49" i="1"/>
  <c r="S49" i="1" s="1"/>
  <c r="R50" i="1"/>
  <c r="S50" i="1" s="1"/>
  <c r="R51" i="1"/>
  <c r="S51" i="1" s="1"/>
  <c r="R52" i="1"/>
  <c r="V52" i="1" s="1"/>
  <c r="R53" i="1"/>
  <c r="V53" i="1" s="1"/>
  <c r="R54" i="1"/>
  <c r="V54" i="1" s="1"/>
  <c r="R55" i="1"/>
  <c r="V55" i="1" s="1"/>
  <c r="R56" i="1"/>
  <c r="V56" i="1" s="1"/>
  <c r="R57" i="1"/>
  <c r="S57" i="1" s="1"/>
  <c r="R58" i="1"/>
  <c r="R59" i="1"/>
  <c r="R60" i="1"/>
  <c r="V60" i="1" s="1"/>
  <c r="R61" i="1"/>
  <c r="S61" i="1" s="1"/>
  <c r="R62" i="1"/>
  <c r="V62" i="1" s="1"/>
  <c r="R63" i="1"/>
  <c r="V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V72" i="1" s="1"/>
  <c r="R73" i="1"/>
  <c r="V73" i="1" s="1"/>
  <c r="R74" i="1"/>
  <c r="S74" i="1" s="1"/>
  <c r="R75" i="1"/>
  <c r="S75" i="1" s="1"/>
  <c r="R76" i="1"/>
  <c r="V76" i="1" s="1"/>
  <c r="R77" i="1"/>
  <c r="S77" i="1" s="1"/>
  <c r="R78" i="1"/>
  <c r="W78" i="1" s="1"/>
  <c r="R79" i="1"/>
  <c r="R80" i="1"/>
  <c r="R81" i="1"/>
  <c r="R82" i="1"/>
  <c r="W82" i="1" s="1"/>
  <c r="R83" i="1"/>
  <c r="S83" i="1" s="1"/>
  <c r="R84" i="1"/>
  <c r="W84" i="1" s="1"/>
  <c r="R85" i="1"/>
  <c r="S85" i="1" s="1"/>
  <c r="R86" i="1"/>
  <c r="W86" i="1" s="1"/>
  <c r="R87" i="1"/>
  <c r="S87" i="1" s="1"/>
  <c r="R88" i="1"/>
  <c r="R89" i="1"/>
  <c r="S89" i="1" s="1"/>
  <c r="R90" i="1"/>
  <c r="S90" i="1" s="1"/>
  <c r="R91" i="1"/>
  <c r="S91" i="1" s="1"/>
  <c r="R92" i="1"/>
  <c r="W92" i="1" s="1"/>
  <c r="R93" i="1"/>
  <c r="S93" i="1" s="1"/>
  <c r="R94" i="1"/>
  <c r="R95" i="1"/>
  <c r="R96" i="1"/>
  <c r="W96" i="1" s="1"/>
  <c r="R97" i="1"/>
  <c r="S97" i="1" s="1"/>
  <c r="R98" i="1"/>
  <c r="W98" i="1" s="1"/>
  <c r="R99" i="1"/>
  <c r="R100" i="1"/>
  <c r="R101" i="1"/>
  <c r="R102" i="1"/>
  <c r="S102" i="1" s="1"/>
  <c r="R103" i="1"/>
  <c r="S103" i="1" s="1"/>
  <c r="R104" i="1"/>
  <c r="R105" i="1"/>
  <c r="S105" i="1" s="1"/>
  <c r="R106" i="1"/>
  <c r="R107" i="1"/>
  <c r="R108" i="1"/>
  <c r="R109" i="1"/>
  <c r="S109" i="1" s="1"/>
  <c r="R110" i="1"/>
  <c r="W110" i="1" s="1"/>
  <c r="R111" i="1"/>
  <c r="W111" i="1" s="1"/>
  <c r="R112" i="1"/>
  <c r="R113" i="1"/>
  <c r="W113" i="1" s="1"/>
  <c r="R114" i="1"/>
  <c r="W114" i="1" s="1"/>
  <c r="R115" i="1"/>
  <c r="W115" i="1" s="1"/>
  <c r="R116" i="1"/>
  <c r="W116" i="1" s="1"/>
  <c r="R117" i="1"/>
  <c r="W117" i="1" s="1"/>
  <c r="R118" i="1"/>
  <c r="R6" i="1"/>
  <c r="V6" i="1" s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T5" i="1"/>
  <c r="Q5" i="1"/>
  <c r="P5" i="1"/>
  <c r="O5" i="1"/>
  <c r="N5" i="1"/>
  <c r="J5" i="1"/>
  <c r="F5" i="1"/>
  <c r="E5" i="1"/>
  <c r="W108" i="1" l="1"/>
  <c r="S108" i="1"/>
  <c r="W106" i="1"/>
  <c r="S106" i="1"/>
  <c r="W104" i="1"/>
  <c r="S104" i="1"/>
  <c r="W100" i="1"/>
  <c r="S100" i="1"/>
  <c r="W94" i="1"/>
  <c r="W88" i="1"/>
  <c r="S88" i="1"/>
  <c r="W80" i="1"/>
  <c r="S80" i="1"/>
  <c r="W46" i="1"/>
  <c r="S46" i="1"/>
  <c r="S8" i="1"/>
  <c r="AC8" i="1" s="1"/>
  <c r="W102" i="1"/>
  <c r="W90" i="1"/>
  <c r="V75" i="1"/>
  <c r="AC75" i="1"/>
  <c r="V71" i="1"/>
  <c r="AC71" i="1"/>
  <c r="V69" i="1"/>
  <c r="AC69" i="1"/>
  <c r="V67" i="1"/>
  <c r="AC67" i="1"/>
  <c r="V65" i="1"/>
  <c r="AC65" i="1"/>
  <c r="V61" i="1"/>
  <c r="AC61" i="1"/>
  <c r="V59" i="1"/>
  <c r="AC59" i="1"/>
  <c r="V57" i="1"/>
  <c r="AC57" i="1"/>
  <c r="V51" i="1"/>
  <c r="AC51" i="1"/>
  <c r="V49" i="1"/>
  <c r="AC49" i="1"/>
  <c r="V47" i="1"/>
  <c r="AC47" i="1"/>
  <c r="V45" i="1"/>
  <c r="AC45" i="1"/>
  <c r="V43" i="1"/>
  <c r="AC43" i="1"/>
  <c r="V41" i="1"/>
  <c r="AC41" i="1"/>
  <c r="V39" i="1"/>
  <c r="AC39" i="1"/>
  <c r="V37" i="1"/>
  <c r="AC37" i="1"/>
  <c r="V35" i="1"/>
  <c r="AC35" i="1"/>
  <c r="V33" i="1"/>
  <c r="AC33" i="1"/>
  <c r="V29" i="1"/>
  <c r="AC29" i="1"/>
  <c r="V25" i="1"/>
  <c r="AC25" i="1"/>
  <c r="V23" i="1"/>
  <c r="AC23" i="1"/>
  <c r="V17" i="1"/>
  <c r="AC17" i="1"/>
  <c r="V15" i="1"/>
  <c r="AC15" i="1"/>
  <c r="V13" i="1"/>
  <c r="AC13" i="1"/>
  <c r="V74" i="1"/>
  <c r="AC74" i="1"/>
  <c r="V70" i="1"/>
  <c r="AC70" i="1"/>
  <c r="V68" i="1"/>
  <c r="AC68" i="1"/>
  <c r="V66" i="1"/>
  <c r="AC66" i="1"/>
  <c r="V64" i="1"/>
  <c r="AC64" i="1"/>
  <c r="V58" i="1"/>
  <c r="AC58" i="1"/>
  <c r="V50" i="1"/>
  <c r="AC50" i="1"/>
  <c r="V48" i="1"/>
  <c r="AC48" i="1"/>
  <c r="V44" i="1"/>
  <c r="AC44" i="1"/>
  <c r="V42" i="1"/>
  <c r="AC42" i="1"/>
  <c r="V36" i="1"/>
  <c r="AC36" i="1"/>
  <c r="V34" i="1"/>
  <c r="AC34" i="1"/>
  <c r="V24" i="1"/>
  <c r="AC24" i="1"/>
  <c r="V22" i="1"/>
  <c r="AC22" i="1"/>
  <c r="V14" i="1"/>
  <c r="AC14" i="1"/>
  <c r="V12" i="1"/>
  <c r="AC12" i="1"/>
  <c r="W10" i="1"/>
  <c r="W14" i="1"/>
  <c r="W20" i="1"/>
  <c r="W24" i="1"/>
  <c r="W30" i="1"/>
  <c r="W34" i="1"/>
  <c r="W40" i="1"/>
  <c r="W44" i="1"/>
  <c r="W48" i="1"/>
  <c r="W52" i="1"/>
  <c r="W58" i="1"/>
  <c r="W64" i="1"/>
  <c r="W68" i="1"/>
  <c r="W74" i="1"/>
  <c r="V82" i="1"/>
  <c r="V98" i="1"/>
  <c r="R5" i="1"/>
  <c r="W12" i="1"/>
  <c r="W16" i="1"/>
  <c r="W22" i="1"/>
  <c r="W26" i="1"/>
  <c r="W32" i="1"/>
  <c r="W36" i="1"/>
  <c r="W42" i="1"/>
  <c r="W50" i="1"/>
  <c r="W56" i="1"/>
  <c r="W60" i="1"/>
  <c r="W66" i="1"/>
  <c r="W70" i="1"/>
  <c r="V78" i="1"/>
  <c r="V86" i="1"/>
  <c r="V8" i="1"/>
  <c r="W109" i="1"/>
  <c r="V107" i="1"/>
  <c r="W107" i="1"/>
  <c r="W105" i="1"/>
  <c r="W103" i="1"/>
  <c r="V101" i="1"/>
  <c r="W101" i="1"/>
  <c r="W99" i="1"/>
  <c r="W97" i="1"/>
  <c r="V95" i="1"/>
  <c r="W95" i="1"/>
  <c r="W93" i="1"/>
  <c r="W91" i="1"/>
  <c r="W89" i="1"/>
  <c r="W87" i="1"/>
  <c r="W85" i="1"/>
  <c r="W83" i="1"/>
  <c r="V81" i="1"/>
  <c r="W81" i="1"/>
  <c r="V79" i="1"/>
  <c r="W79" i="1"/>
  <c r="W77" i="1"/>
  <c r="V117" i="1"/>
  <c r="V113" i="1"/>
  <c r="W9" i="1"/>
  <c r="W11" i="1"/>
  <c r="W13" i="1"/>
  <c r="W15" i="1"/>
  <c r="W17" i="1"/>
  <c r="W21" i="1"/>
  <c r="W23" i="1"/>
  <c r="W25" i="1"/>
  <c r="W29" i="1"/>
  <c r="W31" i="1"/>
  <c r="W33" i="1"/>
  <c r="W35" i="1"/>
  <c r="W37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V111" i="1"/>
  <c r="V118" i="1"/>
  <c r="W118" i="1"/>
  <c r="V112" i="1"/>
  <c r="W112" i="1"/>
  <c r="W6" i="1"/>
  <c r="V115" i="1"/>
  <c r="V84" i="1"/>
  <c r="V92" i="1"/>
  <c r="V96" i="1"/>
  <c r="V114" i="1"/>
  <c r="V116" i="1"/>
  <c r="V110" i="1"/>
  <c r="W76" i="1"/>
  <c r="W72" i="1"/>
  <c r="W62" i="1"/>
  <c r="W54" i="1"/>
  <c r="W38" i="1"/>
  <c r="W28" i="1"/>
  <c r="W18" i="1"/>
  <c r="W8" i="1"/>
  <c r="K5" i="1"/>
  <c r="W27" i="1"/>
  <c r="W19" i="1"/>
  <c r="W7" i="1"/>
  <c r="V108" i="1" l="1"/>
  <c r="AC108" i="1"/>
  <c r="V100" i="1"/>
  <c r="AC100" i="1"/>
  <c r="V77" i="1"/>
  <c r="AC77" i="1"/>
  <c r="V83" i="1"/>
  <c r="AC83" i="1"/>
  <c r="V85" i="1"/>
  <c r="AC85" i="1"/>
  <c r="V87" i="1"/>
  <c r="AC87" i="1"/>
  <c r="V89" i="1"/>
  <c r="AC89" i="1"/>
  <c r="V91" i="1"/>
  <c r="AC91" i="1"/>
  <c r="V93" i="1"/>
  <c r="AC93" i="1"/>
  <c r="V97" i="1"/>
  <c r="AC97" i="1"/>
  <c r="V99" i="1"/>
  <c r="AC99" i="1"/>
  <c r="V103" i="1"/>
  <c r="AC103" i="1"/>
  <c r="V105" i="1"/>
  <c r="AC105" i="1"/>
  <c r="V109" i="1"/>
  <c r="AC109" i="1"/>
  <c r="V106" i="1"/>
  <c r="AC106" i="1"/>
  <c r="V90" i="1"/>
  <c r="AC90" i="1"/>
  <c r="V104" i="1"/>
  <c r="AC104" i="1"/>
  <c r="V88" i="1"/>
  <c r="AC88" i="1"/>
  <c r="V80" i="1"/>
  <c r="AC80" i="1"/>
  <c r="V94" i="1"/>
  <c r="AC94" i="1"/>
  <c r="V102" i="1"/>
  <c r="AC102" i="1"/>
  <c r="V46" i="1"/>
  <c r="AC46" i="1"/>
  <c r="AC5" i="1" s="1"/>
  <c r="S5" i="1"/>
</calcChain>
</file>

<file path=xl/sharedStrings.xml><?xml version="1.0" encoding="utf-8"?>
<sst xmlns="http://schemas.openxmlformats.org/spreadsheetml/2006/main" count="317" uniqueCount="156">
  <si>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</si>
  <si>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</si>
  <si>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</si>
  <si>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</si>
  <si>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</si>
  <si>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</si>
  <si>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</si>
  <si>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</si>
  <si>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</si>
  <si>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</si>
  <si>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</si>
  <si>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</si>
  <si>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</si>
  <si>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</si>
  <si>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</si>
  <si>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</si>
  <si>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</si>
  <si>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</si>
  <si>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</si>
  <si>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</si>
  <si>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</si>
  <si>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</si>
  <si>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Вояж</t>
  </si>
  <si>
    <t>19,01,</t>
  </si>
  <si>
    <t>20,01,(1)</t>
  </si>
  <si>
    <t>21,01,</t>
  </si>
  <si>
    <t>20,01,(2)</t>
  </si>
  <si>
    <t>17,01,</t>
  </si>
  <si>
    <t>03,01,</t>
  </si>
  <si>
    <t>10,01,</t>
  </si>
  <si>
    <t>16,01,</t>
  </si>
  <si>
    <t>001   Ветчина Столичная Вязанка, вектор, ВЕС.ПОКОМ</t>
  </si>
  <si>
    <t>кг</t>
  </si>
  <si>
    <t>003   Колбаса Вязанка с индейкой, вектор ВЕС, ПОКОМ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</si>
  <si>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</si>
  <si>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</si>
  <si>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</si>
  <si>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</si>
  <si>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</si>
  <si>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</si>
  <si>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</si>
  <si>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</si>
  <si>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</si>
  <si>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</si>
  <si>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</si>
  <si>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</si>
  <si>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</si>
  <si>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</si>
  <si>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нужно увеличить продажи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</si>
  <si>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</si>
  <si>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</si>
  <si>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</si>
  <si>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</si>
  <si>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</si>
  <si>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</si>
  <si>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</si>
  <si>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устар</t>
  </si>
  <si>
    <t>096  Сосиски Баварские,  0.42кг,ПОКОМ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</si>
  <si>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</si>
  <si>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</si>
  <si>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</si>
  <si>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</si>
  <si>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</si>
  <si>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</si>
  <si>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</si>
  <si>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</si>
  <si>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</si>
  <si>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</si>
  <si>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</si>
  <si>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</si>
  <si>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</si>
  <si>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</si>
  <si>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</si>
  <si>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</si>
  <si>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</si>
  <si>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</si>
  <si>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</si>
  <si>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</si>
  <si>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</si>
  <si>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</si>
  <si>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</si>
  <si>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</si>
  <si>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</si>
  <si>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</si>
  <si>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</si>
  <si>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</si>
  <si>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</si>
  <si>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</si>
  <si>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</si>
  <si>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</si>
  <si>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</si>
  <si>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</si>
  <si>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Вывести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</si>
  <si>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</si>
  <si>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</si>
  <si>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</si>
  <si>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</si>
  <si>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</si>
  <si>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</si>
  <si>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</si>
  <si>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</si>
  <si>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</si>
  <si>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</si>
  <si>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</si>
  <si>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</si>
  <si>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</si>
  <si>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</si>
  <si>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</si>
  <si>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</si>
  <si>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341 Колбаса вареная Филейбургская с филе сочного окорока ТМ Баварушка ТС Бавар  вектор 0,4кг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</si>
  <si>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</si>
  <si>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</si>
  <si>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</si>
  <si>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</si>
  <si>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</si>
  <si>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</si>
  <si>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</si>
  <si>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</si>
  <si>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</si>
  <si>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</si>
  <si>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</si>
  <si>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</si>
  <si>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</si>
  <si>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</si>
  <si>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</si>
  <si>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</si>
  <si>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</si>
  <si>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</si>
  <si>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</si>
  <si>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</si>
  <si>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</si>
  <si>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</si>
  <si>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нет в бланке заказов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</si>
  <si>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</si>
  <si>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</si>
  <si>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</si>
  <si>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</si>
  <si>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</si>
  <si>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</si>
  <si>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</si>
  <si>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</si>
  <si>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</si>
  <si>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</si>
  <si>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</si>
  <si>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457 Колбаса Филейбургская ТМ Баварушка с филе сочного окорока в оболочке черева 0,13 кг.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</si>
  <si>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</si>
  <si>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</si>
  <si>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</si>
  <si>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</si>
  <si>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</si>
  <si>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22,01,</t>
  </si>
  <si>
    <t>согласовал Химич</t>
  </si>
  <si>
    <t>014  Сардельки Вязанка Стародворские, СЕМЕЙНАЯ УПАКОВКА, ВЕС, ТМ Стародворские колбасы</t>
  </si>
  <si>
    <t>23,01,</t>
  </si>
  <si>
    <t>заказ</t>
  </si>
  <si>
    <t>26,01,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</si>
</sst>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ySplit="5" topLeftCell="A42" activePane="bottomLeft" state="frozen"/>
      <selection pane="bottomLeft" activeCell="AB46" sqref="AB46"/>
    </sheetView>
  </sheetViews>
  <sheetFormatPr defaultRowHeight="15" x14ac:dyDescent="0.25"/>
  <cols>
    <col min="1" max="1" width="60" customWidth="1"/>
    <col min="2" max="2" width="4" customWidth="1"/>
    <col min="3" max="6" width="7.140625" customWidth="1"/>
    <col min="7" max="7" width="5.85546875" style="8" customWidth="1"/>
    <col min="8" max="8" width="5.85546875" customWidth="1"/>
    <col min="9" max="11" width="8" customWidth="1"/>
    <col min="12" max="13" width="1.140625" customWidth="1"/>
    <col min="14" max="18" width="7.140625" customWidth="1"/>
    <col min="19" max="20" width="8" customWidth="1"/>
    <col min="21" max="21" width="20.140625" customWidth="1"/>
    <col min="22" max="23" width="5.7109375" customWidth="1"/>
    <col min="24" max="27" width="8" customWidth="1"/>
    <col min="28" max="28" width="26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 t="s">
        <v>25</v>
      </c>
      <c r="O2" s="1" t="s">
        <v>25</v>
      </c>
      <c r="P2" s="1"/>
      <c r="Q2" s="1" t="s">
        <v>150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14</v>
      </c>
      <c r="S3" s="3" t="s">
        <v>154</v>
      </c>
      <c r="T3" s="9" t="s">
        <v>15</v>
      </c>
      <c r="U3" s="9" t="s">
        <v>16</v>
      </c>
      <c r="V3" s="2" t="s">
        <v>17</v>
      </c>
      <c r="W3" s="2" t="s">
        <v>18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 t="s">
        <v>153</v>
      </c>
      <c r="S4" s="1" t="s">
        <v>155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29697.298999999992</v>
      </c>
      <c r="F5" s="4">
        <f>SUM(F6:F500)</f>
        <v>7981.5700000000006</v>
      </c>
      <c r="G5" s="6"/>
      <c r="H5" s="1"/>
      <c r="I5" s="1"/>
      <c r="J5" s="4">
        <f>SUM(J6:J500)</f>
        <v>32634.593999999994</v>
      </c>
      <c r="K5" s="4">
        <f>SUM(K6:K500)</f>
        <v>-2937.2950000000001</v>
      </c>
      <c r="L5" s="1"/>
      <c r="M5" s="1"/>
      <c r="N5" s="4">
        <f t="shared" ref="N5:T5" si="0">SUM(N6:N500)</f>
        <v>13507.584799999999</v>
      </c>
      <c r="O5" s="4">
        <f t="shared" si="0"/>
        <v>16785.231699999997</v>
      </c>
      <c r="P5" s="4">
        <f t="shared" si="0"/>
        <v>4600</v>
      </c>
      <c r="Q5" s="4">
        <f t="shared" si="0"/>
        <v>7250</v>
      </c>
      <c r="R5" s="4">
        <f t="shared" si="0"/>
        <v>5939.4598000000015</v>
      </c>
      <c r="S5" s="4">
        <f t="shared" si="0"/>
        <v>23383.25190000001</v>
      </c>
      <c r="T5" s="4">
        <f t="shared" si="0"/>
        <v>0</v>
      </c>
      <c r="U5" s="1"/>
      <c r="V5" s="1"/>
      <c r="W5" s="1"/>
      <c r="X5" s="4">
        <f>SUM(X6:X500)</f>
        <v>5267.1352000000024</v>
      </c>
      <c r="Y5" s="4">
        <f>SUM(Y6:Y500)</f>
        <v>3069.8739999999998</v>
      </c>
      <c r="Z5" s="4">
        <f>SUM(Z6:Z500)</f>
        <v>4466.7800000000007</v>
      </c>
      <c r="AA5" s="4">
        <f>SUM(AA6:AA500)</f>
        <v>4614.3138000000008</v>
      </c>
      <c r="AB5" s="1"/>
      <c r="AC5" s="4">
        <f>SUM(AC6:AC500)</f>
        <v>17012.774250000002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-1.36</v>
      </c>
      <c r="D6" s="1">
        <v>1.36</v>
      </c>
      <c r="E6" s="1"/>
      <c r="F6" s="1"/>
      <c r="G6" s="6">
        <v>0</v>
      </c>
      <c r="H6" s="1" t="e">
        <v>#N/A</v>
      </c>
      <c r="I6" s="1"/>
      <c r="J6" s="1"/>
      <c r="K6" s="1">
        <f t="shared" ref="K6:K37" si="1">E6-J6</f>
        <v>0</v>
      </c>
      <c r="L6" s="1"/>
      <c r="M6" s="1"/>
      <c r="N6" s="1"/>
      <c r="O6" s="1">
        <v>0</v>
      </c>
      <c r="P6" s="1"/>
      <c r="Q6" s="1"/>
      <c r="R6" s="1">
        <f>E6/5</f>
        <v>0</v>
      </c>
      <c r="S6" s="5"/>
      <c r="T6" s="5"/>
      <c r="U6" s="1"/>
      <c r="V6" s="1" t="e">
        <f>(F6+N6+O6+P6+Q6)/R6</f>
        <v>#DIV/0!</v>
      </c>
      <c r="W6" s="1" t="e">
        <f>(F6+N6+O6+P6+Q6)/R6</f>
        <v>#DIV/0!</v>
      </c>
      <c r="X6" s="1">
        <v>0</v>
      </c>
      <c r="Y6" s="1">
        <v>0</v>
      </c>
      <c r="Z6" s="1">
        <v>0</v>
      </c>
      <c r="AA6" s="1">
        <v>0</v>
      </c>
      <c r="AB6" s="1"/>
      <c r="AC6" s="1">
        <f>S6*G6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32</v>
      </c>
      <c r="C7" s="1">
        <v>-1.3560000000000001</v>
      </c>
      <c r="D7" s="1">
        <v>1.3560000000000001</v>
      </c>
      <c r="E7" s="1"/>
      <c r="F7" s="1"/>
      <c r="G7" s="6">
        <v>0</v>
      </c>
      <c r="H7" s="1" t="e">
        <v>#N/A</v>
      </c>
      <c r="I7" s="1"/>
      <c r="J7" s="1"/>
      <c r="K7" s="1">
        <f t="shared" si="1"/>
        <v>0</v>
      </c>
      <c r="L7" s="1"/>
      <c r="M7" s="1"/>
      <c r="N7" s="1"/>
      <c r="O7" s="1">
        <v>0</v>
      </c>
      <c r="P7" s="1"/>
      <c r="Q7" s="1"/>
      <c r="R7" s="1">
        <f t="shared" ref="R7:R70" si="2">E7/5</f>
        <v>0</v>
      </c>
      <c r="S7" s="5"/>
      <c r="T7" s="5"/>
      <c r="U7" s="1"/>
      <c r="V7" s="1" t="e">
        <f t="shared" ref="V7:V62" si="3">(F7+N7+O7+P7+Q7)/R7</f>
        <v>#DIV/0!</v>
      </c>
      <c r="W7" s="1" t="e">
        <f t="shared" ref="W7:W62" si="4">(F7+N7+O7+P7+Q7)/R7</f>
        <v>#DIV/0!</v>
      </c>
      <c r="X7" s="1">
        <v>0</v>
      </c>
      <c r="Y7" s="1">
        <v>0.45200000000000001</v>
      </c>
      <c r="Z7" s="1">
        <v>0</v>
      </c>
      <c r="AA7" s="1">
        <v>0</v>
      </c>
      <c r="AB7" s="1"/>
      <c r="AC7" s="1">
        <f t="shared" ref="AC7:AC70" si="5">S7*G7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32</v>
      </c>
      <c r="C8" s="1">
        <v>963.64300000000003</v>
      </c>
      <c r="D8" s="1"/>
      <c r="E8" s="1">
        <v>786.84900000000005</v>
      </c>
      <c r="F8" s="1">
        <v>2.8580000000000001</v>
      </c>
      <c r="G8" s="6">
        <v>1</v>
      </c>
      <c r="H8" s="1">
        <v>50</v>
      </c>
      <c r="I8" s="1"/>
      <c r="J8" s="1">
        <v>794.73</v>
      </c>
      <c r="K8" s="1">
        <f t="shared" si="1"/>
        <v>-7.8809999999999718</v>
      </c>
      <c r="L8" s="1"/>
      <c r="M8" s="1"/>
      <c r="N8" s="1">
        <v>540</v>
      </c>
      <c r="O8" s="1">
        <v>647.60850000000016</v>
      </c>
      <c r="P8" s="1">
        <v>300</v>
      </c>
      <c r="Q8" s="1"/>
      <c r="R8" s="1">
        <f t="shared" si="2"/>
        <v>157.3698</v>
      </c>
      <c r="S8" s="5">
        <f>12*R8-Q8-P8-O8-N8-F8</f>
        <v>397.97109999999981</v>
      </c>
      <c r="T8" s="5"/>
      <c r="U8" s="1"/>
      <c r="V8" s="1">
        <f>(F8+N8+O8+P8+Q8+S8)/R8</f>
        <v>11.999999999999998</v>
      </c>
      <c r="W8" s="1">
        <f t="shared" si="4"/>
        <v>9.4711088150331264</v>
      </c>
      <c r="X8" s="1">
        <v>166.73740000000001</v>
      </c>
      <c r="Y8" s="1">
        <v>138.62033333333329</v>
      </c>
      <c r="Z8" s="1">
        <v>116.2916</v>
      </c>
      <c r="AA8" s="1">
        <v>145.69820000000001</v>
      </c>
      <c r="AB8" s="1"/>
      <c r="AC8" s="1">
        <f t="shared" si="5"/>
        <v>397.97109999999981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32</v>
      </c>
      <c r="C9" s="1">
        <v>276.22699999999998</v>
      </c>
      <c r="D9" s="1"/>
      <c r="E9" s="1">
        <v>197.34800000000001</v>
      </c>
      <c r="F9" s="1"/>
      <c r="G9" s="6">
        <v>1</v>
      </c>
      <c r="H9" s="1">
        <v>45</v>
      </c>
      <c r="I9" s="1"/>
      <c r="J9" s="1">
        <v>292.3</v>
      </c>
      <c r="K9" s="1">
        <f t="shared" si="1"/>
        <v>-94.951999999999998</v>
      </c>
      <c r="L9" s="1"/>
      <c r="M9" s="1"/>
      <c r="N9" s="1">
        <v>400</v>
      </c>
      <c r="O9" s="1">
        <v>301.73259999999988</v>
      </c>
      <c r="P9" s="1">
        <v>300</v>
      </c>
      <c r="Q9" s="1"/>
      <c r="R9" s="1">
        <f t="shared" si="2"/>
        <v>39.4696</v>
      </c>
      <c r="S9" s="5"/>
      <c r="T9" s="5"/>
      <c r="U9" s="1"/>
      <c r="V9" s="1">
        <f t="shared" ref="V9:V17" si="6">(F9+N9+O9+P9+Q9+S9)/R9</f>
        <v>25.379851835336559</v>
      </c>
      <c r="W9" s="1">
        <f t="shared" ref="W9:W17" si="7">(F9+N9+O9+P9+Q9)/R9</f>
        <v>25.379851835336559</v>
      </c>
      <c r="X9" s="1">
        <v>81.987200000000001</v>
      </c>
      <c r="Y9" s="1">
        <v>18.32566666666667</v>
      </c>
      <c r="Z9" s="1">
        <v>34.190600000000003</v>
      </c>
      <c r="AA9" s="1">
        <v>60.600199999999987</v>
      </c>
      <c r="AB9" s="1"/>
      <c r="AC9" s="1">
        <f t="shared" si="5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32</v>
      </c>
      <c r="C10" s="1">
        <v>255.33699999999999</v>
      </c>
      <c r="D10" s="1">
        <v>20.018000000000001</v>
      </c>
      <c r="E10" s="1">
        <v>201.79</v>
      </c>
      <c r="F10" s="1"/>
      <c r="G10" s="6">
        <v>1</v>
      </c>
      <c r="H10" s="1">
        <v>45</v>
      </c>
      <c r="I10" s="1"/>
      <c r="J10" s="1">
        <v>231.7</v>
      </c>
      <c r="K10" s="1">
        <f t="shared" si="1"/>
        <v>-29.909999999999997</v>
      </c>
      <c r="L10" s="1"/>
      <c r="M10" s="1"/>
      <c r="N10" s="1">
        <v>400</v>
      </c>
      <c r="O10" s="1">
        <v>453.34359999999981</v>
      </c>
      <c r="P10" s="1">
        <v>300</v>
      </c>
      <c r="Q10" s="1"/>
      <c r="R10" s="1">
        <f t="shared" si="2"/>
        <v>40.357999999999997</v>
      </c>
      <c r="S10" s="5"/>
      <c r="T10" s="5"/>
      <c r="U10" s="1"/>
      <c r="V10" s="1">
        <f t="shared" si="6"/>
        <v>28.577818524208329</v>
      </c>
      <c r="W10" s="1">
        <f t="shared" si="7"/>
        <v>28.577818524208329</v>
      </c>
      <c r="X10" s="1">
        <v>90.82419999999999</v>
      </c>
      <c r="Y10" s="1">
        <v>57.261000000000003</v>
      </c>
      <c r="Z10" s="1">
        <v>40.150199999999998</v>
      </c>
      <c r="AA10" s="1">
        <v>68.777200000000008</v>
      </c>
      <c r="AB10" s="1"/>
      <c r="AC10" s="1">
        <f t="shared" si="5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32</v>
      </c>
      <c r="C11" s="1">
        <v>242.65299999999999</v>
      </c>
      <c r="D11" s="1">
        <v>0.13</v>
      </c>
      <c r="E11" s="1">
        <v>180.607</v>
      </c>
      <c r="F11" s="1">
        <v>-2.552</v>
      </c>
      <c r="G11" s="6">
        <v>1</v>
      </c>
      <c r="H11" s="1">
        <v>40</v>
      </c>
      <c r="I11" s="1"/>
      <c r="J11" s="1">
        <v>217.048</v>
      </c>
      <c r="K11" s="1">
        <f t="shared" si="1"/>
        <v>-36.441000000000003</v>
      </c>
      <c r="L11" s="1"/>
      <c r="M11" s="1"/>
      <c r="N11" s="1">
        <v>233.98140000000001</v>
      </c>
      <c r="O11" s="1">
        <v>186.90300000000011</v>
      </c>
      <c r="P11" s="1"/>
      <c r="Q11" s="1">
        <v>150</v>
      </c>
      <c r="R11" s="1">
        <f t="shared" si="2"/>
        <v>36.121400000000001</v>
      </c>
      <c r="S11" s="5"/>
      <c r="T11" s="5"/>
      <c r="U11" s="1"/>
      <c r="V11" s="1">
        <f t="shared" si="6"/>
        <v>15.733952726084818</v>
      </c>
      <c r="W11" s="1">
        <f t="shared" si="7"/>
        <v>15.733952726084818</v>
      </c>
      <c r="X11" s="1">
        <v>52.3568</v>
      </c>
      <c r="Y11" s="1">
        <v>43.228333333333332</v>
      </c>
      <c r="Z11" s="1">
        <v>23.855799999999999</v>
      </c>
      <c r="AA11" s="1">
        <v>46.699599999999997</v>
      </c>
      <c r="AB11" s="1"/>
      <c r="AC11" s="1">
        <f t="shared" si="5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39</v>
      </c>
      <c r="C12" s="1">
        <v>20</v>
      </c>
      <c r="D12" s="1"/>
      <c r="E12" s="1">
        <v>18</v>
      </c>
      <c r="F12" s="1"/>
      <c r="G12" s="6">
        <v>0.5</v>
      </c>
      <c r="H12" s="1">
        <v>50</v>
      </c>
      <c r="I12" s="1"/>
      <c r="J12" s="1">
        <v>41</v>
      </c>
      <c r="K12" s="1">
        <f t="shared" si="1"/>
        <v>-23</v>
      </c>
      <c r="L12" s="1"/>
      <c r="M12" s="1"/>
      <c r="N12" s="1">
        <v>16</v>
      </c>
      <c r="O12" s="1">
        <v>18</v>
      </c>
      <c r="P12" s="1"/>
      <c r="Q12" s="1"/>
      <c r="R12" s="1">
        <f t="shared" si="2"/>
        <v>3.6</v>
      </c>
      <c r="S12" s="5">
        <f t="shared" ref="S12:S15" si="8">12*R12-Q12-P12-O12-N12-F12</f>
        <v>9.2000000000000028</v>
      </c>
      <c r="T12" s="5"/>
      <c r="U12" s="1"/>
      <c r="V12" s="1">
        <f t="shared" si="6"/>
        <v>12</v>
      </c>
      <c r="W12" s="1">
        <f t="shared" si="7"/>
        <v>9.4444444444444446</v>
      </c>
      <c r="X12" s="1">
        <v>4</v>
      </c>
      <c r="Y12" s="1">
        <v>0</v>
      </c>
      <c r="Z12" s="1">
        <v>3.2</v>
      </c>
      <c r="AA12" s="1">
        <v>6</v>
      </c>
      <c r="AB12" s="1"/>
      <c r="AC12" s="1">
        <f t="shared" si="5"/>
        <v>4.6000000000000014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39</v>
      </c>
      <c r="C13" s="1"/>
      <c r="D13" s="1">
        <v>54</v>
      </c>
      <c r="E13" s="1">
        <v>24</v>
      </c>
      <c r="F13" s="1">
        <v>30</v>
      </c>
      <c r="G13" s="6">
        <v>0.5</v>
      </c>
      <c r="H13" s="1">
        <v>31</v>
      </c>
      <c r="I13" s="1" t="s">
        <v>22</v>
      </c>
      <c r="J13" s="1">
        <v>32</v>
      </c>
      <c r="K13" s="1">
        <f t="shared" si="1"/>
        <v>-8</v>
      </c>
      <c r="L13" s="1"/>
      <c r="M13" s="1"/>
      <c r="N13" s="1"/>
      <c r="O13" s="1">
        <v>0</v>
      </c>
      <c r="P13" s="1"/>
      <c r="Q13" s="1"/>
      <c r="R13" s="1">
        <f t="shared" si="2"/>
        <v>4.8</v>
      </c>
      <c r="S13" s="5">
        <f t="shared" si="8"/>
        <v>27.599999999999994</v>
      </c>
      <c r="T13" s="5"/>
      <c r="U13" s="1"/>
      <c r="V13" s="1">
        <f t="shared" si="6"/>
        <v>12</v>
      </c>
      <c r="W13" s="1">
        <f t="shared" si="7"/>
        <v>6.25</v>
      </c>
      <c r="X13" s="1">
        <v>0</v>
      </c>
      <c r="Y13" s="1">
        <v>0</v>
      </c>
      <c r="Z13" s="1">
        <v>0</v>
      </c>
      <c r="AA13" s="1">
        <v>0</v>
      </c>
      <c r="AB13" s="1"/>
      <c r="AC13" s="1">
        <f t="shared" si="5"/>
        <v>13.799999999999997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39</v>
      </c>
      <c r="C14" s="1">
        <v>261.20299999999997</v>
      </c>
      <c r="D14" s="1"/>
      <c r="E14" s="1">
        <v>207</v>
      </c>
      <c r="F14" s="1">
        <v>-1</v>
      </c>
      <c r="G14" s="6">
        <v>0.45</v>
      </c>
      <c r="H14" s="1">
        <v>45</v>
      </c>
      <c r="I14" s="1"/>
      <c r="J14" s="1">
        <v>317</v>
      </c>
      <c r="K14" s="1">
        <f t="shared" si="1"/>
        <v>-110</v>
      </c>
      <c r="L14" s="1"/>
      <c r="M14" s="1"/>
      <c r="N14" s="1">
        <v>40</v>
      </c>
      <c r="O14" s="1">
        <v>111.59699999999999</v>
      </c>
      <c r="P14" s="1"/>
      <c r="Q14" s="1">
        <v>100</v>
      </c>
      <c r="R14" s="1">
        <f t="shared" si="2"/>
        <v>41.4</v>
      </c>
      <c r="S14" s="5">
        <f t="shared" si="8"/>
        <v>246.20299999999997</v>
      </c>
      <c r="T14" s="5"/>
      <c r="U14" s="1"/>
      <c r="V14" s="1">
        <f t="shared" si="6"/>
        <v>12</v>
      </c>
      <c r="W14" s="1">
        <f t="shared" si="7"/>
        <v>6.0530676328502411</v>
      </c>
      <c r="X14" s="1">
        <v>31.6</v>
      </c>
      <c r="Y14" s="1">
        <v>12</v>
      </c>
      <c r="Z14" s="1">
        <v>30.487200000000001</v>
      </c>
      <c r="AA14" s="1">
        <v>22.4</v>
      </c>
      <c r="AB14" s="1"/>
      <c r="AC14" s="1">
        <f t="shared" si="5"/>
        <v>110.79134999999999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39</v>
      </c>
      <c r="C15" s="1">
        <v>292</v>
      </c>
      <c r="D15" s="1"/>
      <c r="E15" s="1">
        <v>237</v>
      </c>
      <c r="F15" s="1">
        <v>1</v>
      </c>
      <c r="G15" s="6">
        <v>0.45</v>
      </c>
      <c r="H15" s="1">
        <v>45</v>
      </c>
      <c r="I15" s="1"/>
      <c r="J15" s="1">
        <v>298</v>
      </c>
      <c r="K15" s="1">
        <f t="shared" si="1"/>
        <v>-61</v>
      </c>
      <c r="L15" s="1"/>
      <c r="M15" s="1"/>
      <c r="N15" s="1">
        <v>40</v>
      </c>
      <c r="O15" s="1">
        <v>126</v>
      </c>
      <c r="P15" s="1"/>
      <c r="Q15" s="1">
        <v>100</v>
      </c>
      <c r="R15" s="1">
        <f t="shared" si="2"/>
        <v>47.4</v>
      </c>
      <c r="S15" s="5">
        <f t="shared" si="8"/>
        <v>301.79999999999995</v>
      </c>
      <c r="T15" s="5"/>
      <c r="U15" s="1"/>
      <c r="V15" s="1">
        <f t="shared" si="6"/>
        <v>12</v>
      </c>
      <c r="W15" s="1">
        <f t="shared" si="7"/>
        <v>5.6329113924050631</v>
      </c>
      <c r="X15" s="1">
        <v>34</v>
      </c>
      <c r="Y15" s="1">
        <v>12.33333333333333</v>
      </c>
      <c r="Z15" s="1">
        <v>38.4</v>
      </c>
      <c r="AA15" s="1">
        <v>27.2</v>
      </c>
      <c r="AB15" s="1"/>
      <c r="AC15" s="1">
        <f t="shared" si="5"/>
        <v>135.80999999999997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39</v>
      </c>
      <c r="C16" s="1"/>
      <c r="D16" s="1">
        <v>90</v>
      </c>
      <c r="E16" s="1">
        <v>21</v>
      </c>
      <c r="F16" s="1">
        <v>69</v>
      </c>
      <c r="G16" s="6">
        <v>0.4</v>
      </c>
      <c r="H16" s="1">
        <v>50</v>
      </c>
      <c r="I16" s="1" t="s">
        <v>22</v>
      </c>
      <c r="J16" s="1">
        <v>13</v>
      </c>
      <c r="K16" s="1">
        <f t="shared" si="1"/>
        <v>8</v>
      </c>
      <c r="L16" s="1"/>
      <c r="M16" s="1"/>
      <c r="N16" s="1"/>
      <c r="O16" s="1">
        <v>0</v>
      </c>
      <c r="P16" s="1"/>
      <c r="Q16" s="1"/>
      <c r="R16" s="1">
        <f t="shared" si="2"/>
        <v>4.2</v>
      </c>
      <c r="S16" s="5"/>
      <c r="T16" s="5"/>
      <c r="U16" s="1"/>
      <c r="V16" s="1">
        <f t="shared" si="6"/>
        <v>16.428571428571427</v>
      </c>
      <c r="W16" s="1">
        <f t="shared" si="7"/>
        <v>16.428571428571427</v>
      </c>
      <c r="X16" s="1">
        <v>0</v>
      </c>
      <c r="Y16" s="1">
        <v>0</v>
      </c>
      <c r="Z16" s="1">
        <v>0</v>
      </c>
      <c r="AA16" s="1">
        <v>0</v>
      </c>
      <c r="AB16" s="1"/>
      <c r="AC16" s="1">
        <f t="shared" si="5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39</v>
      </c>
      <c r="C17" s="1">
        <v>229</v>
      </c>
      <c r="D17" s="1"/>
      <c r="E17" s="1">
        <v>81</v>
      </c>
      <c r="F17" s="1">
        <v>144</v>
      </c>
      <c r="G17" s="6">
        <v>0.17</v>
      </c>
      <c r="H17" s="1">
        <v>180</v>
      </c>
      <c r="I17" s="1"/>
      <c r="J17" s="1">
        <v>75</v>
      </c>
      <c r="K17" s="1">
        <f t="shared" si="1"/>
        <v>6</v>
      </c>
      <c r="L17" s="1"/>
      <c r="M17" s="1"/>
      <c r="N17" s="1"/>
      <c r="O17" s="1">
        <v>0</v>
      </c>
      <c r="P17" s="1"/>
      <c r="Q17" s="1"/>
      <c r="R17" s="1">
        <f t="shared" si="2"/>
        <v>16.2</v>
      </c>
      <c r="S17" s="5">
        <f>12*R17-Q17-P17-O17-N17-F17</f>
        <v>50.399999999999977</v>
      </c>
      <c r="T17" s="5"/>
      <c r="U17" s="1"/>
      <c r="V17" s="1">
        <f t="shared" si="6"/>
        <v>12</v>
      </c>
      <c r="W17" s="1">
        <f t="shared" si="7"/>
        <v>8.8888888888888893</v>
      </c>
      <c r="X17" s="1">
        <v>5.6</v>
      </c>
      <c r="Y17" s="1">
        <v>16.333333333333329</v>
      </c>
      <c r="Z17" s="1">
        <v>20.8</v>
      </c>
      <c r="AA17" s="1">
        <v>6</v>
      </c>
      <c r="AB17" s="1"/>
      <c r="AC17" s="1">
        <f t="shared" si="5"/>
        <v>8.5679999999999961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39</v>
      </c>
      <c r="C18" s="1">
        <v>9</v>
      </c>
      <c r="D18" s="1">
        <v>10</v>
      </c>
      <c r="E18" s="1"/>
      <c r="F18" s="1">
        <v>19</v>
      </c>
      <c r="G18" s="6">
        <v>0</v>
      </c>
      <c r="H18" s="1" t="e">
        <v>#N/A</v>
      </c>
      <c r="I18" s="1"/>
      <c r="J18" s="1">
        <v>4</v>
      </c>
      <c r="K18" s="1">
        <f t="shared" si="1"/>
        <v>-4</v>
      </c>
      <c r="L18" s="1"/>
      <c r="M18" s="1"/>
      <c r="N18" s="1"/>
      <c r="O18" s="1">
        <v>0</v>
      </c>
      <c r="P18" s="1"/>
      <c r="Q18" s="1"/>
      <c r="R18" s="1">
        <f t="shared" si="2"/>
        <v>0</v>
      </c>
      <c r="S18" s="5"/>
      <c r="T18" s="5"/>
      <c r="U18" s="1"/>
      <c r="V18" s="1" t="e">
        <f t="shared" si="3"/>
        <v>#DIV/0!</v>
      </c>
      <c r="W18" s="1" t="e">
        <f t="shared" si="4"/>
        <v>#DIV/0!</v>
      </c>
      <c r="X18" s="1">
        <v>0</v>
      </c>
      <c r="Y18" s="1">
        <v>1.666666666666667</v>
      </c>
      <c r="Z18" s="1">
        <v>0</v>
      </c>
      <c r="AA18" s="1">
        <v>0</v>
      </c>
      <c r="AB18" s="1"/>
      <c r="AC18" s="1">
        <f t="shared" si="5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39</v>
      </c>
      <c r="C19" s="1">
        <v>3</v>
      </c>
      <c r="D19" s="1"/>
      <c r="E19" s="1"/>
      <c r="F19" s="1"/>
      <c r="G19" s="6">
        <v>0</v>
      </c>
      <c r="H19" s="1" t="e">
        <v>#N/A</v>
      </c>
      <c r="I19" s="1"/>
      <c r="J19" s="1">
        <v>42</v>
      </c>
      <c r="K19" s="1">
        <f t="shared" si="1"/>
        <v>-42</v>
      </c>
      <c r="L19" s="1"/>
      <c r="M19" s="1"/>
      <c r="N19" s="1"/>
      <c r="O19" s="1">
        <v>0</v>
      </c>
      <c r="P19" s="1"/>
      <c r="Q19" s="1"/>
      <c r="R19" s="1">
        <f t="shared" si="2"/>
        <v>0</v>
      </c>
      <c r="S19" s="5"/>
      <c r="T19" s="5"/>
      <c r="U19" s="1"/>
      <c r="V19" s="1" t="e">
        <f t="shared" si="3"/>
        <v>#DIV/0!</v>
      </c>
      <c r="W19" s="1" t="e">
        <f t="shared" si="4"/>
        <v>#DIV/0!</v>
      </c>
      <c r="X19" s="1">
        <v>0</v>
      </c>
      <c r="Y19" s="1">
        <v>0</v>
      </c>
      <c r="Z19" s="1">
        <v>0</v>
      </c>
      <c r="AA19" s="1">
        <v>0</v>
      </c>
      <c r="AB19" s="1"/>
      <c r="AC19" s="1">
        <f t="shared" si="5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47</v>
      </c>
      <c r="B20" s="1" t="s">
        <v>39</v>
      </c>
      <c r="C20" s="1">
        <v>30</v>
      </c>
      <c r="D20" s="1">
        <v>50</v>
      </c>
      <c r="E20" s="1">
        <v>10</v>
      </c>
      <c r="F20" s="1">
        <v>40</v>
      </c>
      <c r="G20" s="6">
        <v>0.5</v>
      </c>
      <c r="H20" s="1">
        <v>55</v>
      </c>
      <c r="I20" s="1" t="s">
        <v>22</v>
      </c>
      <c r="J20" s="1">
        <v>12</v>
      </c>
      <c r="K20" s="1">
        <f t="shared" si="1"/>
        <v>-2</v>
      </c>
      <c r="L20" s="1"/>
      <c r="M20" s="1"/>
      <c r="N20" s="1"/>
      <c r="O20" s="1">
        <v>0</v>
      </c>
      <c r="P20" s="1"/>
      <c r="Q20" s="1"/>
      <c r="R20" s="1">
        <f t="shared" si="2"/>
        <v>2</v>
      </c>
      <c r="S20" s="5"/>
      <c r="T20" s="5"/>
      <c r="U20" s="1"/>
      <c r="V20" s="1">
        <f t="shared" ref="V20:V26" si="9">(F20+N20+O20+P20+Q20+S20)/R20</f>
        <v>20</v>
      </c>
      <c r="W20" s="1">
        <f t="shared" ref="W20:W26" si="10">(F20+N20+O20+P20+Q20)/R20</f>
        <v>20</v>
      </c>
      <c r="X20" s="1">
        <v>0</v>
      </c>
      <c r="Y20" s="1">
        <v>0</v>
      </c>
      <c r="Z20" s="1">
        <v>2</v>
      </c>
      <c r="AA20" s="1">
        <v>0</v>
      </c>
      <c r="AB20" s="1"/>
      <c r="AC20" s="1">
        <f t="shared" si="5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39</v>
      </c>
      <c r="C21" s="1">
        <v>90</v>
      </c>
      <c r="D21" s="1">
        <v>110</v>
      </c>
      <c r="E21" s="1">
        <v>10</v>
      </c>
      <c r="F21" s="1">
        <v>190</v>
      </c>
      <c r="G21" s="6">
        <v>0.5</v>
      </c>
      <c r="H21" s="1">
        <v>55</v>
      </c>
      <c r="I21" s="1" t="s">
        <v>22</v>
      </c>
      <c r="J21" s="1">
        <v>12</v>
      </c>
      <c r="K21" s="1">
        <f t="shared" si="1"/>
        <v>-2</v>
      </c>
      <c r="L21" s="1"/>
      <c r="M21" s="1"/>
      <c r="N21" s="1"/>
      <c r="O21" s="1">
        <v>0</v>
      </c>
      <c r="P21" s="1"/>
      <c r="Q21" s="1"/>
      <c r="R21" s="1">
        <f t="shared" si="2"/>
        <v>2</v>
      </c>
      <c r="S21" s="5"/>
      <c r="T21" s="5"/>
      <c r="U21" s="1"/>
      <c r="V21" s="1">
        <f t="shared" si="9"/>
        <v>95</v>
      </c>
      <c r="W21" s="1">
        <f t="shared" si="10"/>
        <v>95</v>
      </c>
      <c r="X21" s="1">
        <v>0</v>
      </c>
      <c r="Y21" s="1">
        <v>0</v>
      </c>
      <c r="Z21" s="1">
        <v>12</v>
      </c>
      <c r="AA21" s="1">
        <v>0</v>
      </c>
      <c r="AB21" s="1"/>
      <c r="AC21" s="1">
        <f t="shared" si="5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39</v>
      </c>
      <c r="C22" s="1">
        <v>148</v>
      </c>
      <c r="D22" s="1">
        <v>37</v>
      </c>
      <c r="E22" s="1">
        <v>121</v>
      </c>
      <c r="F22" s="1">
        <v>47</v>
      </c>
      <c r="G22" s="6">
        <v>0.3</v>
      </c>
      <c r="H22" s="1">
        <v>40</v>
      </c>
      <c r="I22" s="1" t="s">
        <v>22</v>
      </c>
      <c r="J22" s="1">
        <v>128</v>
      </c>
      <c r="K22" s="1">
        <f t="shared" si="1"/>
        <v>-7</v>
      </c>
      <c r="L22" s="1"/>
      <c r="M22" s="1"/>
      <c r="N22" s="1"/>
      <c r="O22" s="1">
        <v>0</v>
      </c>
      <c r="P22" s="1"/>
      <c r="Q22" s="1"/>
      <c r="R22" s="1">
        <f t="shared" si="2"/>
        <v>24.2</v>
      </c>
      <c r="S22" s="5">
        <f>9*R22-Q22-P22-O22-N22-F22</f>
        <v>170.79999999999998</v>
      </c>
      <c r="T22" s="5"/>
      <c r="U22" s="1"/>
      <c r="V22" s="1">
        <f t="shared" si="9"/>
        <v>9</v>
      </c>
      <c r="W22" s="1">
        <f t="shared" si="10"/>
        <v>1.9421487603305785</v>
      </c>
      <c r="X22" s="1">
        <v>10.8</v>
      </c>
      <c r="Y22" s="1">
        <v>15.33333333333333</v>
      </c>
      <c r="Z22" s="1">
        <v>15.6</v>
      </c>
      <c r="AA22" s="1">
        <v>11.2</v>
      </c>
      <c r="AB22" s="1"/>
      <c r="AC22" s="1">
        <f t="shared" si="5"/>
        <v>51.239999999999995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39</v>
      </c>
      <c r="C23" s="1">
        <v>122</v>
      </c>
      <c r="D23" s="1">
        <v>42</v>
      </c>
      <c r="E23" s="1">
        <v>114</v>
      </c>
      <c r="F23" s="1">
        <v>48</v>
      </c>
      <c r="G23" s="6">
        <v>0.4</v>
      </c>
      <c r="H23" s="1">
        <v>50</v>
      </c>
      <c r="I23" s="1" t="s">
        <v>22</v>
      </c>
      <c r="J23" s="1">
        <v>114</v>
      </c>
      <c r="K23" s="1">
        <f t="shared" si="1"/>
        <v>0</v>
      </c>
      <c r="L23" s="1"/>
      <c r="M23" s="1"/>
      <c r="N23" s="1"/>
      <c r="O23" s="1">
        <v>0</v>
      </c>
      <c r="P23" s="1"/>
      <c r="Q23" s="1"/>
      <c r="R23" s="1">
        <f t="shared" si="2"/>
        <v>22.8</v>
      </c>
      <c r="S23" s="5">
        <f>9*R23-Q23-P23-O23-N23-F23</f>
        <v>157.20000000000002</v>
      </c>
      <c r="T23" s="5"/>
      <c r="U23" s="1"/>
      <c r="V23" s="1">
        <f t="shared" si="9"/>
        <v>9</v>
      </c>
      <c r="W23" s="1">
        <f t="shared" si="10"/>
        <v>2.1052631578947367</v>
      </c>
      <c r="X23" s="1">
        <v>8.4</v>
      </c>
      <c r="Y23" s="1">
        <v>8</v>
      </c>
      <c r="Z23" s="1">
        <v>18.2</v>
      </c>
      <c r="AA23" s="1">
        <v>8.6</v>
      </c>
      <c r="AB23" s="1"/>
      <c r="AC23" s="1">
        <f t="shared" si="5"/>
        <v>62.88000000000001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39</v>
      </c>
      <c r="C24" s="1">
        <v>303.46899999999999</v>
      </c>
      <c r="D24" s="1">
        <v>48</v>
      </c>
      <c r="E24" s="1">
        <v>207</v>
      </c>
      <c r="F24" s="1">
        <v>110</v>
      </c>
      <c r="G24" s="6">
        <v>0.35</v>
      </c>
      <c r="H24" s="1">
        <v>40</v>
      </c>
      <c r="I24" s="1" t="s">
        <v>22</v>
      </c>
      <c r="J24" s="1">
        <v>205</v>
      </c>
      <c r="K24" s="1">
        <f t="shared" si="1"/>
        <v>2</v>
      </c>
      <c r="L24" s="1"/>
      <c r="M24" s="1"/>
      <c r="N24" s="1"/>
      <c r="O24" s="1">
        <v>0</v>
      </c>
      <c r="P24" s="1"/>
      <c r="Q24" s="1"/>
      <c r="R24" s="1">
        <f t="shared" si="2"/>
        <v>41.4</v>
      </c>
      <c r="S24" s="5">
        <f>10*R24-Q24-P24-O24-N24-F24</f>
        <v>304</v>
      </c>
      <c r="T24" s="5"/>
      <c r="U24" s="1"/>
      <c r="V24" s="1">
        <f t="shared" si="9"/>
        <v>10</v>
      </c>
      <c r="W24" s="1">
        <f t="shared" si="10"/>
        <v>2.6570048309178746</v>
      </c>
      <c r="X24" s="1">
        <v>16.2</v>
      </c>
      <c r="Y24" s="1">
        <v>13.33333333333333</v>
      </c>
      <c r="Z24" s="1">
        <v>37</v>
      </c>
      <c r="AA24" s="1">
        <v>14.6</v>
      </c>
      <c r="AB24" s="1"/>
      <c r="AC24" s="1">
        <f t="shared" si="5"/>
        <v>106.39999999999999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39</v>
      </c>
      <c r="C25" s="1">
        <v>534</v>
      </c>
      <c r="D25" s="1"/>
      <c r="E25" s="1">
        <v>269</v>
      </c>
      <c r="F25" s="1">
        <v>242</v>
      </c>
      <c r="G25" s="6">
        <v>0.17</v>
      </c>
      <c r="H25" s="1">
        <v>120</v>
      </c>
      <c r="I25" s="1"/>
      <c r="J25" s="1">
        <v>256</v>
      </c>
      <c r="K25" s="1">
        <f t="shared" si="1"/>
        <v>13</v>
      </c>
      <c r="L25" s="1"/>
      <c r="M25" s="1"/>
      <c r="N25" s="1"/>
      <c r="O25" s="1">
        <v>0</v>
      </c>
      <c r="P25" s="1"/>
      <c r="Q25" s="1"/>
      <c r="R25" s="1">
        <f t="shared" si="2"/>
        <v>53.8</v>
      </c>
      <c r="S25" s="5">
        <f>11*R25-Q25-P25-O25-N25-F25</f>
        <v>349.79999999999995</v>
      </c>
      <c r="T25" s="5"/>
      <c r="U25" s="1"/>
      <c r="V25" s="1">
        <f t="shared" si="9"/>
        <v>11</v>
      </c>
      <c r="W25" s="1">
        <f t="shared" si="10"/>
        <v>4.4981412639405205</v>
      </c>
      <c r="X25" s="1">
        <v>18.399999999999999</v>
      </c>
      <c r="Y25" s="1">
        <v>20.333333333333329</v>
      </c>
      <c r="Z25" s="1">
        <v>48.6</v>
      </c>
      <c r="AA25" s="1">
        <v>20.2</v>
      </c>
      <c r="AB25" s="1"/>
      <c r="AC25" s="1">
        <f t="shared" si="5"/>
        <v>59.465999999999994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39</v>
      </c>
      <c r="C26" s="1">
        <v>45</v>
      </c>
      <c r="D26" s="1">
        <v>42</v>
      </c>
      <c r="E26" s="1">
        <v>13</v>
      </c>
      <c r="F26" s="1">
        <v>74</v>
      </c>
      <c r="G26" s="6">
        <v>0.38</v>
      </c>
      <c r="H26" s="1">
        <v>40</v>
      </c>
      <c r="I26" s="1" t="s">
        <v>22</v>
      </c>
      <c r="J26" s="1">
        <v>10</v>
      </c>
      <c r="K26" s="1">
        <f t="shared" si="1"/>
        <v>3</v>
      </c>
      <c r="L26" s="1"/>
      <c r="M26" s="1"/>
      <c r="N26" s="1"/>
      <c r="O26" s="1">
        <v>0</v>
      </c>
      <c r="P26" s="1"/>
      <c r="Q26" s="1"/>
      <c r="R26" s="1">
        <f t="shared" si="2"/>
        <v>2.6</v>
      </c>
      <c r="S26" s="5"/>
      <c r="T26" s="5"/>
      <c r="U26" s="1"/>
      <c r="V26" s="1">
        <f t="shared" si="9"/>
        <v>28.46153846153846</v>
      </c>
      <c r="W26" s="1">
        <f t="shared" si="10"/>
        <v>28.46153846153846</v>
      </c>
      <c r="X26" s="1">
        <v>0.4</v>
      </c>
      <c r="Y26" s="1">
        <v>0</v>
      </c>
      <c r="Z26" s="1">
        <v>5.2</v>
      </c>
      <c r="AA26" s="1">
        <v>0.2</v>
      </c>
      <c r="AB26" s="1"/>
      <c r="AC26" s="1">
        <f t="shared" si="5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55</v>
      </c>
      <c r="B27" s="10" t="s">
        <v>39</v>
      </c>
      <c r="C27" s="10">
        <v>-1</v>
      </c>
      <c r="D27" s="10">
        <v>1</v>
      </c>
      <c r="E27" s="10"/>
      <c r="F27" s="10"/>
      <c r="G27" s="6">
        <v>0</v>
      </c>
      <c r="H27" s="1">
        <v>40</v>
      </c>
      <c r="I27" s="1"/>
      <c r="J27" s="1"/>
      <c r="K27" s="1">
        <f t="shared" si="1"/>
        <v>0</v>
      </c>
      <c r="L27" s="1"/>
      <c r="M27" s="1"/>
      <c r="N27" s="1"/>
      <c r="O27" s="1">
        <v>0</v>
      </c>
      <c r="P27" s="1"/>
      <c r="Q27" s="1"/>
      <c r="R27" s="1">
        <f t="shared" si="2"/>
        <v>0</v>
      </c>
      <c r="S27" s="5"/>
      <c r="T27" s="5"/>
      <c r="U27" s="1"/>
      <c r="V27" s="1" t="e">
        <f t="shared" si="3"/>
        <v>#DIV/0!</v>
      </c>
      <c r="W27" s="1" t="e">
        <f t="shared" si="4"/>
        <v>#DIV/0!</v>
      </c>
      <c r="X27" s="1">
        <v>-0.4</v>
      </c>
      <c r="Y27" s="1">
        <v>0</v>
      </c>
      <c r="Z27" s="1">
        <v>0</v>
      </c>
      <c r="AA27" s="1">
        <v>-0.4</v>
      </c>
      <c r="AB27" s="10" t="s">
        <v>56</v>
      </c>
      <c r="AC27" s="1">
        <f t="shared" si="5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57</v>
      </c>
      <c r="B28" s="10" t="s">
        <v>39</v>
      </c>
      <c r="C28" s="10">
        <v>9</v>
      </c>
      <c r="D28" s="10">
        <v>14</v>
      </c>
      <c r="E28" s="10"/>
      <c r="F28" s="10">
        <v>20</v>
      </c>
      <c r="G28" s="6">
        <v>0</v>
      </c>
      <c r="H28" s="1">
        <v>45</v>
      </c>
      <c r="I28" s="1"/>
      <c r="J28" s="1">
        <v>44</v>
      </c>
      <c r="K28" s="1">
        <f t="shared" si="1"/>
        <v>-44</v>
      </c>
      <c r="L28" s="1"/>
      <c r="M28" s="1"/>
      <c r="N28" s="1"/>
      <c r="O28" s="1">
        <v>0</v>
      </c>
      <c r="P28" s="1"/>
      <c r="Q28" s="1"/>
      <c r="R28" s="1">
        <f t="shared" si="2"/>
        <v>0</v>
      </c>
      <c r="S28" s="5"/>
      <c r="T28" s="5"/>
      <c r="U28" s="1"/>
      <c r="V28" s="1" t="e">
        <f t="shared" si="3"/>
        <v>#DIV/0!</v>
      </c>
      <c r="W28" s="1" t="e">
        <f t="shared" si="4"/>
        <v>#DIV/0!</v>
      </c>
      <c r="X28" s="1">
        <v>0.2</v>
      </c>
      <c r="Y28" s="1">
        <v>0.66666666666666663</v>
      </c>
      <c r="Z28" s="1">
        <v>2.8</v>
      </c>
      <c r="AA28" s="1">
        <v>-0.2</v>
      </c>
      <c r="AB28" s="10" t="s">
        <v>56</v>
      </c>
      <c r="AC28" s="1">
        <f t="shared" si="5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39</v>
      </c>
      <c r="C29" s="1">
        <v>50</v>
      </c>
      <c r="D29" s="1">
        <v>68</v>
      </c>
      <c r="E29" s="1">
        <v>40</v>
      </c>
      <c r="F29" s="1">
        <v>78</v>
      </c>
      <c r="G29" s="6">
        <v>0.6</v>
      </c>
      <c r="H29" s="1">
        <v>45</v>
      </c>
      <c r="I29" s="1" t="s">
        <v>22</v>
      </c>
      <c r="J29" s="1">
        <v>38</v>
      </c>
      <c r="K29" s="1">
        <f t="shared" si="1"/>
        <v>2</v>
      </c>
      <c r="L29" s="1"/>
      <c r="M29" s="1"/>
      <c r="N29" s="1"/>
      <c r="O29" s="1">
        <v>0</v>
      </c>
      <c r="P29" s="1"/>
      <c r="Q29" s="1"/>
      <c r="R29" s="1">
        <f t="shared" si="2"/>
        <v>8</v>
      </c>
      <c r="S29" s="5">
        <f>12*R29-Q29-P29-O29-N29-F29</f>
        <v>18</v>
      </c>
      <c r="T29" s="5"/>
      <c r="U29" s="1"/>
      <c r="V29" s="1">
        <f t="shared" ref="V29:V37" si="11">(F29+N29+O29+P29+Q29+S29)/R29</f>
        <v>12</v>
      </c>
      <c r="W29" s="1">
        <f t="shared" ref="W29:W37" si="12">(F29+N29+O29+P29+Q29)/R29</f>
        <v>9.75</v>
      </c>
      <c r="X29" s="1">
        <v>0</v>
      </c>
      <c r="Y29" s="1">
        <v>0</v>
      </c>
      <c r="Z29" s="1">
        <v>6.8</v>
      </c>
      <c r="AA29" s="1">
        <v>0.2</v>
      </c>
      <c r="AB29" s="1"/>
      <c r="AC29" s="1">
        <f t="shared" si="5"/>
        <v>10.799999999999999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39</v>
      </c>
      <c r="C30" s="1"/>
      <c r="D30" s="1">
        <v>96</v>
      </c>
      <c r="E30" s="1">
        <v>18</v>
      </c>
      <c r="F30" s="1">
        <v>78</v>
      </c>
      <c r="G30" s="6">
        <v>0.42</v>
      </c>
      <c r="H30" s="1">
        <v>35</v>
      </c>
      <c r="I30" s="1" t="s">
        <v>22</v>
      </c>
      <c r="J30" s="1">
        <v>18</v>
      </c>
      <c r="K30" s="1">
        <f t="shared" si="1"/>
        <v>0</v>
      </c>
      <c r="L30" s="1"/>
      <c r="M30" s="1"/>
      <c r="N30" s="1"/>
      <c r="O30" s="1">
        <v>0</v>
      </c>
      <c r="P30" s="1"/>
      <c r="Q30" s="1"/>
      <c r="R30" s="1">
        <f t="shared" si="2"/>
        <v>3.6</v>
      </c>
      <c r="S30" s="5"/>
      <c r="T30" s="5"/>
      <c r="U30" s="1"/>
      <c r="V30" s="1">
        <f t="shared" si="11"/>
        <v>21.666666666666668</v>
      </c>
      <c r="W30" s="1">
        <f t="shared" si="12"/>
        <v>21.666666666666668</v>
      </c>
      <c r="X30" s="1">
        <v>0</v>
      </c>
      <c r="Y30" s="1">
        <v>0</v>
      </c>
      <c r="Z30" s="1">
        <v>0</v>
      </c>
      <c r="AA30" s="1">
        <v>0</v>
      </c>
      <c r="AB30" s="1"/>
      <c r="AC30" s="1">
        <f t="shared" si="5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39</v>
      </c>
      <c r="C31" s="1">
        <v>32</v>
      </c>
      <c r="D31" s="1">
        <v>57</v>
      </c>
      <c r="E31" s="1">
        <v>18</v>
      </c>
      <c r="F31" s="1">
        <v>70</v>
      </c>
      <c r="G31" s="6">
        <v>0.55000000000000004</v>
      </c>
      <c r="H31" s="1">
        <v>45</v>
      </c>
      <c r="I31" s="1" t="s">
        <v>22</v>
      </c>
      <c r="J31" s="1">
        <v>20</v>
      </c>
      <c r="K31" s="1">
        <f t="shared" si="1"/>
        <v>-2</v>
      </c>
      <c r="L31" s="1"/>
      <c r="M31" s="1"/>
      <c r="N31" s="1"/>
      <c r="O31" s="1">
        <v>0</v>
      </c>
      <c r="P31" s="1"/>
      <c r="Q31" s="1"/>
      <c r="R31" s="1">
        <f t="shared" si="2"/>
        <v>3.6</v>
      </c>
      <c r="S31" s="5"/>
      <c r="T31" s="5"/>
      <c r="U31" s="1"/>
      <c r="V31" s="1">
        <f t="shared" si="11"/>
        <v>19.444444444444443</v>
      </c>
      <c r="W31" s="1">
        <f t="shared" si="12"/>
        <v>19.444444444444443</v>
      </c>
      <c r="X31" s="1">
        <v>0.2</v>
      </c>
      <c r="Y31" s="1">
        <v>0</v>
      </c>
      <c r="Z31" s="1">
        <v>0</v>
      </c>
      <c r="AA31" s="1">
        <v>0.2</v>
      </c>
      <c r="AB31" s="1"/>
      <c r="AC31" s="1">
        <f t="shared" si="5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39</v>
      </c>
      <c r="C32" s="1">
        <v>71</v>
      </c>
      <c r="D32" s="1">
        <v>90</v>
      </c>
      <c r="E32" s="1">
        <v>22</v>
      </c>
      <c r="F32" s="1">
        <v>83</v>
      </c>
      <c r="G32" s="6">
        <v>0.35</v>
      </c>
      <c r="H32" s="1">
        <v>45</v>
      </c>
      <c r="I32" s="1" t="s">
        <v>22</v>
      </c>
      <c r="J32" s="1">
        <v>31</v>
      </c>
      <c r="K32" s="1">
        <f t="shared" si="1"/>
        <v>-9</v>
      </c>
      <c r="L32" s="1"/>
      <c r="M32" s="1"/>
      <c r="N32" s="1"/>
      <c r="O32" s="1">
        <v>8.3999999999999915</v>
      </c>
      <c r="P32" s="1"/>
      <c r="Q32" s="1"/>
      <c r="R32" s="1">
        <f t="shared" si="2"/>
        <v>4.4000000000000004</v>
      </c>
      <c r="S32" s="5"/>
      <c r="T32" s="5"/>
      <c r="U32" s="1"/>
      <c r="V32" s="1">
        <f t="shared" si="11"/>
        <v>20.77272727272727</v>
      </c>
      <c r="W32" s="1">
        <f t="shared" si="12"/>
        <v>20.77272727272727</v>
      </c>
      <c r="X32" s="1">
        <v>6.8</v>
      </c>
      <c r="Y32" s="1">
        <v>9.6666666666666661</v>
      </c>
      <c r="Z32" s="1">
        <v>7</v>
      </c>
      <c r="AA32" s="1">
        <v>6.6</v>
      </c>
      <c r="AB32" s="1"/>
      <c r="AC32" s="1">
        <f t="shared" si="5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39</v>
      </c>
      <c r="C33" s="1">
        <v>54</v>
      </c>
      <c r="D33" s="1">
        <v>90</v>
      </c>
      <c r="E33" s="1">
        <v>50</v>
      </c>
      <c r="F33" s="1">
        <v>42</v>
      </c>
      <c r="G33" s="6">
        <v>0.35</v>
      </c>
      <c r="H33" s="1">
        <v>45</v>
      </c>
      <c r="I33" s="1" t="s">
        <v>22</v>
      </c>
      <c r="J33" s="1">
        <v>71</v>
      </c>
      <c r="K33" s="1">
        <f t="shared" si="1"/>
        <v>-21</v>
      </c>
      <c r="L33" s="1"/>
      <c r="M33" s="1"/>
      <c r="N33" s="1"/>
      <c r="O33" s="1">
        <v>20.399999999999991</v>
      </c>
      <c r="P33" s="1"/>
      <c r="Q33" s="1"/>
      <c r="R33" s="1">
        <f t="shared" si="2"/>
        <v>10</v>
      </c>
      <c r="S33" s="5">
        <f t="shared" ref="S33:S35" si="13">12*R33-Q33-P33-O33-N33-F33</f>
        <v>57.600000000000009</v>
      </c>
      <c r="T33" s="5"/>
      <c r="U33" s="1"/>
      <c r="V33" s="1">
        <f t="shared" si="11"/>
        <v>12</v>
      </c>
      <c r="W33" s="1">
        <f t="shared" si="12"/>
        <v>6.2399999999999993</v>
      </c>
      <c r="X33" s="1">
        <v>6.8</v>
      </c>
      <c r="Y33" s="1">
        <v>8</v>
      </c>
      <c r="Z33" s="1">
        <v>0</v>
      </c>
      <c r="AA33" s="1">
        <v>7</v>
      </c>
      <c r="AB33" s="1"/>
      <c r="AC33" s="1">
        <f t="shared" si="5"/>
        <v>20.16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32</v>
      </c>
      <c r="C34" s="1">
        <v>785.48500000000001</v>
      </c>
      <c r="D34" s="1">
        <v>0.875</v>
      </c>
      <c r="E34" s="1">
        <v>615.96400000000006</v>
      </c>
      <c r="F34" s="1">
        <v>5.194</v>
      </c>
      <c r="G34" s="6">
        <v>1</v>
      </c>
      <c r="H34" s="1">
        <v>55</v>
      </c>
      <c r="I34" s="1"/>
      <c r="J34" s="1">
        <v>641.63499999999999</v>
      </c>
      <c r="K34" s="1">
        <f t="shared" si="1"/>
        <v>-25.670999999999935</v>
      </c>
      <c r="L34" s="1"/>
      <c r="M34" s="1"/>
      <c r="N34" s="1">
        <v>300</v>
      </c>
      <c r="O34" s="1">
        <v>166.79</v>
      </c>
      <c r="P34" s="1">
        <v>300</v>
      </c>
      <c r="Q34" s="1">
        <v>200</v>
      </c>
      <c r="R34" s="1">
        <f t="shared" si="2"/>
        <v>123.19280000000001</v>
      </c>
      <c r="S34" s="5">
        <f t="shared" si="13"/>
        <v>506.32959999999997</v>
      </c>
      <c r="T34" s="5"/>
      <c r="U34" s="1"/>
      <c r="V34" s="1">
        <f t="shared" si="11"/>
        <v>11.999999999999998</v>
      </c>
      <c r="W34" s="1">
        <f t="shared" si="12"/>
        <v>7.8899416199648034</v>
      </c>
      <c r="X34" s="1">
        <v>108.974</v>
      </c>
      <c r="Y34" s="1">
        <v>46.961666666666673</v>
      </c>
      <c r="Z34" s="1">
        <v>82.364599999999996</v>
      </c>
      <c r="AA34" s="1">
        <v>100.08240000000001</v>
      </c>
      <c r="AB34" s="1"/>
      <c r="AC34" s="1">
        <f t="shared" si="5"/>
        <v>506.32959999999997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32</v>
      </c>
      <c r="C35" s="1">
        <v>2648.482</v>
      </c>
      <c r="D35" s="1">
        <v>22.760999999999999</v>
      </c>
      <c r="E35" s="1">
        <v>2124.4659999999999</v>
      </c>
      <c r="F35" s="1">
        <v>13.54</v>
      </c>
      <c r="G35" s="6">
        <v>1</v>
      </c>
      <c r="H35" s="1">
        <v>50</v>
      </c>
      <c r="I35" s="1"/>
      <c r="J35" s="1">
        <v>2151.0520000000001</v>
      </c>
      <c r="K35" s="1">
        <f t="shared" si="1"/>
        <v>-26.58600000000024</v>
      </c>
      <c r="L35" s="1"/>
      <c r="M35" s="1"/>
      <c r="N35" s="1">
        <v>1900</v>
      </c>
      <c r="O35" s="1">
        <v>554.9043999999999</v>
      </c>
      <c r="P35" s="1">
        <v>1000</v>
      </c>
      <c r="Q35" s="1">
        <v>500</v>
      </c>
      <c r="R35" s="1">
        <f t="shared" si="2"/>
        <v>424.89319999999998</v>
      </c>
      <c r="S35" s="5">
        <f t="shared" si="13"/>
        <v>1130.2739999999999</v>
      </c>
      <c r="T35" s="5"/>
      <c r="U35" s="1"/>
      <c r="V35" s="1">
        <f t="shared" si="11"/>
        <v>12</v>
      </c>
      <c r="W35" s="1">
        <f t="shared" si="12"/>
        <v>9.3398632879980195</v>
      </c>
      <c r="X35" s="1">
        <v>395.64960000000002</v>
      </c>
      <c r="Y35" s="1">
        <v>261.53433333333328</v>
      </c>
      <c r="Z35" s="1">
        <v>275.75060000000002</v>
      </c>
      <c r="AA35" s="1">
        <v>348.29259999999999</v>
      </c>
      <c r="AB35" s="1"/>
      <c r="AC35" s="1">
        <f t="shared" si="5"/>
        <v>1130.2739999999999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32</v>
      </c>
      <c r="C36" s="1">
        <v>111.41800000000001</v>
      </c>
      <c r="D36" s="1">
        <v>10.411</v>
      </c>
      <c r="E36" s="1">
        <v>96.332999999999998</v>
      </c>
      <c r="F36" s="1">
        <v>18.398</v>
      </c>
      <c r="G36" s="6">
        <v>1</v>
      </c>
      <c r="H36" s="1">
        <v>55</v>
      </c>
      <c r="I36" s="1"/>
      <c r="J36" s="1">
        <v>97.1</v>
      </c>
      <c r="K36" s="1">
        <f t="shared" si="1"/>
        <v>-0.76699999999999591</v>
      </c>
      <c r="L36" s="1"/>
      <c r="M36" s="1"/>
      <c r="N36" s="1"/>
      <c r="O36" s="1">
        <v>47.929400000000001</v>
      </c>
      <c r="P36" s="1"/>
      <c r="Q36" s="1"/>
      <c r="R36" s="1">
        <f t="shared" si="2"/>
        <v>19.2666</v>
      </c>
      <c r="S36" s="5">
        <f>10*R36-Q36-P36-O36-N36-F36</f>
        <v>126.33860000000001</v>
      </c>
      <c r="T36" s="5"/>
      <c r="U36" s="1"/>
      <c r="V36" s="1">
        <f t="shared" si="11"/>
        <v>10</v>
      </c>
      <c r="W36" s="1">
        <f t="shared" si="12"/>
        <v>3.4426105280641108</v>
      </c>
      <c r="X36" s="1">
        <v>10.0808</v>
      </c>
      <c r="Y36" s="1">
        <v>15.82066666666667</v>
      </c>
      <c r="Z36" s="1">
        <v>10.913399999999999</v>
      </c>
      <c r="AA36" s="1">
        <v>9.0191999999999997</v>
      </c>
      <c r="AB36" s="1"/>
      <c r="AC36" s="1">
        <f t="shared" si="5"/>
        <v>126.33860000000001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32</v>
      </c>
      <c r="C37" s="1">
        <v>1530.1220000000001</v>
      </c>
      <c r="D37" s="1"/>
      <c r="E37" s="1">
        <v>1173.568</v>
      </c>
      <c r="F37" s="1">
        <v>124.69799999999999</v>
      </c>
      <c r="G37" s="6">
        <v>1</v>
      </c>
      <c r="H37" s="1">
        <v>55</v>
      </c>
      <c r="I37" s="1"/>
      <c r="J37" s="1">
        <v>1125.2239999999999</v>
      </c>
      <c r="K37" s="1">
        <f t="shared" si="1"/>
        <v>48.344000000000051</v>
      </c>
      <c r="L37" s="1"/>
      <c r="M37" s="1"/>
      <c r="N37" s="1">
        <v>750</v>
      </c>
      <c r="O37" s="1">
        <v>412.99080000000009</v>
      </c>
      <c r="P37" s="1">
        <v>200</v>
      </c>
      <c r="Q37" s="1">
        <v>200</v>
      </c>
      <c r="R37" s="1">
        <f t="shared" si="2"/>
        <v>234.71359999999999</v>
      </c>
      <c r="S37" s="5">
        <f>12*R37-Q37-P37-O37-N37-F37</f>
        <v>1128.8743999999995</v>
      </c>
      <c r="T37" s="5"/>
      <c r="U37" s="1"/>
      <c r="V37" s="1">
        <f t="shared" si="11"/>
        <v>11.999999999999998</v>
      </c>
      <c r="W37" s="1">
        <f t="shared" si="12"/>
        <v>7.1904175982985228</v>
      </c>
      <c r="X37" s="1">
        <v>196.86660000000001</v>
      </c>
      <c r="Y37" s="1">
        <v>136.73699999999999</v>
      </c>
      <c r="Z37" s="1">
        <v>164.04759999999999</v>
      </c>
      <c r="AA37" s="1">
        <v>177.78960000000001</v>
      </c>
      <c r="AB37" s="1"/>
      <c r="AC37" s="1">
        <f t="shared" si="5"/>
        <v>1128.8743999999995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32</v>
      </c>
      <c r="C38" s="1">
        <v>-10.391999999999999</v>
      </c>
      <c r="D38" s="1">
        <v>10.391999999999999</v>
      </c>
      <c r="E38" s="1"/>
      <c r="F38" s="1"/>
      <c r="G38" s="6">
        <v>0</v>
      </c>
      <c r="H38" s="1" t="e">
        <v>#N/A</v>
      </c>
      <c r="I38" s="1"/>
      <c r="J38" s="1"/>
      <c r="K38" s="1">
        <f t="shared" ref="K38:K69" si="14">E38-J38</f>
        <v>0</v>
      </c>
      <c r="L38" s="1"/>
      <c r="M38" s="1"/>
      <c r="N38" s="1"/>
      <c r="O38" s="1">
        <v>0</v>
      </c>
      <c r="P38" s="1"/>
      <c r="Q38" s="1"/>
      <c r="R38" s="1">
        <f t="shared" si="2"/>
        <v>0</v>
      </c>
      <c r="S38" s="5"/>
      <c r="T38" s="5"/>
      <c r="U38" s="1"/>
      <c r="V38" s="1" t="e">
        <f t="shared" si="3"/>
        <v>#DIV/0!</v>
      </c>
      <c r="W38" s="1" t="e">
        <f t="shared" si="4"/>
        <v>#DIV/0!</v>
      </c>
      <c r="X38" s="1">
        <v>0</v>
      </c>
      <c r="Y38" s="1">
        <v>3.464</v>
      </c>
      <c r="Z38" s="1">
        <v>0</v>
      </c>
      <c r="AA38" s="1">
        <v>0</v>
      </c>
      <c r="AB38" s="1"/>
      <c r="AC38" s="1">
        <f t="shared" si="5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32</v>
      </c>
      <c r="C39" s="1">
        <v>5471.8270000000002</v>
      </c>
      <c r="D39" s="1">
        <v>105.245</v>
      </c>
      <c r="E39" s="1">
        <v>3377.7370000000001</v>
      </c>
      <c r="F39" s="1">
        <v>1476.7270000000001</v>
      </c>
      <c r="G39" s="6">
        <v>1</v>
      </c>
      <c r="H39" s="1">
        <v>60</v>
      </c>
      <c r="I39" s="1"/>
      <c r="J39" s="1">
        <v>3361.9479999999999</v>
      </c>
      <c r="K39" s="1">
        <f t="shared" si="14"/>
        <v>15.789000000000215</v>
      </c>
      <c r="L39" s="1"/>
      <c r="M39" s="1"/>
      <c r="N39" s="1">
        <v>1200</v>
      </c>
      <c r="O39" s="1">
        <v>1046.2035999999989</v>
      </c>
      <c r="P39" s="1">
        <v>1000</v>
      </c>
      <c r="Q39" s="1">
        <v>1000</v>
      </c>
      <c r="R39" s="1">
        <f t="shared" si="2"/>
        <v>675.54740000000004</v>
      </c>
      <c r="S39" s="5">
        <f>12*R39-Q39-P39-O39-N39-F39</f>
        <v>2383.6382000000021</v>
      </c>
      <c r="T39" s="5"/>
      <c r="U39" s="1"/>
      <c r="V39" s="1">
        <f t="shared" ref="V39:V53" si="15">(F39+N39+O39+P39+Q39+S39)/R39</f>
        <v>12</v>
      </c>
      <c r="W39" s="1">
        <f t="shared" ref="W39:W53" si="16">(F39+N39+O39+P39+Q39)/R39</f>
        <v>8.4715455939879245</v>
      </c>
      <c r="X39" s="1">
        <v>584.85439999999994</v>
      </c>
      <c r="Y39" s="1">
        <v>394.50866666666673</v>
      </c>
      <c r="Z39" s="1">
        <v>522.82060000000001</v>
      </c>
      <c r="AA39" s="1">
        <v>524.91180000000008</v>
      </c>
      <c r="AB39" s="1"/>
      <c r="AC39" s="1">
        <f t="shared" si="5"/>
        <v>2383.6382000000021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32</v>
      </c>
      <c r="C40" s="1">
        <v>246.566</v>
      </c>
      <c r="D40" s="1">
        <v>1.774</v>
      </c>
      <c r="E40" s="1">
        <v>169.57</v>
      </c>
      <c r="F40" s="1"/>
      <c r="G40" s="6">
        <v>1</v>
      </c>
      <c r="H40" s="1">
        <v>50</v>
      </c>
      <c r="I40" s="1"/>
      <c r="J40" s="1">
        <v>244.3</v>
      </c>
      <c r="K40" s="1">
        <f t="shared" si="14"/>
        <v>-74.730000000000018</v>
      </c>
      <c r="L40" s="1"/>
      <c r="M40" s="1"/>
      <c r="N40" s="1">
        <v>220</v>
      </c>
      <c r="O40" s="1">
        <v>358.95560000000012</v>
      </c>
      <c r="P40" s="1"/>
      <c r="Q40" s="1"/>
      <c r="R40" s="1">
        <f t="shared" si="2"/>
        <v>33.914000000000001</v>
      </c>
      <c r="S40" s="5"/>
      <c r="T40" s="5"/>
      <c r="U40" s="1"/>
      <c r="V40" s="1">
        <f t="shared" si="15"/>
        <v>17.071286194491954</v>
      </c>
      <c r="W40" s="1">
        <f t="shared" si="16"/>
        <v>17.071286194491954</v>
      </c>
      <c r="X40" s="1">
        <v>51.265200000000007</v>
      </c>
      <c r="Y40" s="1">
        <v>19.102333333333331</v>
      </c>
      <c r="Z40" s="1">
        <v>28.377199999999998</v>
      </c>
      <c r="AA40" s="1">
        <v>40.8446</v>
      </c>
      <c r="AB40" s="1"/>
      <c r="AC40" s="1">
        <f t="shared" si="5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32</v>
      </c>
      <c r="C41" s="1">
        <v>1175.6659999999999</v>
      </c>
      <c r="D41" s="1">
        <v>0.88</v>
      </c>
      <c r="E41" s="1">
        <v>993.28700000000003</v>
      </c>
      <c r="F41" s="1">
        <v>4.9260000000000002</v>
      </c>
      <c r="G41" s="6">
        <v>1</v>
      </c>
      <c r="H41" s="1">
        <v>55</v>
      </c>
      <c r="I41" s="1"/>
      <c r="J41" s="1">
        <v>1025.25</v>
      </c>
      <c r="K41" s="1">
        <f t="shared" si="14"/>
        <v>-31.962999999999965</v>
      </c>
      <c r="L41" s="1"/>
      <c r="M41" s="1"/>
      <c r="N41" s="1">
        <v>320</v>
      </c>
      <c r="O41" s="1">
        <v>548.53560000000027</v>
      </c>
      <c r="P41" s="1"/>
      <c r="Q41" s="1">
        <v>400</v>
      </c>
      <c r="R41" s="1">
        <f t="shared" si="2"/>
        <v>198.6574</v>
      </c>
      <c r="S41" s="5">
        <f t="shared" ref="S41:S43" si="17">12*R41-Q41-P41-O41-N41-F41</f>
        <v>1110.4271999999996</v>
      </c>
      <c r="T41" s="5"/>
      <c r="U41" s="1"/>
      <c r="V41" s="1">
        <f t="shared" si="15"/>
        <v>11.999999999999998</v>
      </c>
      <c r="W41" s="1">
        <f t="shared" si="16"/>
        <v>6.4103406165589618</v>
      </c>
      <c r="X41" s="1">
        <v>155.98320000000001</v>
      </c>
      <c r="Y41" s="1">
        <v>116.25433333333331</v>
      </c>
      <c r="Z41" s="1">
        <v>127.5814</v>
      </c>
      <c r="AA41" s="1">
        <v>139.6354</v>
      </c>
      <c r="AB41" s="1"/>
      <c r="AC41" s="1">
        <f t="shared" si="5"/>
        <v>1110.4271999999996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32</v>
      </c>
      <c r="C42" s="1">
        <v>4535.9129999999996</v>
      </c>
      <c r="D42" s="1"/>
      <c r="E42" s="1">
        <v>2501.86</v>
      </c>
      <c r="F42" s="1">
        <v>1373.575</v>
      </c>
      <c r="G42" s="6">
        <v>1</v>
      </c>
      <c r="H42" s="1">
        <v>60</v>
      </c>
      <c r="I42" s="1"/>
      <c r="J42" s="1">
        <v>2485.6</v>
      </c>
      <c r="K42" s="1">
        <f t="shared" si="14"/>
        <v>16.260000000000218</v>
      </c>
      <c r="L42" s="1"/>
      <c r="M42" s="1"/>
      <c r="N42" s="1">
        <v>400</v>
      </c>
      <c r="O42" s="1">
        <v>819.11440000000039</v>
      </c>
      <c r="P42" s="1">
        <v>500</v>
      </c>
      <c r="Q42" s="1">
        <v>1000</v>
      </c>
      <c r="R42" s="1">
        <f t="shared" si="2"/>
        <v>500.37200000000001</v>
      </c>
      <c r="S42" s="5">
        <f t="shared" si="17"/>
        <v>1911.7745999999995</v>
      </c>
      <c r="T42" s="5"/>
      <c r="U42" s="1"/>
      <c r="V42" s="1">
        <f t="shared" si="15"/>
        <v>12</v>
      </c>
      <c r="W42" s="1">
        <f t="shared" si="16"/>
        <v>8.1792934057061544</v>
      </c>
      <c r="X42" s="1">
        <v>439.75760000000002</v>
      </c>
      <c r="Y42" s="1">
        <v>312.61166666666668</v>
      </c>
      <c r="Z42" s="1">
        <v>424.959</v>
      </c>
      <c r="AA42" s="1">
        <v>386.83980000000003</v>
      </c>
      <c r="AB42" s="1"/>
      <c r="AC42" s="1">
        <f t="shared" si="5"/>
        <v>1911.7745999999995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32</v>
      </c>
      <c r="C43" s="1">
        <v>1791.31</v>
      </c>
      <c r="D43" s="1"/>
      <c r="E43" s="1">
        <v>1453.4590000000001</v>
      </c>
      <c r="F43" s="1">
        <v>10.659000000000001</v>
      </c>
      <c r="G43" s="6">
        <v>1</v>
      </c>
      <c r="H43" s="1">
        <v>60</v>
      </c>
      <c r="I43" s="1"/>
      <c r="J43" s="1">
        <v>1894.5</v>
      </c>
      <c r="K43" s="1">
        <f t="shared" si="14"/>
        <v>-441.04099999999994</v>
      </c>
      <c r="L43" s="1"/>
      <c r="M43" s="1"/>
      <c r="N43" s="1">
        <v>1600</v>
      </c>
      <c r="O43" s="1">
        <v>346.83899999999971</v>
      </c>
      <c r="P43" s="1">
        <v>500</v>
      </c>
      <c r="Q43" s="1">
        <v>1000</v>
      </c>
      <c r="R43" s="1">
        <f t="shared" si="2"/>
        <v>290.6918</v>
      </c>
      <c r="S43" s="5">
        <f t="shared" si="17"/>
        <v>30.803600000000067</v>
      </c>
      <c r="T43" s="5"/>
      <c r="U43" s="1"/>
      <c r="V43" s="1">
        <f t="shared" si="15"/>
        <v>12</v>
      </c>
      <c r="W43" s="1">
        <f t="shared" si="16"/>
        <v>11.894033474628454</v>
      </c>
      <c r="X43" s="1">
        <v>319.262</v>
      </c>
      <c r="Y43" s="1">
        <v>238.15100000000001</v>
      </c>
      <c r="Z43" s="1">
        <v>198.7766</v>
      </c>
      <c r="AA43" s="1">
        <v>261.69619999999998</v>
      </c>
      <c r="AB43" s="1"/>
      <c r="AC43" s="1">
        <f t="shared" si="5"/>
        <v>30.803600000000067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32</v>
      </c>
      <c r="C44" s="1">
        <v>700.67200000000003</v>
      </c>
      <c r="D44" s="1">
        <v>1.742</v>
      </c>
      <c r="E44" s="1">
        <v>593.18600000000004</v>
      </c>
      <c r="F44" s="1">
        <v>2.706</v>
      </c>
      <c r="G44" s="6">
        <v>1</v>
      </c>
      <c r="H44" s="1">
        <v>60</v>
      </c>
      <c r="I44" s="1"/>
      <c r="J44" s="1">
        <v>578.42999999999995</v>
      </c>
      <c r="K44" s="1">
        <f t="shared" si="14"/>
        <v>14.756000000000085</v>
      </c>
      <c r="L44" s="1"/>
      <c r="M44" s="1"/>
      <c r="N44" s="1">
        <v>100</v>
      </c>
      <c r="O44" s="1">
        <v>447.96739999999988</v>
      </c>
      <c r="P44" s="1"/>
      <c r="Q44" s="1"/>
      <c r="R44" s="1">
        <f t="shared" si="2"/>
        <v>118.63720000000001</v>
      </c>
      <c r="S44" s="5">
        <f>12*R44-Q44-P44-O44-N44-F44</f>
        <v>872.97300000000018</v>
      </c>
      <c r="T44" s="5"/>
      <c r="U44" s="1"/>
      <c r="V44" s="1">
        <f t="shared" si="15"/>
        <v>12</v>
      </c>
      <c r="W44" s="1">
        <f t="shared" si="16"/>
        <v>4.64165877144774</v>
      </c>
      <c r="X44" s="1">
        <v>78.246799999999993</v>
      </c>
      <c r="Y44" s="1">
        <v>31.36966666666666</v>
      </c>
      <c r="Z44" s="1">
        <v>71.330399999999997</v>
      </c>
      <c r="AA44" s="1">
        <v>71.151399999999995</v>
      </c>
      <c r="AB44" s="1"/>
      <c r="AC44" s="1">
        <f t="shared" si="5"/>
        <v>872.97300000000018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32</v>
      </c>
      <c r="C45" s="1">
        <v>619.23800000000006</v>
      </c>
      <c r="D45" s="1">
        <v>0.88800000000000001</v>
      </c>
      <c r="E45" s="1">
        <v>521.73699999999997</v>
      </c>
      <c r="F45" s="1">
        <v>17.567</v>
      </c>
      <c r="G45" s="6">
        <v>1</v>
      </c>
      <c r="H45" s="1">
        <v>60</v>
      </c>
      <c r="I45" s="1"/>
      <c r="J45" s="1">
        <v>501.98599999999999</v>
      </c>
      <c r="K45" s="1">
        <f t="shared" si="14"/>
        <v>19.750999999999976</v>
      </c>
      <c r="L45" s="1"/>
      <c r="M45" s="1"/>
      <c r="N45" s="1">
        <v>115.04040000000001</v>
      </c>
      <c r="O45" s="1">
        <v>395.1798</v>
      </c>
      <c r="P45" s="1"/>
      <c r="Q45" s="1"/>
      <c r="R45" s="1">
        <f t="shared" si="2"/>
        <v>104.34739999999999</v>
      </c>
      <c r="S45" s="5">
        <f>12*R45-Q45-P45-O45-N45-F45</f>
        <v>724.38159999999993</v>
      </c>
      <c r="T45" s="5"/>
      <c r="U45" s="1"/>
      <c r="V45" s="1">
        <f t="shared" si="15"/>
        <v>12</v>
      </c>
      <c r="W45" s="1">
        <f t="shared" si="16"/>
        <v>5.0579813200903905</v>
      </c>
      <c r="X45" s="1">
        <v>73.291399999999996</v>
      </c>
      <c r="Y45" s="1">
        <v>35.978666666666669</v>
      </c>
      <c r="Z45" s="1">
        <v>58.446599999999997</v>
      </c>
      <c r="AA45" s="1">
        <v>73.134600000000006</v>
      </c>
      <c r="AB45" s="1"/>
      <c r="AC45" s="1">
        <f t="shared" si="5"/>
        <v>724.38159999999993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32</v>
      </c>
      <c r="C46" s="1">
        <v>593.53</v>
      </c>
      <c r="D46" s="1">
        <v>2.004</v>
      </c>
      <c r="E46" s="1">
        <v>509.28399999999999</v>
      </c>
      <c r="F46" s="1">
        <v>2.6749999999999998</v>
      </c>
      <c r="G46" s="6">
        <v>1</v>
      </c>
      <c r="H46" s="1">
        <v>60</v>
      </c>
      <c r="I46" s="1"/>
      <c r="J46" s="1">
        <v>599.02</v>
      </c>
      <c r="K46" s="1">
        <f t="shared" si="14"/>
        <v>-89.73599999999999</v>
      </c>
      <c r="L46" s="1"/>
      <c r="M46" s="1"/>
      <c r="N46" s="1">
        <v>150</v>
      </c>
      <c r="O46" s="1">
        <v>484.81400000000002</v>
      </c>
      <c r="P46" s="1"/>
      <c r="Q46" s="1"/>
      <c r="R46" s="1">
        <f t="shared" si="2"/>
        <v>101.85679999999999</v>
      </c>
      <c r="S46" s="5">
        <f t="shared" ref="S46:S51" si="18">12*R46-Q46-P46-O46-N46-F46</f>
        <v>584.79259999999977</v>
      </c>
      <c r="T46" s="5"/>
      <c r="U46" s="1"/>
      <c r="V46" s="1">
        <f t="shared" si="15"/>
        <v>11.999999999999998</v>
      </c>
      <c r="W46" s="1">
        <f t="shared" si="16"/>
        <v>6.2586788510929079</v>
      </c>
      <c r="X46" s="1">
        <v>78.025999999999996</v>
      </c>
      <c r="Y46" s="1">
        <v>60.183999999999997</v>
      </c>
      <c r="Z46" s="1">
        <v>62.946199999999997</v>
      </c>
      <c r="AA46" s="1">
        <v>69.351399999999998</v>
      </c>
      <c r="AB46" s="1"/>
      <c r="AC46" s="1">
        <f t="shared" si="5"/>
        <v>584.79259999999977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32</v>
      </c>
      <c r="C47" s="1">
        <v>217.898</v>
      </c>
      <c r="D47" s="1"/>
      <c r="E47" s="1">
        <v>123.008</v>
      </c>
      <c r="F47" s="1">
        <v>83.373999999999995</v>
      </c>
      <c r="G47" s="6">
        <v>1</v>
      </c>
      <c r="H47" s="1">
        <v>35</v>
      </c>
      <c r="I47" s="1"/>
      <c r="J47" s="1">
        <v>125.25</v>
      </c>
      <c r="K47" s="1">
        <f t="shared" si="14"/>
        <v>-2.2420000000000044</v>
      </c>
      <c r="L47" s="1"/>
      <c r="M47" s="1"/>
      <c r="N47" s="1"/>
      <c r="O47" s="1">
        <v>90.319599999999951</v>
      </c>
      <c r="P47" s="1"/>
      <c r="Q47" s="1"/>
      <c r="R47" s="1">
        <f t="shared" si="2"/>
        <v>24.601599999999998</v>
      </c>
      <c r="S47" s="5">
        <f t="shared" si="18"/>
        <v>121.52560000000005</v>
      </c>
      <c r="T47" s="5"/>
      <c r="U47" s="1"/>
      <c r="V47" s="1">
        <f t="shared" si="15"/>
        <v>12.000000000000002</v>
      </c>
      <c r="W47" s="1">
        <f t="shared" si="16"/>
        <v>7.0602562434963563</v>
      </c>
      <c r="X47" s="1">
        <v>19.996200000000002</v>
      </c>
      <c r="Y47" s="1">
        <v>13.02233333333333</v>
      </c>
      <c r="Z47" s="1">
        <v>22.197800000000001</v>
      </c>
      <c r="AA47" s="1">
        <v>13.4146</v>
      </c>
      <c r="AB47" s="1"/>
      <c r="AC47" s="1">
        <f t="shared" si="5"/>
        <v>121.52560000000005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32</v>
      </c>
      <c r="C48" s="1">
        <v>165.232</v>
      </c>
      <c r="D48" s="1"/>
      <c r="E48" s="1">
        <v>100.97499999999999</v>
      </c>
      <c r="F48" s="1">
        <v>48.274000000000001</v>
      </c>
      <c r="G48" s="6">
        <v>1</v>
      </c>
      <c r="H48" s="1">
        <v>40</v>
      </c>
      <c r="I48" s="1"/>
      <c r="J48" s="1">
        <v>103.25</v>
      </c>
      <c r="K48" s="1">
        <f t="shared" si="14"/>
        <v>-2.2750000000000057</v>
      </c>
      <c r="L48" s="1"/>
      <c r="M48" s="1"/>
      <c r="N48" s="1">
        <v>20.21599999999998</v>
      </c>
      <c r="O48" s="1">
        <v>114.2518</v>
      </c>
      <c r="P48" s="1"/>
      <c r="Q48" s="1"/>
      <c r="R48" s="1">
        <f t="shared" si="2"/>
        <v>20.195</v>
      </c>
      <c r="S48" s="5">
        <f t="shared" si="18"/>
        <v>59.59820000000002</v>
      </c>
      <c r="T48" s="5"/>
      <c r="U48" s="1"/>
      <c r="V48" s="1">
        <f t="shared" si="15"/>
        <v>12</v>
      </c>
      <c r="W48" s="1">
        <f t="shared" si="16"/>
        <v>9.048863580094082</v>
      </c>
      <c r="X48" s="1">
        <v>21.217600000000001</v>
      </c>
      <c r="Y48" s="1">
        <v>16.547333333333331</v>
      </c>
      <c r="Z48" s="1">
        <v>18.856200000000001</v>
      </c>
      <c r="AA48" s="1">
        <v>19.824999999999999</v>
      </c>
      <c r="AB48" s="1"/>
      <c r="AC48" s="1">
        <f t="shared" si="5"/>
        <v>59.59820000000002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32</v>
      </c>
      <c r="C49" s="1">
        <v>288.22300000000001</v>
      </c>
      <c r="D49" s="1"/>
      <c r="E49" s="1">
        <v>258.08300000000003</v>
      </c>
      <c r="F49" s="1">
        <v>1.175</v>
      </c>
      <c r="G49" s="6">
        <v>1</v>
      </c>
      <c r="H49" s="1">
        <v>30</v>
      </c>
      <c r="I49" s="1"/>
      <c r="J49" s="1">
        <v>304</v>
      </c>
      <c r="K49" s="1">
        <f t="shared" si="14"/>
        <v>-45.916999999999973</v>
      </c>
      <c r="L49" s="1"/>
      <c r="M49" s="1"/>
      <c r="N49" s="1">
        <v>100</v>
      </c>
      <c r="O49" s="1">
        <v>398.28880000000021</v>
      </c>
      <c r="P49" s="1"/>
      <c r="Q49" s="1"/>
      <c r="R49" s="1">
        <f t="shared" si="2"/>
        <v>51.616600000000005</v>
      </c>
      <c r="S49" s="5">
        <f t="shared" si="18"/>
        <v>119.93539999999986</v>
      </c>
      <c r="T49" s="5"/>
      <c r="U49" s="1"/>
      <c r="V49" s="1">
        <f t="shared" si="15"/>
        <v>12</v>
      </c>
      <c r="W49" s="1">
        <f t="shared" si="16"/>
        <v>9.6764180515570608</v>
      </c>
      <c r="X49" s="1">
        <v>51.244600000000013</v>
      </c>
      <c r="Y49" s="1">
        <v>23.068000000000001</v>
      </c>
      <c r="Z49" s="1">
        <v>32.554199999999987</v>
      </c>
      <c r="AA49" s="1">
        <v>36.956800000000001</v>
      </c>
      <c r="AB49" s="1"/>
      <c r="AC49" s="1">
        <f t="shared" si="5"/>
        <v>119.93539999999986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32</v>
      </c>
      <c r="C50" s="1">
        <v>277.76799999999997</v>
      </c>
      <c r="D50" s="1">
        <v>2.3E-2</v>
      </c>
      <c r="E50" s="1">
        <v>242.85400000000001</v>
      </c>
      <c r="F50" s="1">
        <v>4.1000000000000002E-2</v>
      </c>
      <c r="G50" s="6">
        <v>1</v>
      </c>
      <c r="H50" s="1">
        <v>30</v>
      </c>
      <c r="I50" s="1"/>
      <c r="J50" s="1">
        <v>288.39999999999998</v>
      </c>
      <c r="K50" s="1">
        <f t="shared" si="14"/>
        <v>-45.545999999999964</v>
      </c>
      <c r="L50" s="1"/>
      <c r="M50" s="1"/>
      <c r="N50" s="1">
        <v>100</v>
      </c>
      <c r="O50" s="1">
        <v>259.45960000000002</v>
      </c>
      <c r="P50" s="1"/>
      <c r="Q50" s="1"/>
      <c r="R50" s="1">
        <f t="shared" si="2"/>
        <v>48.570800000000006</v>
      </c>
      <c r="S50" s="5">
        <f t="shared" si="18"/>
        <v>223.34899999999999</v>
      </c>
      <c r="T50" s="5"/>
      <c r="U50" s="1"/>
      <c r="V50" s="1">
        <f t="shared" si="15"/>
        <v>11.999999999999998</v>
      </c>
      <c r="W50" s="1">
        <f t="shared" si="16"/>
        <v>7.4015787263129287</v>
      </c>
      <c r="X50" s="1">
        <v>42.038200000000003</v>
      </c>
      <c r="Y50" s="1">
        <v>19.12233333333333</v>
      </c>
      <c r="Z50" s="1">
        <v>31.595400000000001</v>
      </c>
      <c r="AA50" s="1">
        <v>34.803400000000003</v>
      </c>
      <c r="AB50" s="1"/>
      <c r="AC50" s="1">
        <f t="shared" si="5"/>
        <v>223.34899999999999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80</v>
      </c>
      <c r="B51" s="1" t="s">
        <v>32</v>
      </c>
      <c r="C51" s="1">
        <v>347.35899999999998</v>
      </c>
      <c r="D51" s="1"/>
      <c r="E51" s="1">
        <v>292.99200000000002</v>
      </c>
      <c r="F51" s="1"/>
      <c r="G51" s="6">
        <v>1</v>
      </c>
      <c r="H51" s="1">
        <v>30</v>
      </c>
      <c r="I51" s="1"/>
      <c r="J51" s="1">
        <v>386.4</v>
      </c>
      <c r="K51" s="1">
        <f t="shared" si="14"/>
        <v>-93.407999999999959</v>
      </c>
      <c r="L51" s="1"/>
      <c r="M51" s="1"/>
      <c r="N51" s="1">
        <v>230</v>
      </c>
      <c r="O51" s="1">
        <v>358.1198</v>
      </c>
      <c r="P51" s="1">
        <v>100</v>
      </c>
      <c r="Q51" s="1"/>
      <c r="R51" s="1">
        <f t="shared" si="2"/>
        <v>58.598400000000005</v>
      </c>
      <c r="S51" s="5">
        <f t="shared" si="18"/>
        <v>15.061000000000092</v>
      </c>
      <c r="T51" s="5"/>
      <c r="U51" s="1"/>
      <c r="V51" s="1">
        <f t="shared" si="15"/>
        <v>12</v>
      </c>
      <c r="W51" s="1">
        <f t="shared" si="16"/>
        <v>11.742979330493663</v>
      </c>
      <c r="X51" s="1">
        <v>68.038600000000002</v>
      </c>
      <c r="Y51" s="1">
        <v>25.396000000000001</v>
      </c>
      <c r="Z51" s="1">
        <v>46.112400000000001</v>
      </c>
      <c r="AA51" s="1">
        <v>56.5884</v>
      </c>
      <c r="AB51" s="1"/>
      <c r="AC51" s="1">
        <f t="shared" si="5"/>
        <v>15.061000000000092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81</v>
      </c>
      <c r="B52" s="1" t="s">
        <v>32</v>
      </c>
      <c r="C52" s="1">
        <v>77.823999999999998</v>
      </c>
      <c r="D52" s="1">
        <v>16.471</v>
      </c>
      <c r="E52" s="1">
        <v>75.727999999999994</v>
      </c>
      <c r="F52" s="1"/>
      <c r="G52" s="6">
        <v>1</v>
      </c>
      <c r="H52" s="1">
        <v>45</v>
      </c>
      <c r="I52" s="1"/>
      <c r="J52" s="1">
        <v>80.3</v>
      </c>
      <c r="K52" s="1">
        <f t="shared" si="14"/>
        <v>-4.5720000000000027</v>
      </c>
      <c r="L52" s="1"/>
      <c r="M52" s="1"/>
      <c r="N52" s="1">
        <v>120</v>
      </c>
      <c r="O52" s="1">
        <v>223.45639999999989</v>
      </c>
      <c r="P52" s="1"/>
      <c r="Q52" s="1"/>
      <c r="R52" s="1">
        <f t="shared" si="2"/>
        <v>15.145599999999998</v>
      </c>
      <c r="S52" s="5"/>
      <c r="T52" s="5"/>
      <c r="U52" s="1"/>
      <c r="V52" s="1">
        <f t="shared" si="15"/>
        <v>22.676975491231776</v>
      </c>
      <c r="W52" s="1">
        <f t="shared" si="16"/>
        <v>22.676975491231776</v>
      </c>
      <c r="X52" s="1">
        <v>27.488800000000001</v>
      </c>
      <c r="Y52" s="1">
        <v>13.396000000000001</v>
      </c>
      <c r="Z52" s="1">
        <v>2.3988</v>
      </c>
      <c r="AA52" s="1">
        <v>18.138400000000001</v>
      </c>
      <c r="AB52" s="1"/>
      <c r="AC52" s="1">
        <f t="shared" si="5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32</v>
      </c>
      <c r="C53" s="1">
        <v>536.73</v>
      </c>
      <c r="D53" s="1"/>
      <c r="E53" s="1">
        <v>354.90300000000002</v>
      </c>
      <c r="F53" s="1"/>
      <c r="G53" s="6">
        <v>1</v>
      </c>
      <c r="H53" s="1">
        <v>40</v>
      </c>
      <c r="I53" s="1"/>
      <c r="J53" s="1">
        <v>750.6</v>
      </c>
      <c r="K53" s="1">
        <f t="shared" si="14"/>
        <v>-395.697</v>
      </c>
      <c r="L53" s="1"/>
      <c r="M53" s="1"/>
      <c r="N53" s="1">
        <v>450</v>
      </c>
      <c r="O53" s="1">
        <v>747.31999999999994</v>
      </c>
      <c r="P53" s="1">
        <v>100</v>
      </c>
      <c r="Q53" s="1">
        <v>600</v>
      </c>
      <c r="R53" s="1">
        <f t="shared" si="2"/>
        <v>70.98060000000001</v>
      </c>
      <c r="S53" s="5"/>
      <c r="T53" s="5"/>
      <c r="U53" s="1"/>
      <c r="V53" s="1">
        <f t="shared" si="15"/>
        <v>26.730120624508665</v>
      </c>
      <c r="W53" s="1">
        <f t="shared" si="16"/>
        <v>26.730120624508665</v>
      </c>
      <c r="X53" s="1">
        <v>190.60759999999999</v>
      </c>
      <c r="Y53" s="1">
        <v>77.619666666666674</v>
      </c>
      <c r="Z53" s="1">
        <v>70.096400000000003</v>
      </c>
      <c r="AA53" s="1">
        <v>121.6686</v>
      </c>
      <c r="AB53" s="1"/>
      <c r="AC53" s="1">
        <f t="shared" si="5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83</v>
      </c>
      <c r="B54" s="1" t="s">
        <v>32</v>
      </c>
      <c r="C54" s="1">
        <v>-1.2549999999999999</v>
      </c>
      <c r="D54" s="1">
        <v>1.2549999999999999</v>
      </c>
      <c r="E54" s="1"/>
      <c r="F54" s="1"/>
      <c r="G54" s="6">
        <v>0</v>
      </c>
      <c r="H54" s="1" t="e">
        <v>#N/A</v>
      </c>
      <c r="I54" s="1"/>
      <c r="J54" s="1"/>
      <c r="K54" s="1">
        <f t="shared" si="14"/>
        <v>0</v>
      </c>
      <c r="L54" s="1"/>
      <c r="M54" s="1"/>
      <c r="N54" s="1"/>
      <c r="O54" s="1">
        <v>0</v>
      </c>
      <c r="P54" s="1"/>
      <c r="Q54" s="1"/>
      <c r="R54" s="1">
        <f t="shared" si="2"/>
        <v>0</v>
      </c>
      <c r="S54" s="5"/>
      <c r="T54" s="5"/>
      <c r="U54" s="1"/>
      <c r="V54" s="1" t="e">
        <f t="shared" si="3"/>
        <v>#DIV/0!</v>
      </c>
      <c r="W54" s="1" t="e">
        <f t="shared" si="4"/>
        <v>#DIV/0!</v>
      </c>
      <c r="X54" s="1">
        <v>0.251</v>
      </c>
      <c r="Y54" s="1">
        <v>0</v>
      </c>
      <c r="Z54" s="1">
        <v>0</v>
      </c>
      <c r="AA54" s="1">
        <v>0.251</v>
      </c>
      <c r="AB54" s="1"/>
      <c r="AC54" s="1">
        <f t="shared" si="5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84</v>
      </c>
      <c r="B55" s="1" t="s">
        <v>32</v>
      </c>
      <c r="C55" s="1">
        <v>62.591999999999999</v>
      </c>
      <c r="D55" s="1">
        <v>18.29</v>
      </c>
      <c r="E55" s="1">
        <v>0.65700000000000003</v>
      </c>
      <c r="F55" s="1">
        <v>65.613</v>
      </c>
      <c r="G55" s="6">
        <v>1</v>
      </c>
      <c r="H55" s="1">
        <v>35</v>
      </c>
      <c r="I55" s="1"/>
      <c r="J55" s="1">
        <v>182.8</v>
      </c>
      <c r="K55" s="1">
        <f t="shared" si="14"/>
        <v>-182.143</v>
      </c>
      <c r="L55" s="1"/>
      <c r="M55" s="1"/>
      <c r="N55" s="1">
        <v>122.7062</v>
      </c>
      <c r="O55" s="1">
        <v>114.61620000000001</v>
      </c>
      <c r="P55" s="1"/>
      <c r="Q55" s="1"/>
      <c r="R55" s="1">
        <f t="shared" si="2"/>
        <v>0.13140000000000002</v>
      </c>
      <c r="S55" s="5"/>
      <c r="T55" s="5"/>
      <c r="U55" s="1"/>
      <c r="V55" s="1">
        <f t="shared" ref="V55:V61" si="19">(F55+N55+O55+P55+Q55+S55)/R55</f>
        <v>2305.4444444444443</v>
      </c>
      <c r="W55" s="1">
        <f t="shared" ref="W55:W61" si="20">(F55+N55+O55+P55+Q55)/R55</f>
        <v>2305.4444444444443</v>
      </c>
      <c r="X55" s="1">
        <v>21.895800000000001</v>
      </c>
      <c r="Y55" s="1">
        <v>-6.3063333333333338</v>
      </c>
      <c r="Z55" s="1">
        <v>10.8284</v>
      </c>
      <c r="AA55" s="1">
        <v>24.471599999999999</v>
      </c>
      <c r="AB55" s="1"/>
      <c r="AC55" s="1">
        <f t="shared" si="5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85</v>
      </c>
      <c r="B56" s="1" t="s">
        <v>32</v>
      </c>
      <c r="C56" s="1">
        <v>21.102</v>
      </c>
      <c r="D56" s="1">
        <v>2.7879999999999998</v>
      </c>
      <c r="E56" s="1">
        <v>8.9489999999999998</v>
      </c>
      <c r="F56" s="1">
        <v>9.4600000000000009</v>
      </c>
      <c r="G56" s="6">
        <v>1</v>
      </c>
      <c r="H56" s="1">
        <v>45</v>
      </c>
      <c r="I56" s="1"/>
      <c r="J56" s="1">
        <v>45.6</v>
      </c>
      <c r="K56" s="1">
        <f t="shared" si="14"/>
        <v>-36.651000000000003</v>
      </c>
      <c r="L56" s="1"/>
      <c r="M56" s="1"/>
      <c r="N56" s="1">
        <v>6.4649999999999981</v>
      </c>
      <c r="O56" s="1">
        <v>6.6128000000000018</v>
      </c>
      <c r="P56" s="1"/>
      <c r="Q56" s="1"/>
      <c r="R56" s="1">
        <f t="shared" si="2"/>
        <v>1.7898000000000001</v>
      </c>
      <c r="S56" s="5"/>
      <c r="T56" s="5"/>
      <c r="U56" s="1"/>
      <c r="V56" s="1">
        <f t="shared" si="19"/>
        <v>12.592356687898089</v>
      </c>
      <c r="W56" s="1">
        <f t="shared" si="20"/>
        <v>12.592356687898089</v>
      </c>
      <c r="X56" s="1">
        <v>2.2075999999999998</v>
      </c>
      <c r="Y56" s="1">
        <v>0.44066666666666671</v>
      </c>
      <c r="Z56" s="1">
        <v>0.24640000000000001</v>
      </c>
      <c r="AA56" s="1">
        <v>2.4540000000000002</v>
      </c>
      <c r="AB56" s="1"/>
      <c r="AC56" s="1">
        <f t="shared" si="5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86</v>
      </c>
      <c r="B57" s="1" t="s">
        <v>32</v>
      </c>
      <c r="C57" s="1">
        <v>91.537999999999997</v>
      </c>
      <c r="D57" s="1">
        <v>0.30299999999999999</v>
      </c>
      <c r="E57" s="1">
        <v>90.466999999999999</v>
      </c>
      <c r="F57" s="1"/>
      <c r="G57" s="6">
        <v>1</v>
      </c>
      <c r="H57" s="1">
        <v>30</v>
      </c>
      <c r="I57" s="1"/>
      <c r="J57" s="1">
        <v>134.30000000000001</v>
      </c>
      <c r="K57" s="1">
        <f t="shared" si="14"/>
        <v>-43.833000000000013</v>
      </c>
      <c r="L57" s="1"/>
      <c r="M57" s="1"/>
      <c r="N57" s="1"/>
      <c r="O57" s="1">
        <v>94.273400000000009</v>
      </c>
      <c r="P57" s="1"/>
      <c r="Q57" s="1"/>
      <c r="R57" s="1">
        <f t="shared" si="2"/>
        <v>18.093399999999999</v>
      </c>
      <c r="S57" s="5">
        <f>12*R57-Q57-P57-O57-N57-F57</f>
        <v>122.84739999999996</v>
      </c>
      <c r="T57" s="5"/>
      <c r="U57" s="1"/>
      <c r="V57" s="1">
        <f t="shared" si="19"/>
        <v>12</v>
      </c>
      <c r="W57" s="1">
        <f t="shared" si="20"/>
        <v>5.2103750538870539</v>
      </c>
      <c r="X57" s="1">
        <v>11.702400000000001</v>
      </c>
      <c r="Y57" s="1">
        <v>4.7300000000000004</v>
      </c>
      <c r="Z57" s="1">
        <v>10.774800000000001</v>
      </c>
      <c r="AA57" s="1">
        <v>1.9896</v>
      </c>
      <c r="AB57" s="1"/>
      <c r="AC57" s="1">
        <f t="shared" si="5"/>
        <v>122.84739999999996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87</v>
      </c>
      <c r="B58" s="1" t="s">
        <v>32</v>
      </c>
      <c r="C58" s="1">
        <v>119.824</v>
      </c>
      <c r="D58" s="1">
        <v>27.959</v>
      </c>
      <c r="E58" s="1">
        <v>76.135999999999996</v>
      </c>
      <c r="F58" s="1">
        <v>68.081000000000003</v>
      </c>
      <c r="G58" s="6">
        <v>1</v>
      </c>
      <c r="H58" s="1">
        <v>45</v>
      </c>
      <c r="I58" s="1"/>
      <c r="J58" s="1">
        <v>74.099999999999994</v>
      </c>
      <c r="K58" s="1">
        <f t="shared" si="14"/>
        <v>2.0360000000000014</v>
      </c>
      <c r="L58" s="1"/>
      <c r="M58" s="1"/>
      <c r="N58" s="1"/>
      <c r="O58" s="1">
        <v>111.2818</v>
      </c>
      <c r="P58" s="1"/>
      <c r="Q58" s="1"/>
      <c r="R58" s="1">
        <f t="shared" si="2"/>
        <v>15.2272</v>
      </c>
      <c r="S58" s="5"/>
      <c r="T58" s="5"/>
      <c r="U58" s="1"/>
      <c r="V58" s="1">
        <f t="shared" si="19"/>
        <v>11.779105810654618</v>
      </c>
      <c r="W58" s="1">
        <f t="shared" si="20"/>
        <v>11.779105810654618</v>
      </c>
      <c r="X58" s="1">
        <v>15.6706</v>
      </c>
      <c r="Y58" s="1">
        <v>17.29</v>
      </c>
      <c r="Z58" s="1">
        <v>1.5753999999999999</v>
      </c>
      <c r="AA58" s="1">
        <v>11.0494</v>
      </c>
      <c r="AB58" s="1"/>
      <c r="AC58" s="1">
        <f t="shared" si="5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88</v>
      </c>
      <c r="B59" s="1" t="s">
        <v>32</v>
      </c>
      <c r="C59" s="1">
        <v>219.035</v>
      </c>
      <c r="D59" s="1">
        <v>3.5409999999999999</v>
      </c>
      <c r="E59" s="1">
        <v>62.74</v>
      </c>
      <c r="F59" s="1">
        <v>151.23099999999999</v>
      </c>
      <c r="G59" s="6">
        <v>1</v>
      </c>
      <c r="H59" s="1">
        <v>45</v>
      </c>
      <c r="I59" s="1"/>
      <c r="J59" s="1">
        <v>64.2</v>
      </c>
      <c r="K59" s="1">
        <f t="shared" si="14"/>
        <v>-1.4600000000000009</v>
      </c>
      <c r="L59" s="1"/>
      <c r="M59" s="1"/>
      <c r="N59" s="1"/>
      <c r="O59" s="1">
        <v>0</v>
      </c>
      <c r="P59" s="1"/>
      <c r="Q59" s="1"/>
      <c r="R59" s="1">
        <f t="shared" si="2"/>
        <v>12.548</v>
      </c>
      <c r="S59" s="5"/>
      <c r="T59" s="5"/>
      <c r="U59" s="1"/>
      <c r="V59" s="1">
        <f t="shared" si="19"/>
        <v>12.05219955371374</v>
      </c>
      <c r="W59" s="1">
        <f t="shared" si="20"/>
        <v>12.05219955371374</v>
      </c>
      <c r="X59" s="1">
        <v>15.117800000000001</v>
      </c>
      <c r="Y59" s="1">
        <v>8.147333333333334</v>
      </c>
      <c r="Z59" s="1">
        <v>5.0324</v>
      </c>
      <c r="AA59" s="1">
        <v>14.5436</v>
      </c>
      <c r="AB59" s="1"/>
      <c r="AC59" s="1">
        <f t="shared" si="5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89</v>
      </c>
      <c r="B60" s="1" t="s">
        <v>39</v>
      </c>
      <c r="C60" s="1">
        <v>82</v>
      </c>
      <c r="D60" s="1"/>
      <c r="E60" s="1">
        <v>34</v>
      </c>
      <c r="F60" s="1"/>
      <c r="G60" s="6">
        <v>0.35</v>
      </c>
      <c r="H60" s="1">
        <v>40</v>
      </c>
      <c r="I60" s="1"/>
      <c r="J60" s="1">
        <v>59</v>
      </c>
      <c r="K60" s="1">
        <f t="shared" si="14"/>
        <v>-25</v>
      </c>
      <c r="L60" s="1"/>
      <c r="M60" s="1"/>
      <c r="N60" s="1">
        <v>74.2</v>
      </c>
      <c r="O60" s="1">
        <v>88.000000000000014</v>
      </c>
      <c r="P60" s="1"/>
      <c r="Q60" s="1"/>
      <c r="R60" s="1">
        <f t="shared" si="2"/>
        <v>6.8</v>
      </c>
      <c r="S60" s="5"/>
      <c r="T60" s="5"/>
      <c r="U60" s="1"/>
      <c r="V60" s="1">
        <f t="shared" si="19"/>
        <v>23.852941176470591</v>
      </c>
      <c r="W60" s="1">
        <f t="shared" si="20"/>
        <v>23.852941176470591</v>
      </c>
      <c r="X60" s="1">
        <v>15.4</v>
      </c>
      <c r="Y60" s="1">
        <v>-0.33333333333333331</v>
      </c>
      <c r="Z60" s="1">
        <v>9</v>
      </c>
      <c r="AA60" s="1">
        <v>15.4</v>
      </c>
      <c r="AB60" s="1"/>
      <c r="AC60" s="1">
        <f t="shared" si="5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90</v>
      </c>
      <c r="B61" s="1" t="s">
        <v>39</v>
      </c>
      <c r="C61" s="1">
        <v>1143</v>
      </c>
      <c r="D61" s="1">
        <v>252</v>
      </c>
      <c r="E61" s="1">
        <v>1126</v>
      </c>
      <c r="F61" s="1">
        <v>134</v>
      </c>
      <c r="G61" s="6">
        <v>0.4</v>
      </c>
      <c r="H61" s="1">
        <v>45</v>
      </c>
      <c r="I61" s="1" t="s">
        <v>22</v>
      </c>
      <c r="J61" s="1">
        <v>1160.3</v>
      </c>
      <c r="K61" s="1">
        <f t="shared" si="14"/>
        <v>-34.299999999999955</v>
      </c>
      <c r="L61" s="1"/>
      <c r="M61" s="1"/>
      <c r="N61" s="1"/>
      <c r="O61" s="1">
        <v>277</v>
      </c>
      <c r="P61" s="1"/>
      <c r="Q61" s="1"/>
      <c r="R61" s="1">
        <f t="shared" si="2"/>
        <v>225.2</v>
      </c>
      <c r="S61" s="5">
        <f>9*R61-Q61-P61-O61-N61-F61</f>
        <v>1615.8</v>
      </c>
      <c r="T61" s="5"/>
      <c r="U61" s="1"/>
      <c r="V61" s="1">
        <f t="shared" si="19"/>
        <v>9</v>
      </c>
      <c r="W61" s="1">
        <f t="shared" si="20"/>
        <v>1.8250444049733572</v>
      </c>
      <c r="X61" s="1">
        <v>92</v>
      </c>
      <c r="Y61" s="1">
        <v>4</v>
      </c>
      <c r="Z61" s="1">
        <v>158.80000000000001</v>
      </c>
      <c r="AA61" s="1">
        <v>77</v>
      </c>
      <c r="AB61" s="1"/>
      <c r="AC61" s="1">
        <f t="shared" si="5"/>
        <v>646.32000000000005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91</v>
      </c>
      <c r="B62" s="1" t="s">
        <v>39</v>
      </c>
      <c r="C62" s="1">
        <v>-2</v>
      </c>
      <c r="D62" s="1">
        <v>134</v>
      </c>
      <c r="E62" s="1">
        <v>96</v>
      </c>
      <c r="F62" s="1">
        <v>36</v>
      </c>
      <c r="G62" s="6">
        <v>0.45</v>
      </c>
      <c r="H62" s="1">
        <v>50</v>
      </c>
      <c r="I62" s="1" t="s">
        <v>22</v>
      </c>
      <c r="J62" s="1">
        <v>92</v>
      </c>
      <c r="K62" s="1">
        <f t="shared" si="14"/>
        <v>4</v>
      </c>
      <c r="L62" s="1"/>
      <c r="M62" s="1"/>
      <c r="N62" s="1"/>
      <c r="O62" s="1">
        <v>0</v>
      </c>
      <c r="P62" s="1"/>
      <c r="Q62" s="1"/>
      <c r="R62" s="1">
        <f t="shared" si="2"/>
        <v>19.2</v>
      </c>
      <c r="S62" s="5"/>
      <c r="T62" s="5"/>
      <c r="U62" s="1"/>
      <c r="V62" s="1">
        <f t="shared" si="3"/>
        <v>1.875</v>
      </c>
      <c r="W62" s="1">
        <f t="shared" si="4"/>
        <v>1.875</v>
      </c>
      <c r="X62" s="1">
        <v>0</v>
      </c>
      <c r="Y62" s="1">
        <v>0</v>
      </c>
      <c r="Z62" s="1">
        <v>0</v>
      </c>
      <c r="AA62" s="1">
        <v>0</v>
      </c>
      <c r="AB62" s="1"/>
      <c r="AC62" s="1">
        <f t="shared" si="5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93</v>
      </c>
      <c r="B63" s="1" t="s">
        <v>32</v>
      </c>
      <c r="C63" s="1">
        <v>739.74900000000002</v>
      </c>
      <c r="D63" s="1"/>
      <c r="E63" s="1">
        <v>536.048</v>
      </c>
      <c r="F63" s="1">
        <v>1.2999999999999999E-2</v>
      </c>
      <c r="G63" s="6">
        <v>1</v>
      </c>
      <c r="H63" s="1">
        <v>45</v>
      </c>
      <c r="I63" s="1"/>
      <c r="J63" s="1">
        <v>620.65</v>
      </c>
      <c r="K63" s="1">
        <f t="shared" si="14"/>
        <v>-84.601999999999975</v>
      </c>
      <c r="L63" s="1"/>
      <c r="M63" s="1"/>
      <c r="N63" s="1">
        <v>600</v>
      </c>
      <c r="O63" s="1">
        <v>523.6504000000001</v>
      </c>
      <c r="P63" s="1"/>
      <c r="Q63" s="1">
        <v>400</v>
      </c>
      <c r="R63" s="1">
        <f t="shared" si="2"/>
        <v>107.20959999999999</v>
      </c>
      <c r="S63" s="5"/>
      <c r="T63" s="5"/>
      <c r="U63" s="1"/>
      <c r="V63" s="1">
        <f t="shared" ref="V63:V71" si="21">(F63+N63+O63+P63+Q63+S63)/R63</f>
        <v>14.21200526818494</v>
      </c>
      <c r="W63" s="1">
        <f t="shared" ref="W63:W71" si="22">(F63+N63+O63+P63+Q63)/R63</f>
        <v>14.21200526818494</v>
      </c>
      <c r="X63" s="1">
        <v>144.97280000000001</v>
      </c>
      <c r="Y63" s="1">
        <v>31.476333333333329</v>
      </c>
      <c r="Z63" s="1">
        <v>82.897599999999997</v>
      </c>
      <c r="AA63" s="1">
        <v>122.5184</v>
      </c>
      <c r="AB63" s="1"/>
      <c r="AC63" s="1">
        <f t="shared" si="5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94</v>
      </c>
      <c r="B64" s="1" t="s">
        <v>39</v>
      </c>
      <c r="C64" s="1">
        <v>259</v>
      </c>
      <c r="D64" s="1"/>
      <c r="E64" s="1">
        <v>232</v>
      </c>
      <c r="F64" s="1"/>
      <c r="G64" s="6">
        <v>0.35</v>
      </c>
      <c r="H64" s="1">
        <v>40</v>
      </c>
      <c r="I64" s="1"/>
      <c r="J64" s="1">
        <v>272</v>
      </c>
      <c r="K64" s="1">
        <f t="shared" si="14"/>
        <v>-40</v>
      </c>
      <c r="L64" s="1"/>
      <c r="M64" s="1"/>
      <c r="N64" s="1"/>
      <c r="O64" s="1">
        <v>47</v>
      </c>
      <c r="P64" s="1"/>
      <c r="Q64" s="1"/>
      <c r="R64" s="1">
        <f t="shared" si="2"/>
        <v>46.4</v>
      </c>
      <c r="S64" s="5">
        <f>8*R64-Q64-P64-O64-N64-F64</f>
        <v>324.2</v>
      </c>
      <c r="T64" s="5"/>
      <c r="U64" s="1"/>
      <c r="V64" s="1">
        <f t="shared" si="21"/>
        <v>8</v>
      </c>
      <c r="W64" s="1">
        <f t="shared" si="22"/>
        <v>1.0129310344827587</v>
      </c>
      <c r="X64" s="1">
        <v>19</v>
      </c>
      <c r="Y64" s="1">
        <v>19.333333333333329</v>
      </c>
      <c r="Z64" s="1">
        <v>31.4</v>
      </c>
      <c r="AA64" s="1">
        <v>15.8</v>
      </c>
      <c r="AB64" s="1"/>
      <c r="AC64" s="1">
        <f t="shared" si="5"/>
        <v>113.46999999999998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95</v>
      </c>
      <c r="B65" s="1" t="s">
        <v>32</v>
      </c>
      <c r="C65" s="1">
        <v>211.554</v>
      </c>
      <c r="D65" s="1">
        <v>8.2629999999999999</v>
      </c>
      <c r="E65" s="1">
        <v>126.13800000000001</v>
      </c>
      <c r="F65" s="1">
        <v>71.320999999999998</v>
      </c>
      <c r="G65" s="6">
        <v>1</v>
      </c>
      <c r="H65" s="1">
        <v>40</v>
      </c>
      <c r="I65" s="1"/>
      <c r="J65" s="1">
        <v>132.1</v>
      </c>
      <c r="K65" s="1">
        <f t="shared" si="14"/>
        <v>-5.9619999999999891</v>
      </c>
      <c r="L65" s="1"/>
      <c r="M65" s="1"/>
      <c r="N65" s="1"/>
      <c r="O65" s="1">
        <v>176.36080000000001</v>
      </c>
      <c r="P65" s="1"/>
      <c r="Q65" s="1"/>
      <c r="R65" s="1">
        <f t="shared" si="2"/>
        <v>25.227600000000002</v>
      </c>
      <c r="S65" s="5">
        <f t="shared" ref="S65:S71" si="23">12*R65-Q65-P65-O65-N65-F65</f>
        <v>55.049400000000048</v>
      </c>
      <c r="T65" s="5"/>
      <c r="U65" s="1"/>
      <c r="V65" s="1">
        <f t="shared" si="21"/>
        <v>12.000000000000002</v>
      </c>
      <c r="W65" s="1">
        <f t="shared" si="22"/>
        <v>9.8178899300765821</v>
      </c>
      <c r="X65" s="1">
        <v>24.960599999999999</v>
      </c>
      <c r="Y65" s="1">
        <v>21.122</v>
      </c>
      <c r="Z65" s="1">
        <v>22.372599999999998</v>
      </c>
      <c r="AA65" s="1">
        <v>20.071400000000001</v>
      </c>
      <c r="AB65" s="1"/>
      <c r="AC65" s="1">
        <f t="shared" si="5"/>
        <v>55.049400000000048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96</v>
      </c>
      <c r="B66" s="1" t="s">
        <v>39</v>
      </c>
      <c r="C66" s="1">
        <v>557</v>
      </c>
      <c r="D66" s="1"/>
      <c r="E66" s="1">
        <v>443</v>
      </c>
      <c r="F66" s="1"/>
      <c r="G66" s="6">
        <v>0.4</v>
      </c>
      <c r="H66" s="1">
        <v>40</v>
      </c>
      <c r="I66" s="1"/>
      <c r="J66" s="1">
        <v>493</v>
      </c>
      <c r="K66" s="1">
        <f t="shared" si="14"/>
        <v>-50</v>
      </c>
      <c r="L66" s="1"/>
      <c r="M66" s="1"/>
      <c r="N66" s="1">
        <v>233.8000000000001</v>
      </c>
      <c r="O66" s="1">
        <v>492.80000000000013</v>
      </c>
      <c r="P66" s="1"/>
      <c r="Q66" s="1"/>
      <c r="R66" s="1">
        <f t="shared" si="2"/>
        <v>88.6</v>
      </c>
      <c r="S66" s="5">
        <f t="shared" si="23"/>
        <v>336.59999999999957</v>
      </c>
      <c r="T66" s="5"/>
      <c r="U66" s="1"/>
      <c r="V66" s="1">
        <f t="shared" si="21"/>
        <v>11.999999999999998</v>
      </c>
      <c r="W66" s="1">
        <f t="shared" si="22"/>
        <v>8.2009029345372486</v>
      </c>
      <c r="X66" s="1">
        <v>82.2</v>
      </c>
      <c r="Y66" s="1">
        <v>1.666666666666667</v>
      </c>
      <c r="Z66" s="1">
        <v>75.2</v>
      </c>
      <c r="AA66" s="1">
        <v>77.2</v>
      </c>
      <c r="AB66" s="1"/>
      <c r="AC66" s="1">
        <f t="shared" si="5"/>
        <v>134.63999999999984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97</v>
      </c>
      <c r="B67" s="1" t="s">
        <v>39</v>
      </c>
      <c r="C67" s="1">
        <v>746</v>
      </c>
      <c r="D67" s="1"/>
      <c r="E67" s="1">
        <v>628</v>
      </c>
      <c r="F67" s="1">
        <v>-2</v>
      </c>
      <c r="G67" s="6">
        <v>0.4</v>
      </c>
      <c r="H67" s="1">
        <v>45</v>
      </c>
      <c r="I67" s="1"/>
      <c r="J67" s="1">
        <v>648</v>
      </c>
      <c r="K67" s="1">
        <f t="shared" si="14"/>
        <v>-20</v>
      </c>
      <c r="L67" s="1"/>
      <c r="M67" s="1"/>
      <c r="N67" s="1">
        <v>229</v>
      </c>
      <c r="O67" s="1">
        <v>245.2</v>
      </c>
      <c r="P67" s="1"/>
      <c r="Q67" s="1">
        <v>300</v>
      </c>
      <c r="R67" s="1">
        <f t="shared" si="2"/>
        <v>125.6</v>
      </c>
      <c r="S67" s="5">
        <f t="shared" si="23"/>
        <v>734.99999999999977</v>
      </c>
      <c r="T67" s="5"/>
      <c r="U67" s="1"/>
      <c r="V67" s="1">
        <f t="shared" si="21"/>
        <v>11.999999999999998</v>
      </c>
      <c r="W67" s="1">
        <f t="shared" si="22"/>
        <v>6.1480891719745232</v>
      </c>
      <c r="X67" s="1">
        <v>101.4</v>
      </c>
      <c r="Y67" s="1">
        <v>2.333333333333333</v>
      </c>
      <c r="Z67" s="1">
        <v>105</v>
      </c>
      <c r="AA67" s="1">
        <v>98</v>
      </c>
      <c r="AB67" s="1"/>
      <c r="AC67" s="1">
        <f t="shared" si="5"/>
        <v>293.99999999999994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98</v>
      </c>
      <c r="B68" s="1" t="s">
        <v>39</v>
      </c>
      <c r="C68" s="1">
        <v>304</v>
      </c>
      <c r="D68" s="1"/>
      <c r="E68" s="1">
        <v>182</v>
      </c>
      <c r="F68" s="1">
        <v>-8</v>
      </c>
      <c r="G68" s="6">
        <v>0.4</v>
      </c>
      <c r="H68" s="1">
        <v>40</v>
      </c>
      <c r="I68" s="1"/>
      <c r="J68" s="1">
        <v>213</v>
      </c>
      <c r="K68" s="1">
        <f t="shared" si="14"/>
        <v>-31</v>
      </c>
      <c r="L68" s="1"/>
      <c r="M68" s="1"/>
      <c r="N68" s="1">
        <v>97</v>
      </c>
      <c r="O68" s="1">
        <v>195.8</v>
      </c>
      <c r="P68" s="1"/>
      <c r="Q68" s="1"/>
      <c r="R68" s="1">
        <f t="shared" si="2"/>
        <v>36.4</v>
      </c>
      <c r="S68" s="5">
        <f t="shared" si="23"/>
        <v>151.99999999999994</v>
      </c>
      <c r="T68" s="5"/>
      <c r="U68" s="1"/>
      <c r="V68" s="1">
        <f t="shared" si="21"/>
        <v>12</v>
      </c>
      <c r="W68" s="1">
        <f t="shared" si="22"/>
        <v>7.8241758241758248</v>
      </c>
      <c r="X68" s="1">
        <v>37.6</v>
      </c>
      <c r="Y68" s="1">
        <v>0.66666666666666663</v>
      </c>
      <c r="Z68" s="1">
        <v>31.8</v>
      </c>
      <c r="AA68" s="1">
        <v>37</v>
      </c>
      <c r="AB68" s="1"/>
      <c r="AC68" s="1">
        <f t="shared" si="5"/>
        <v>60.799999999999983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99</v>
      </c>
      <c r="B69" s="1" t="s">
        <v>32</v>
      </c>
      <c r="C69" s="1">
        <v>542.24300000000005</v>
      </c>
      <c r="D69" s="1">
        <v>37.692</v>
      </c>
      <c r="E69" s="1">
        <v>472.25099999999998</v>
      </c>
      <c r="F69" s="1">
        <v>10.804</v>
      </c>
      <c r="G69" s="6">
        <v>1</v>
      </c>
      <c r="H69" s="1">
        <v>50</v>
      </c>
      <c r="I69" s="1"/>
      <c r="J69" s="1">
        <v>551.45000000000005</v>
      </c>
      <c r="K69" s="1">
        <f t="shared" si="14"/>
        <v>-79.199000000000069</v>
      </c>
      <c r="L69" s="1"/>
      <c r="M69" s="1"/>
      <c r="N69" s="1">
        <v>334.40699999999993</v>
      </c>
      <c r="O69" s="1">
        <v>687.22299999999996</v>
      </c>
      <c r="P69" s="1"/>
      <c r="Q69" s="1"/>
      <c r="R69" s="1">
        <f t="shared" si="2"/>
        <v>94.450199999999995</v>
      </c>
      <c r="S69" s="5">
        <f t="shared" si="23"/>
        <v>100.96840000000006</v>
      </c>
      <c r="T69" s="5"/>
      <c r="U69" s="1"/>
      <c r="V69" s="1">
        <f t="shared" si="21"/>
        <v>11.999999999999998</v>
      </c>
      <c r="W69" s="1">
        <f t="shared" si="22"/>
        <v>10.930987970380157</v>
      </c>
      <c r="X69" s="1">
        <v>103.23399999999999</v>
      </c>
      <c r="Y69" s="1">
        <v>100.1733333333333</v>
      </c>
      <c r="Z69" s="1">
        <v>61.217200000000012</v>
      </c>
      <c r="AA69" s="1">
        <v>86.554999999999993</v>
      </c>
      <c r="AB69" s="1"/>
      <c r="AC69" s="1">
        <f t="shared" si="5"/>
        <v>100.96840000000006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100</v>
      </c>
      <c r="B70" s="1" t="s">
        <v>32</v>
      </c>
      <c r="C70" s="1">
        <v>900.91399999999999</v>
      </c>
      <c r="D70" s="1"/>
      <c r="E70" s="1">
        <v>735.31500000000005</v>
      </c>
      <c r="F70" s="1">
        <v>1.2470000000000001</v>
      </c>
      <c r="G70" s="6">
        <v>1</v>
      </c>
      <c r="H70" s="1">
        <v>50</v>
      </c>
      <c r="I70" s="1"/>
      <c r="J70" s="1">
        <v>792.18</v>
      </c>
      <c r="K70" s="1">
        <f t="shared" ref="K70:K101" si="24">E70-J70</f>
        <v>-56.864999999999895</v>
      </c>
      <c r="L70" s="1"/>
      <c r="M70" s="1"/>
      <c r="N70" s="1">
        <v>250</v>
      </c>
      <c r="O70" s="1">
        <v>506.4140000000001</v>
      </c>
      <c r="P70" s="1"/>
      <c r="Q70" s="1">
        <v>300</v>
      </c>
      <c r="R70" s="1">
        <f t="shared" si="2"/>
        <v>147.06300000000002</v>
      </c>
      <c r="S70" s="5">
        <f t="shared" si="23"/>
        <v>707.09500000000025</v>
      </c>
      <c r="T70" s="5"/>
      <c r="U70" s="1"/>
      <c r="V70" s="1">
        <f t="shared" si="21"/>
        <v>12</v>
      </c>
      <c r="W70" s="1">
        <f t="shared" si="22"/>
        <v>7.1918905503083712</v>
      </c>
      <c r="X70" s="1">
        <v>124.38800000000001</v>
      </c>
      <c r="Y70" s="1">
        <v>120.9373333333333</v>
      </c>
      <c r="Z70" s="1">
        <v>96.22</v>
      </c>
      <c r="AA70" s="1">
        <v>102.9186</v>
      </c>
      <c r="AB70" s="1"/>
      <c r="AC70" s="1">
        <f t="shared" si="5"/>
        <v>707.09500000000025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101</v>
      </c>
      <c r="B71" s="1" t="s">
        <v>32</v>
      </c>
      <c r="C71" s="1">
        <v>532.46600000000001</v>
      </c>
      <c r="D71" s="1"/>
      <c r="E71" s="1">
        <v>442.56400000000002</v>
      </c>
      <c r="F71" s="1">
        <v>13.869</v>
      </c>
      <c r="G71" s="6">
        <v>1</v>
      </c>
      <c r="H71" s="1">
        <v>55</v>
      </c>
      <c r="I71" s="1"/>
      <c r="J71" s="1">
        <v>452.36500000000001</v>
      </c>
      <c r="K71" s="1">
        <f t="shared" si="24"/>
        <v>-9.8009999999999877</v>
      </c>
      <c r="L71" s="1"/>
      <c r="M71" s="1"/>
      <c r="N71" s="1">
        <v>220</v>
      </c>
      <c r="O71" s="1">
        <v>371.0809999999999</v>
      </c>
      <c r="P71" s="1"/>
      <c r="Q71" s="1">
        <v>300</v>
      </c>
      <c r="R71" s="1">
        <f t="shared" ref="R71:R118" si="25">E71/5</f>
        <v>88.512799999999999</v>
      </c>
      <c r="S71" s="5">
        <f t="shared" si="23"/>
        <v>157.20360000000019</v>
      </c>
      <c r="T71" s="5"/>
      <c r="U71" s="1"/>
      <c r="V71" s="1">
        <f t="shared" si="21"/>
        <v>12.000000000000002</v>
      </c>
      <c r="W71" s="1">
        <f t="shared" si="22"/>
        <v>10.223945011342991</v>
      </c>
      <c r="X71" s="1">
        <v>92.367999999999995</v>
      </c>
      <c r="Y71" s="1">
        <v>75.142333333333326</v>
      </c>
      <c r="Z71" s="1">
        <v>61.901000000000003</v>
      </c>
      <c r="AA71" s="1">
        <v>70.3292</v>
      </c>
      <c r="AB71" s="1"/>
      <c r="AC71" s="1">
        <f t="shared" ref="AC71:AC119" si="26">S71*G71</f>
        <v>157.20360000000019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102</v>
      </c>
      <c r="B72" s="1" t="s">
        <v>32</v>
      </c>
      <c r="C72" s="1">
        <v>0.85499999999999998</v>
      </c>
      <c r="D72" s="1"/>
      <c r="E72" s="1"/>
      <c r="F72" s="1"/>
      <c r="G72" s="6">
        <v>0</v>
      </c>
      <c r="H72" s="1">
        <v>50</v>
      </c>
      <c r="I72" s="1"/>
      <c r="J72" s="1">
        <v>1.8</v>
      </c>
      <c r="K72" s="1">
        <f t="shared" si="24"/>
        <v>-1.8</v>
      </c>
      <c r="L72" s="1"/>
      <c r="M72" s="1"/>
      <c r="N72" s="1"/>
      <c r="O72" s="1">
        <v>0</v>
      </c>
      <c r="P72" s="1"/>
      <c r="Q72" s="1"/>
      <c r="R72" s="1">
        <f t="shared" si="25"/>
        <v>0</v>
      </c>
      <c r="S72" s="5"/>
      <c r="T72" s="5"/>
      <c r="U72" s="1"/>
      <c r="V72" s="1" t="e">
        <f t="shared" ref="V72:V117" si="27">(F72+N72+O72+P72+Q72)/R72</f>
        <v>#DIV/0!</v>
      </c>
      <c r="W72" s="1" t="e">
        <f t="shared" ref="W72:W118" si="28">(F72+N72+O72+P72+Q72)/R72</f>
        <v>#DIV/0!</v>
      </c>
      <c r="X72" s="1">
        <v>0</v>
      </c>
      <c r="Y72" s="1">
        <v>0</v>
      </c>
      <c r="Z72" s="1">
        <v>0</v>
      </c>
      <c r="AA72" s="1">
        <v>0</v>
      </c>
      <c r="AB72" s="1" t="s">
        <v>92</v>
      </c>
      <c r="AC72" s="1">
        <f t="shared" si="26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103</v>
      </c>
      <c r="B73" s="1" t="s">
        <v>39</v>
      </c>
      <c r="C73" s="1">
        <v>2</v>
      </c>
      <c r="D73" s="1">
        <v>40</v>
      </c>
      <c r="E73" s="1"/>
      <c r="F73" s="1">
        <v>40</v>
      </c>
      <c r="G73" s="6">
        <v>0.45</v>
      </c>
      <c r="H73" s="1">
        <v>50</v>
      </c>
      <c r="I73" s="1" t="s">
        <v>22</v>
      </c>
      <c r="J73" s="1">
        <v>14.3</v>
      </c>
      <c r="K73" s="1">
        <f t="shared" si="24"/>
        <v>-14.3</v>
      </c>
      <c r="L73" s="1"/>
      <c r="M73" s="1"/>
      <c r="N73" s="1"/>
      <c r="O73" s="1">
        <v>0</v>
      </c>
      <c r="P73" s="1"/>
      <c r="Q73" s="1"/>
      <c r="R73" s="1">
        <f t="shared" si="25"/>
        <v>0</v>
      </c>
      <c r="S73" s="5"/>
      <c r="T73" s="5"/>
      <c r="U73" s="1"/>
      <c r="V73" s="1" t="e">
        <f t="shared" ref="V73:V75" si="29">(F73+N73+O73+P73+Q73+S73)/R73</f>
        <v>#DIV/0!</v>
      </c>
      <c r="W73" s="1" t="e">
        <f t="shared" si="28"/>
        <v>#DIV/0!</v>
      </c>
      <c r="X73" s="1">
        <v>0</v>
      </c>
      <c r="Y73" s="1">
        <v>0</v>
      </c>
      <c r="Z73" s="1">
        <v>0</v>
      </c>
      <c r="AA73" s="1">
        <v>0</v>
      </c>
      <c r="AB73" s="1"/>
      <c r="AC73" s="1">
        <f t="shared" si="26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104</v>
      </c>
      <c r="B74" s="1" t="s">
        <v>39</v>
      </c>
      <c r="C74" s="1">
        <v>905</v>
      </c>
      <c r="D74" s="1">
        <v>252</v>
      </c>
      <c r="E74" s="1">
        <v>968</v>
      </c>
      <c r="F74" s="1">
        <v>-1</v>
      </c>
      <c r="G74" s="6">
        <v>0.4</v>
      </c>
      <c r="H74" s="1">
        <v>45</v>
      </c>
      <c r="I74" s="1" t="s">
        <v>22</v>
      </c>
      <c r="J74" s="1">
        <v>1063</v>
      </c>
      <c r="K74" s="1">
        <f t="shared" si="24"/>
        <v>-95</v>
      </c>
      <c r="L74" s="1"/>
      <c r="M74" s="1"/>
      <c r="N74" s="1"/>
      <c r="O74" s="1">
        <v>313.8</v>
      </c>
      <c r="P74" s="1"/>
      <c r="Q74" s="1"/>
      <c r="R74" s="1">
        <f t="shared" si="25"/>
        <v>193.6</v>
      </c>
      <c r="S74" s="5">
        <f>9*R74-Q74-P74-O74-N74-F74</f>
        <v>1429.6</v>
      </c>
      <c r="T74" s="5"/>
      <c r="U74" s="1"/>
      <c r="V74" s="1">
        <f t="shared" si="29"/>
        <v>9</v>
      </c>
      <c r="W74" s="1">
        <f t="shared" si="28"/>
        <v>1.615702479338843</v>
      </c>
      <c r="X74" s="1">
        <v>80.599999999999994</v>
      </c>
      <c r="Y74" s="1">
        <v>1.666666666666667</v>
      </c>
      <c r="Z74" s="1">
        <v>129.6</v>
      </c>
      <c r="AA74" s="1">
        <v>77.400000000000006</v>
      </c>
      <c r="AB74" s="1"/>
      <c r="AC74" s="1">
        <f t="shared" si="26"/>
        <v>571.84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105</v>
      </c>
      <c r="B75" s="1" t="s">
        <v>39</v>
      </c>
      <c r="C75" s="1">
        <v>443</v>
      </c>
      <c r="D75" s="1"/>
      <c r="E75" s="1">
        <v>328</v>
      </c>
      <c r="F75" s="1">
        <v>55</v>
      </c>
      <c r="G75" s="6">
        <v>0.35</v>
      </c>
      <c r="H75" s="1">
        <v>40</v>
      </c>
      <c r="I75" s="1"/>
      <c r="J75" s="1">
        <v>340</v>
      </c>
      <c r="K75" s="1">
        <f t="shared" si="24"/>
        <v>-12</v>
      </c>
      <c r="L75" s="1"/>
      <c r="M75" s="1"/>
      <c r="N75" s="1"/>
      <c r="O75" s="1">
        <v>220.4</v>
      </c>
      <c r="P75" s="1"/>
      <c r="Q75" s="1"/>
      <c r="R75" s="1">
        <f t="shared" si="25"/>
        <v>65.599999999999994</v>
      </c>
      <c r="S75" s="5">
        <f>11*R75-Q75-P75-O75-N75-F75</f>
        <v>446.19999999999993</v>
      </c>
      <c r="T75" s="5"/>
      <c r="U75" s="1"/>
      <c r="V75" s="1">
        <f t="shared" si="29"/>
        <v>11</v>
      </c>
      <c r="W75" s="1">
        <f t="shared" si="28"/>
        <v>4.1981707317073171</v>
      </c>
      <c r="X75" s="1">
        <v>43.8</v>
      </c>
      <c r="Y75" s="1">
        <v>28</v>
      </c>
      <c r="Z75" s="1">
        <v>47.2</v>
      </c>
      <c r="AA75" s="1">
        <v>45</v>
      </c>
      <c r="AB75" s="1"/>
      <c r="AC75" s="1">
        <f t="shared" si="26"/>
        <v>156.16999999999996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106</v>
      </c>
      <c r="B76" s="1" t="s">
        <v>32</v>
      </c>
      <c r="C76" s="1">
        <v>-1.282</v>
      </c>
      <c r="D76" s="1">
        <v>1.282</v>
      </c>
      <c r="E76" s="1"/>
      <c r="F76" s="1"/>
      <c r="G76" s="6">
        <v>0</v>
      </c>
      <c r="H76" s="1" t="e">
        <v>#N/A</v>
      </c>
      <c r="I76" s="1"/>
      <c r="J76" s="1"/>
      <c r="K76" s="1">
        <f t="shared" si="24"/>
        <v>0</v>
      </c>
      <c r="L76" s="1"/>
      <c r="M76" s="1"/>
      <c r="N76" s="1"/>
      <c r="O76" s="1">
        <v>0</v>
      </c>
      <c r="P76" s="1"/>
      <c r="Q76" s="1"/>
      <c r="R76" s="1">
        <f t="shared" si="25"/>
        <v>0</v>
      </c>
      <c r="S76" s="5"/>
      <c r="T76" s="5"/>
      <c r="U76" s="1"/>
      <c r="V76" s="1" t="e">
        <f t="shared" si="27"/>
        <v>#DIV/0!</v>
      </c>
      <c r="W76" s="1" t="e">
        <f t="shared" si="28"/>
        <v>#DIV/0!</v>
      </c>
      <c r="X76" s="1">
        <v>0</v>
      </c>
      <c r="Y76" s="1">
        <v>0</v>
      </c>
      <c r="Z76" s="1">
        <v>0</v>
      </c>
      <c r="AA76" s="1">
        <v>0</v>
      </c>
      <c r="AB76" s="1"/>
      <c r="AC76" s="1">
        <f t="shared" si="26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107</v>
      </c>
      <c r="B77" s="1" t="s">
        <v>39</v>
      </c>
      <c r="C77" s="1">
        <v>435.29500000000002</v>
      </c>
      <c r="D77" s="1">
        <v>100</v>
      </c>
      <c r="E77" s="1">
        <v>180</v>
      </c>
      <c r="F77" s="1">
        <v>305</v>
      </c>
      <c r="G77" s="6">
        <v>0.4</v>
      </c>
      <c r="H77" s="1">
        <v>50</v>
      </c>
      <c r="I77" s="1" t="s">
        <v>22</v>
      </c>
      <c r="J77" s="1">
        <v>177.3</v>
      </c>
      <c r="K77" s="1">
        <f t="shared" si="24"/>
        <v>2.6999999999999886</v>
      </c>
      <c r="L77" s="1"/>
      <c r="M77" s="1"/>
      <c r="N77" s="1"/>
      <c r="O77" s="1">
        <v>0</v>
      </c>
      <c r="P77" s="1"/>
      <c r="Q77" s="1"/>
      <c r="R77" s="1">
        <f t="shared" si="25"/>
        <v>36</v>
      </c>
      <c r="S77" s="5">
        <f>12*R77-Q77-P77-O77-N77-F77</f>
        <v>127</v>
      </c>
      <c r="T77" s="5"/>
      <c r="U77" s="1"/>
      <c r="V77" s="1">
        <f t="shared" ref="V77:V109" si="30">(F77+N77+O77+P77+Q77+S77)/R77</f>
        <v>12</v>
      </c>
      <c r="W77" s="1">
        <f t="shared" si="28"/>
        <v>8.4722222222222214</v>
      </c>
      <c r="X77" s="1">
        <v>6.2</v>
      </c>
      <c r="Y77" s="1">
        <v>30</v>
      </c>
      <c r="Z77" s="1">
        <v>49.4</v>
      </c>
      <c r="AA77" s="1">
        <v>7.8</v>
      </c>
      <c r="AB77" s="1"/>
      <c r="AC77" s="1">
        <f t="shared" si="26"/>
        <v>50.800000000000004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108</v>
      </c>
      <c r="B78" s="1" t="s">
        <v>39</v>
      </c>
      <c r="C78" s="1"/>
      <c r="D78" s="1">
        <v>120</v>
      </c>
      <c r="E78" s="1">
        <v>31</v>
      </c>
      <c r="F78" s="1">
        <v>89</v>
      </c>
      <c r="G78" s="6">
        <v>0.42</v>
      </c>
      <c r="H78" s="1">
        <v>45</v>
      </c>
      <c r="I78" s="1" t="s">
        <v>22</v>
      </c>
      <c r="J78" s="1">
        <v>31</v>
      </c>
      <c r="K78" s="1">
        <f t="shared" si="24"/>
        <v>0</v>
      </c>
      <c r="L78" s="1"/>
      <c r="M78" s="1"/>
      <c r="N78" s="1"/>
      <c r="O78" s="1">
        <v>0</v>
      </c>
      <c r="P78" s="1"/>
      <c r="Q78" s="1"/>
      <c r="R78" s="1">
        <f t="shared" si="25"/>
        <v>6.2</v>
      </c>
      <c r="S78" s="5"/>
      <c r="T78" s="5"/>
      <c r="U78" s="1"/>
      <c r="V78" s="1">
        <f t="shared" si="30"/>
        <v>14.354838709677418</v>
      </c>
      <c r="W78" s="1">
        <f t="shared" si="28"/>
        <v>14.354838709677418</v>
      </c>
      <c r="X78" s="1">
        <v>0</v>
      </c>
      <c r="Y78" s="1">
        <v>0</v>
      </c>
      <c r="Z78" s="1">
        <v>0</v>
      </c>
      <c r="AA78" s="1">
        <v>0</v>
      </c>
      <c r="AB78" s="1"/>
      <c r="AC78" s="1">
        <f t="shared" si="26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109</v>
      </c>
      <c r="B79" s="10" t="s">
        <v>39</v>
      </c>
      <c r="C79" s="10">
        <v>3</v>
      </c>
      <c r="D79" s="10"/>
      <c r="E79" s="10"/>
      <c r="F79" s="10"/>
      <c r="G79" s="6">
        <v>0</v>
      </c>
      <c r="H79" s="1" t="e">
        <v>#N/A</v>
      </c>
      <c r="I79" s="1"/>
      <c r="J79" s="1"/>
      <c r="K79" s="1">
        <f t="shared" si="24"/>
        <v>0</v>
      </c>
      <c r="L79" s="1"/>
      <c r="M79" s="1"/>
      <c r="N79" s="1"/>
      <c r="O79" s="1">
        <v>0</v>
      </c>
      <c r="P79" s="1"/>
      <c r="Q79" s="1"/>
      <c r="R79" s="1">
        <f t="shared" si="25"/>
        <v>0</v>
      </c>
      <c r="S79" s="5"/>
      <c r="T79" s="5"/>
      <c r="U79" s="1"/>
      <c r="V79" s="1" t="e">
        <f t="shared" si="30"/>
        <v>#DIV/0!</v>
      </c>
      <c r="W79" s="1" t="e">
        <f t="shared" si="28"/>
        <v>#DIV/0!</v>
      </c>
      <c r="X79" s="1">
        <v>0</v>
      </c>
      <c r="Y79" s="1">
        <v>0</v>
      </c>
      <c r="Z79" s="1">
        <v>0</v>
      </c>
      <c r="AA79" s="1">
        <v>0</v>
      </c>
      <c r="AB79" s="10" t="s">
        <v>56</v>
      </c>
      <c r="AC79" s="1">
        <f t="shared" si="26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110</v>
      </c>
      <c r="B80" s="1" t="s">
        <v>39</v>
      </c>
      <c r="C80" s="1">
        <v>50</v>
      </c>
      <c r="D80" s="1">
        <v>50</v>
      </c>
      <c r="E80" s="1">
        <v>33</v>
      </c>
      <c r="F80" s="1">
        <v>67</v>
      </c>
      <c r="G80" s="6">
        <v>0.4</v>
      </c>
      <c r="H80" s="1">
        <v>60</v>
      </c>
      <c r="I80" s="1" t="s">
        <v>22</v>
      </c>
      <c r="J80" s="1">
        <v>25</v>
      </c>
      <c r="K80" s="1">
        <f t="shared" si="24"/>
        <v>8</v>
      </c>
      <c r="L80" s="1"/>
      <c r="M80" s="1"/>
      <c r="N80" s="1"/>
      <c r="O80" s="1">
        <v>0</v>
      </c>
      <c r="P80" s="1"/>
      <c r="Q80" s="1"/>
      <c r="R80" s="1">
        <f t="shared" si="25"/>
        <v>6.6</v>
      </c>
      <c r="S80" s="5">
        <f>12*R80-Q80-P80-O80-N80-F80</f>
        <v>12.199999999999989</v>
      </c>
      <c r="T80" s="5"/>
      <c r="U80" s="1"/>
      <c r="V80" s="1">
        <f t="shared" si="30"/>
        <v>11.999999999999998</v>
      </c>
      <c r="W80" s="1">
        <f t="shared" si="28"/>
        <v>10.151515151515152</v>
      </c>
      <c r="X80" s="1">
        <v>2</v>
      </c>
      <c r="Y80" s="1">
        <v>6.666666666666667</v>
      </c>
      <c r="Z80" s="1">
        <v>2</v>
      </c>
      <c r="AA80" s="1">
        <v>0</v>
      </c>
      <c r="AB80" s="1"/>
      <c r="AC80" s="1">
        <f t="shared" si="26"/>
        <v>4.8799999999999955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111</v>
      </c>
      <c r="B81" s="1" t="s">
        <v>39</v>
      </c>
      <c r="C81" s="1"/>
      <c r="D81" s="1">
        <v>72</v>
      </c>
      <c r="E81" s="1">
        <v>16</v>
      </c>
      <c r="F81" s="1">
        <v>56</v>
      </c>
      <c r="G81" s="6">
        <v>0.35</v>
      </c>
      <c r="H81" s="1">
        <v>40</v>
      </c>
      <c r="I81" s="1" t="s">
        <v>22</v>
      </c>
      <c r="J81" s="1">
        <v>18</v>
      </c>
      <c r="K81" s="1">
        <f t="shared" si="24"/>
        <v>-2</v>
      </c>
      <c r="L81" s="1"/>
      <c r="M81" s="1"/>
      <c r="N81" s="1"/>
      <c r="O81" s="1">
        <v>0</v>
      </c>
      <c r="P81" s="1"/>
      <c r="Q81" s="1"/>
      <c r="R81" s="1">
        <f t="shared" si="25"/>
        <v>3.2</v>
      </c>
      <c r="S81" s="5"/>
      <c r="T81" s="5"/>
      <c r="U81" s="1"/>
      <c r="V81" s="1">
        <f t="shared" si="30"/>
        <v>17.5</v>
      </c>
      <c r="W81" s="1">
        <f t="shared" si="28"/>
        <v>17.5</v>
      </c>
      <c r="X81" s="1">
        <v>0</v>
      </c>
      <c r="Y81" s="1">
        <v>0</v>
      </c>
      <c r="Z81" s="1">
        <v>0</v>
      </c>
      <c r="AA81" s="1">
        <v>0</v>
      </c>
      <c r="AB81" s="1"/>
      <c r="AC81" s="1">
        <f t="shared" si="26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112</v>
      </c>
      <c r="B82" s="1" t="s">
        <v>39</v>
      </c>
      <c r="C82" s="1">
        <v>-17</v>
      </c>
      <c r="D82" s="1">
        <v>107</v>
      </c>
      <c r="E82" s="1">
        <v>11</v>
      </c>
      <c r="F82" s="1">
        <v>79</v>
      </c>
      <c r="G82" s="6">
        <v>0.35</v>
      </c>
      <c r="H82" s="1">
        <v>45</v>
      </c>
      <c r="I82" s="1" t="s">
        <v>22</v>
      </c>
      <c r="J82" s="1">
        <v>12</v>
      </c>
      <c r="K82" s="1">
        <f t="shared" si="24"/>
        <v>-1</v>
      </c>
      <c r="L82" s="1"/>
      <c r="M82" s="1"/>
      <c r="N82" s="1"/>
      <c r="O82" s="1">
        <v>0</v>
      </c>
      <c r="P82" s="1"/>
      <c r="Q82" s="1"/>
      <c r="R82" s="1">
        <f t="shared" si="25"/>
        <v>2.2000000000000002</v>
      </c>
      <c r="S82" s="5"/>
      <c r="T82" s="5"/>
      <c r="U82" s="1"/>
      <c r="V82" s="1">
        <f t="shared" si="30"/>
        <v>35.909090909090907</v>
      </c>
      <c r="W82" s="1">
        <f t="shared" si="28"/>
        <v>35.909090909090907</v>
      </c>
      <c r="X82" s="1">
        <v>0</v>
      </c>
      <c r="Y82" s="1">
        <v>0</v>
      </c>
      <c r="Z82" s="1">
        <v>0</v>
      </c>
      <c r="AA82" s="1">
        <v>0</v>
      </c>
      <c r="AB82" s="1"/>
      <c r="AC82" s="1">
        <f t="shared" si="26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113</v>
      </c>
      <c r="B83" s="1" t="s">
        <v>39</v>
      </c>
      <c r="C83" s="1"/>
      <c r="D83" s="1">
        <v>176</v>
      </c>
      <c r="E83" s="1">
        <v>131</v>
      </c>
      <c r="F83" s="1">
        <v>45</v>
      </c>
      <c r="G83" s="6">
        <v>0.45</v>
      </c>
      <c r="H83" s="1">
        <v>45</v>
      </c>
      <c r="I83" s="1" t="s">
        <v>22</v>
      </c>
      <c r="J83" s="1">
        <v>148</v>
      </c>
      <c r="K83" s="1">
        <f t="shared" si="24"/>
        <v>-17</v>
      </c>
      <c r="L83" s="1"/>
      <c r="M83" s="1"/>
      <c r="N83" s="1"/>
      <c r="O83" s="1">
        <v>0</v>
      </c>
      <c r="P83" s="1"/>
      <c r="Q83" s="1"/>
      <c r="R83" s="1">
        <f t="shared" si="25"/>
        <v>26.2</v>
      </c>
      <c r="S83" s="5">
        <f>9*R83-Q83-P83-O83-N83-F83</f>
        <v>190.79999999999998</v>
      </c>
      <c r="T83" s="5"/>
      <c r="U83" s="1"/>
      <c r="V83" s="1">
        <f t="shared" si="30"/>
        <v>9</v>
      </c>
      <c r="W83" s="1">
        <f t="shared" si="28"/>
        <v>1.717557251908397</v>
      </c>
      <c r="X83" s="1">
        <v>0</v>
      </c>
      <c r="Y83" s="1">
        <v>0</v>
      </c>
      <c r="Z83" s="1">
        <v>0</v>
      </c>
      <c r="AA83" s="1">
        <v>0</v>
      </c>
      <c r="AB83" s="1"/>
      <c r="AC83" s="1">
        <f t="shared" si="26"/>
        <v>85.86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114</v>
      </c>
      <c r="B84" s="1" t="s">
        <v>39</v>
      </c>
      <c r="C84" s="1"/>
      <c r="D84" s="1">
        <v>48</v>
      </c>
      <c r="E84" s="1">
        <v>12</v>
      </c>
      <c r="F84" s="1">
        <v>36</v>
      </c>
      <c r="G84" s="6">
        <v>0.33</v>
      </c>
      <c r="H84" s="1">
        <v>45</v>
      </c>
      <c r="I84" s="1" t="s">
        <v>22</v>
      </c>
      <c r="J84" s="1">
        <v>22</v>
      </c>
      <c r="K84" s="1">
        <f t="shared" si="24"/>
        <v>-10</v>
      </c>
      <c r="L84" s="1"/>
      <c r="M84" s="1"/>
      <c r="N84" s="1"/>
      <c r="O84" s="1">
        <v>0</v>
      </c>
      <c r="P84" s="1"/>
      <c r="Q84" s="1"/>
      <c r="R84" s="1">
        <f t="shared" si="25"/>
        <v>2.4</v>
      </c>
      <c r="S84" s="5"/>
      <c r="T84" s="5"/>
      <c r="U84" s="1"/>
      <c r="V84" s="1">
        <f t="shared" si="30"/>
        <v>15</v>
      </c>
      <c r="W84" s="1">
        <f t="shared" si="28"/>
        <v>15</v>
      </c>
      <c r="X84" s="1">
        <v>0</v>
      </c>
      <c r="Y84" s="1">
        <v>0</v>
      </c>
      <c r="Z84" s="1">
        <v>0</v>
      </c>
      <c r="AA84" s="1">
        <v>0</v>
      </c>
      <c r="AB84" s="1"/>
      <c r="AC84" s="1">
        <f t="shared" si="26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115</v>
      </c>
      <c r="B85" s="1" t="s">
        <v>39</v>
      </c>
      <c r="C85" s="1">
        <v>207</v>
      </c>
      <c r="D85" s="1">
        <v>168</v>
      </c>
      <c r="E85" s="1">
        <v>130</v>
      </c>
      <c r="F85" s="1">
        <v>240</v>
      </c>
      <c r="G85" s="6">
        <v>0.4</v>
      </c>
      <c r="H85" s="1">
        <v>40</v>
      </c>
      <c r="I85" s="1" t="s">
        <v>22</v>
      </c>
      <c r="J85" s="1">
        <v>139</v>
      </c>
      <c r="K85" s="1">
        <f t="shared" si="24"/>
        <v>-9</v>
      </c>
      <c r="L85" s="1"/>
      <c r="M85" s="1"/>
      <c r="N85" s="1"/>
      <c r="O85" s="1">
        <v>0</v>
      </c>
      <c r="P85" s="1"/>
      <c r="Q85" s="1"/>
      <c r="R85" s="1">
        <f t="shared" si="25"/>
        <v>26</v>
      </c>
      <c r="S85" s="5">
        <f>12*R85-Q85-P85-O85-N85-F85</f>
        <v>72</v>
      </c>
      <c r="T85" s="5"/>
      <c r="U85" s="1"/>
      <c r="V85" s="1">
        <f t="shared" si="30"/>
        <v>12</v>
      </c>
      <c r="W85" s="1">
        <f t="shared" si="28"/>
        <v>9.2307692307692299</v>
      </c>
      <c r="X85" s="1">
        <v>12.8</v>
      </c>
      <c r="Y85" s="1">
        <v>10</v>
      </c>
      <c r="Z85" s="1">
        <v>18.600000000000001</v>
      </c>
      <c r="AA85" s="1">
        <v>6</v>
      </c>
      <c r="AB85" s="1"/>
      <c r="AC85" s="1">
        <f t="shared" si="26"/>
        <v>28.8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116</v>
      </c>
      <c r="B86" s="1" t="s">
        <v>32</v>
      </c>
      <c r="C86" s="1">
        <v>181.11</v>
      </c>
      <c r="D86" s="1"/>
      <c r="E86" s="1">
        <v>104.259</v>
      </c>
      <c r="F86" s="1">
        <v>2.855</v>
      </c>
      <c r="G86" s="6">
        <v>1</v>
      </c>
      <c r="H86" s="1">
        <v>40</v>
      </c>
      <c r="I86" s="1"/>
      <c r="J86" s="1">
        <v>111.1</v>
      </c>
      <c r="K86" s="1">
        <f t="shared" si="24"/>
        <v>-6.840999999999994</v>
      </c>
      <c r="L86" s="1"/>
      <c r="M86" s="1"/>
      <c r="N86" s="1">
        <v>127.8018</v>
      </c>
      <c r="O86" s="1">
        <v>237.6757999999999</v>
      </c>
      <c r="P86" s="1"/>
      <c r="Q86" s="1"/>
      <c r="R86" s="1">
        <f t="shared" si="25"/>
        <v>20.851800000000001</v>
      </c>
      <c r="S86" s="5"/>
      <c r="T86" s="5"/>
      <c r="U86" s="1"/>
      <c r="V86" s="1">
        <f t="shared" si="30"/>
        <v>17.664307158135024</v>
      </c>
      <c r="W86" s="1">
        <f t="shared" si="28"/>
        <v>17.664307158135024</v>
      </c>
      <c r="X86" s="1">
        <v>35.654200000000003</v>
      </c>
      <c r="Y86" s="1">
        <v>7.6956666666666669</v>
      </c>
      <c r="Z86" s="1">
        <v>22.735600000000002</v>
      </c>
      <c r="AA86" s="1">
        <v>29.8232</v>
      </c>
      <c r="AB86" s="1"/>
      <c r="AC86" s="1">
        <f t="shared" si="26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117</v>
      </c>
      <c r="B87" s="1" t="s">
        <v>39</v>
      </c>
      <c r="C87" s="1">
        <v>177</v>
      </c>
      <c r="D87" s="1"/>
      <c r="E87" s="1">
        <v>116</v>
      </c>
      <c r="F87" s="1">
        <v>10</v>
      </c>
      <c r="G87" s="6">
        <v>0.28000000000000003</v>
      </c>
      <c r="H87" s="1">
        <v>45</v>
      </c>
      <c r="I87" s="1"/>
      <c r="J87" s="1">
        <v>120</v>
      </c>
      <c r="K87" s="1">
        <f t="shared" si="24"/>
        <v>-4</v>
      </c>
      <c r="L87" s="1"/>
      <c r="M87" s="1"/>
      <c r="N87" s="1">
        <v>40</v>
      </c>
      <c r="O87" s="1">
        <v>115.4</v>
      </c>
      <c r="P87" s="1"/>
      <c r="Q87" s="1"/>
      <c r="R87" s="1">
        <f t="shared" si="25"/>
        <v>23.2</v>
      </c>
      <c r="S87" s="5">
        <f t="shared" ref="S87:S89" si="31">12*R87-Q87-P87-O87-N87-F87</f>
        <v>112.99999999999997</v>
      </c>
      <c r="T87" s="5"/>
      <c r="U87" s="1"/>
      <c r="V87" s="1">
        <f t="shared" si="30"/>
        <v>12</v>
      </c>
      <c r="W87" s="1">
        <f t="shared" si="28"/>
        <v>7.1293103448275863</v>
      </c>
      <c r="X87" s="1">
        <v>20.8</v>
      </c>
      <c r="Y87" s="1">
        <v>3</v>
      </c>
      <c r="Z87" s="1">
        <v>18.8</v>
      </c>
      <c r="AA87" s="1">
        <v>20.2</v>
      </c>
      <c r="AB87" s="1"/>
      <c r="AC87" s="1">
        <f t="shared" si="26"/>
        <v>31.639999999999993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118</v>
      </c>
      <c r="B88" s="1" t="s">
        <v>32</v>
      </c>
      <c r="C88" s="1">
        <v>194.137</v>
      </c>
      <c r="D88" s="1">
        <v>0.628</v>
      </c>
      <c r="E88" s="1">
        <v>180.41900000000001</v>
      </c>
      <c r="F88" s="1"/>
      <c r="G88" s="6">
        <v>1</v>
      </c>
      <c r="H88" s="1">
        <v>30</v>
      </c>
      <c r="I88" s="1"/>
      <c r="J88" s="1">
        <v>194.3</v>
      </c>
      <c r="K88" s="1">
        <f t="shared" si="24"/>
        <v>-13.881</v>
      </c>
      <c r="L88" s="1"/>
      <c r="M88" s="1"/>
      <c r="N88" s="1">
        <v>92.169800000000009</v>
      </c>
      <c r="O88" s="1">
        <v>316.63040000000001</v>
      </c>
      <c r="P88" s="1"/>
      <c r="Q88" s="1"/>
      <c r="R88" s="1">
        <f t="shared" si="25"/>
        <v>36.083800000000004</v>
      </c>
      <c r="S88" s="5">
        <f t="shared" si="31"/>
        <v>24.205400000000054</v>
      </c>
      <c r="T88" s="5"/>
      <c r="U88" s="1"/>
      <c r="V88" s="1">
        <f t="shared" si="30"/>
        <v>12</v>
      </c>
      <c r="W88" s="1">
        <f t="shared" si="28"/>
        <v>11.329189276074027</v>
      </c>
      <c r="X88" s="1">
        <v>40.252400000000002</v>
      </c>
      <c r="Y88" s="1">
        <v>17.531333333333329</v>
      </c>
      <c r="Z88" s="1">
        <v>27.989000000000001</v>
      </c>
      <c r="AA88" s="1">
        <v>30.519200000000001</v>
      </c>
      <c r="AB88" s="1"/>
      <c r="AC88" s="1">
        <f t="shared" si="26"/>
        <v>24.205400000000054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119</v>
      </c>
      <c r="B89" s="1" t="s">
        <v>39</v>
      </c>
      <c r="C89" s="1">
        <v>135</v>
      </c>
      <c r="D89" s="1"/>
      <c r="E89" s="1">
        <v>97</v>
      </c>
      <c r="F89" s="1">
        <v>-1</v>
      </c>
      <c r="G89" s="6">
        <v>0.28000000000000003</v>
      </c>
      <c r="H89" s="1">
        <v>45</v>
      </c>
      <c r="I89" s="1"/>
      <c r="J89" s="1">
        <v>110</v>
      </c>
      <c r="K89" s="1">
        <f t="shared" si="24"/>
        <v>-13</v>
      </c>
      <c r="L89" s="1"/>
      <c r="M89" s="1"/>
      <c r="N89" s="1">
        <v>90.799999999999983</v>
      </c>
      <c r="O89" s="1">
        <v>105.8</v>
      </c>
      <c r="P89" s="1"/>
      <c r="Q89" s="1"/>
      <c r="R89" s="1">
        <f t="shared" si="25"/>
        <v>19.399999999999999</v>
      </c>
      <c r="S89" s="5">
        <f t="shared" si="31"/>
        <v>37.200000000000003</v>
      </c>
      <c r="T89" s="5"/>
      <c r="U89" s="1"/>
      <c r="V89" s="1">
        <f t="shared" si="30"/>
        <v>11.999999999999998</v>
      </c>
      <c r="W89" s="1">
        <f t="shared" si="28"/>
        <v>10.082474226804123</v>
      </c>
      <c r="X89" s="1">
        <v>21.2</v>
      </c>
      <c r="Y89" s="1">
        <v>9.6666666666666661</v>
      </c>
      <c r="Z89" s="1">
        <v>15.2</v>
      </c>
      <c r="AA89" s="1">
        <v>22.2</v>
      </c>
      <c r="AB89" s="1"/>
      <c r="AC89" s="1">
        <f t="shared" si="26"/>
        <v>10.416000000000002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120</v>
      </c>
      <c r="B90" s="1" t="s">
        <v>39</v>
      </c>
      <c r="C90" s="1">
        <v>480</v>
      </c>
      <c r="D90" s="1"/>
      <c r="E90" s="1">
        <v>298</v>
      </c>
      <c r="F90" s="1">
        <v>155</v>
      </c>
      <c r="G90" s="6">
        <v>0.45</v>
      </c>
      <c r="H90" s="1">
        <v>50</v>
      </c>
      <c r="I90" s="1"/>
      <c r="J90" s="1">
        <v>280</v>
      </c>
      <c r="K90" s="1">
        <f t="shared" si="24"/>
        <v>18</v>
      </c>
      <c r="L90" s="1"/>
      <c r="M90" s="1"/>
      <c r="N90" s="1"/>
      <c r="O90" s="1">
        <v>0</v>
      </c>
      <c r="P90" s="1"/>
      <c r="Q90" s="1"/>
      <c r="R90" s="1">
        <f t="shared" si="25"/>
        <v>59.6</v>
      </c>
      <c r="S90" s="5">
        <f>10*R90-Q90-P90-O90-N90-F90</f>
        <v>441</v>
      </c>
      <c r="T90" s="5"/>
      <c r="U90" s="1"/>
      <c r="V90" s="1">
        <f t="shared" si="30"/>
        <v>10</v>
      </c>
      <c r="W90" s="1">
        <f t="shared" si="28"/>
        <v>2.6006711409395971</v>
      </c>
      <c r="X90" s="1">
        <v>26</v>
      </c>
      <c r="Y90" s="1">
        <v>19</v>
      </c>
      <c r="Z90" s="1">
        <v>65.599999999999994</v>
      </c>
      <c r="AA90" s="1">
        <v>34.4</v>
      </c>
      <c r="AB90" s="1"/>
      <c r="AC90" s="1">
        <f t="shared" si="26"/>
        <v>198.45000000000002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121</v>
      </c>
      <c r="B91" s="1" t="s">
        <v>32</v>
      </c>
      <c r="C91" s="1">
        <v>814.351</v>
      </c>
      <c r="D91" s="1">
        <v>5.1689999999999996</v>
      </c>
      <c r="E91" s="1">
        <v>708.09699999999998</v>
      </c>
      <c r="F91" s="1">
        <v>5.6</v>
      </c>
      <c r="G91" s="6">
        <v>1</v>
      </c>
      <c r="H91" s="1">
        <v>50</v>
      </c>
      <c r="I91" s="1"/>
      <c r="J91" s="1">
        <v>780.87599999999998</v>
      </c>
      <c r="K91" s="1">
        <f t="shared" si="24"/>
        <v>-72.778999999999996</v>
      </c>
      <c r="L91" s="1"/>
      <c r="M91" s="1"/>
      <c r="N91" s="1">
        <v>220</v>
      </c>
      <c r="O91" s="1">
        <v>479.65440000000012</v>
      </c>
      <c r="P91" s="1"/>
      <c r="Q91" s="1">
        <v>300</v>
      </c>
      <c r="R91" s="1">
        <f t="shared" si="25"/>
        <v>141.61939999999998</v>
      </c>
      <c r="S91" s="5">
        <f>12*R91-Q91-P91-O91-N91-F91</f>
        <v>694.17839999999967</v>
      </c>
      <c r="T91" s="5"/>
      <c r="U91" s="1"/>
      <c r="V91" s="1">
        <f t="shared" si="30"/>
        <v>12</v>
      </c>
      <c r="W91" s="1">
        <f t="shared" si="28"/>
        <v>7.0982817325874858</v>
      </c>
      <c r="X91" s="1">
        <v>117.0688</v>
      </c>
      <c r="Y91" s="1">
        <v>64.065333333333328</v>
      </c>
      <c r="Z91" s="1">
        <v>90.772000000000006</v>
      </c>
      <c r="AA91" s="1">
        <v>99.837400000000002</v>
      </c>
      <c r="AB91" s="1"/>
      <c r="AC91" s="1">
        <f t="shared" si="26"/>
        <v>694.17839999999967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122</v>
      </c>
      <c r="B92" s="1" t="s">
        <v>32</v>
      </c>
      <c r="C92" s="1">
        <v>4.1360000000000001</v>
      </c>
      <c r="D92" s="1"/>
      <c r="E92" s="1"/>
      <c r="F92" s="1"/>
      <c r="G92" s="6">
        <v>1</v>
      </c>
      <c r="H92" s="1">
        <v>50</v>
      </c>
      <c r="I92" s="1"/>
      <c r="J92" s="1">
        <v>6.55</v>
      </c>
      <c r="K92" s="1">
        <f t="shared" si="24"/>
        <v>-6.55</v>
      </c>
      <c r="L92" s="1"/>
      <c r="M92" s="1"/>
      <c r="N92" s="1">
        <v>86.081000000000017</v>
      </c>
      <c r="O92" s="1">
        <v>139.94720000000001</v>
      </c>
      <c r="P92" s="1"/>
      <c r="Q92" s="1"/>
      <c r="R92" s="1">
        <f t="shared" si="25"/>
        <v>0</v>
      </c>
      <c r="S92" s="5"/>
      <c r="T92" s="5"/>
      <c r="U92" s="1"/>
      <c r="V92" s="1" t="e">
        <f t="shared" si="30"/>
        <v>#DIV/0!</v>
      </c>
      <c r="W92" s="1" t="e">
        <f t="shared" si="28"/>
        <v>#DIV/0!</v>
      </c>
      <c r="X92" s="1">
        <v>17.493400000000001</v>
      </c>
      <c r="Y92" s="1">
        <v>14.55233333333333</v>
      </c>
      <c r="Z92" s="1">
        <v>6.2789999999999999</v>
      </c>
      <c r="AA92" s="1">
        <v>17.493400000000001</v>
      </c>
      <c r="AB92" s="1"/>
      <c r="AC92" s="1">
        <f t="shared" si="26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123</v>
      </c>
      <c r="B93" s="1" t="s">
        <v>39</v>
      </c>
      <c r="C93" s="1">
        <v>394</v>
      </c>
      <c r="D93" s="1">
        <v>33</v>
      </c>
      <c r="E93" s="1">
        <v>343</v>
      </c>
      <c r="F93" s="1"/>
      <c r="G93" s="6">
        <v>0.4</v>
      </c>
      <c r="H93" s="1">
        <v>40</v>
      </c>
      <c r="I93" s="1"/>
      <c r="J93" s="1">
        <v>383</v>
      </c>
      <c r="K93" s="1">
        <f t="shared" si="24"/>
        <v>-40</v>
      </c>
      <c r="L93" s="1"/>
      <c r="M93" s="1"/>
      <c r="N93" s="1">
        <v>266</v>
      </c>
      <c r="O93" s="1">
        <v>216.8</v>
      </c>
      <c r="P93" s="1"/>
      <c r="Q93" s="1">
        <v>200</v>
      </c>
      <c r="R93" s="1">
        <f t="shared" si="25"/>
        <v>68.599999999999994</v>
      </c>
      <c r="S93" s="5">
        <f t="shared" ref="S93" si="32">12*R93-Q93-P93-O93-N93-F93</f>
        <v>140.39999999999992</v>
      </c>
      <c r="T93" s="5"/>
      <c r="U93" s="1"/>
      <c r="V93" s="1">
        <f t="shared" si="30"/>
        <v>11.999999999999998</v>
      </c>
      <c r="W93" s="1">
        <f t="shared" si="28"/>
        <v>9.9533527696793005</v>
      </c>
      <c r="X93" s="1">
        <v>68.599999999999994</v>
      </c>
      <c r="Y93" s="1">
        <v>26.333333333333329</v>
      </c>
      <c r="Z93" s="1">
        <v>60.8</v>
      </c>
      <c r="AA93" s="1">
        <v>64</v>
      </c>
      <c r="AB93" s="1"/>
      <c r="AC93" s="1">
        <f t="shared" si="26"/>
        <v>56.159999999999968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124</v>
      </c>
      <c r="B94" s="1" t="s">
        <v>39</v>
      </c>
      <c r="C94" s="1">
        <v>280</v>
      </c>
      <c r="D94" s="1">
        <v>24</v>
      </c>
      <c r="E94" s="1">
        <v>279</v>
      </c>
      <c r="F94" s="1"/>
      <c r="G94" s="6">
        <v>0.4</v>
      </c>
      <c r="H94" s="1">
        <v>40</v>
      </c>
      <c r="I94" s="1"/>
      <c r="J94" s="1">
        <v>310</v>
      </c>
      <c r="K94" s="1">
        <f t="shared" si="24"/>
        <v>-31</v>
      </c>
      <c r="L94" s="1"/>
      <c r="M94" s="1"/>
      <c r="N94" s="1">
        <v>252.6</v>
      </c>
      <c r="O94" s="1">
        <v>223.40000000000009</v>
      </c>
      <c r="P94" s="1"/>
      <c r="Q94" s="1">
        <v>200</v>
      </c>
      <c r="R94" s="1">
        <f t="shared" si="25"/>
        <v>55.8</v>
      </c>
      <c r="S94" s="5"/>
      <c r="T94" s="5"/>
      <c r="U94" s="1"/>
      <c r="V94" s="1">
        <f t="shared" si="30"/>
        <v>12.114695340501795</v>
      </c>
      <c r="W94" s="1">
        <f t="shared" si="28"/>
        <v>12.114695340501795</v>
      </c>
      <c r="X94" s="1">
        <v>64</v>
      </c>
      <c r="Y94" s="1">
        <v>8</v>
      </c>
      <c r="Z94" s="1">
        <v>47</v>
      </c>
      <c r="AA94" s="1">
        <v>56.4</v>
      </c>
      <c r="AB94" s="1"/>
      <c r="AC94" s="1">
        <f t="shared" si="26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125</v>
      </c>
      <c r="B95" s="1" t="s">
        <v>39</v>
      </c>
      <c r="C95" s="1">
        <v>19</v>
      </c>
      <c r="D95" s="1">
        <v>90</v>
      </c>
      <c r="E95" s="1">
        <v>2</v>
      </c>
      <c r="F95" s="1">
        <v>100</v>
      </c>
      <c r="G95" s="6">
        <v>0.45</v>
      </c>
      <c r="H95" s="1">
        <v>50</v>
      </c>
      <c r="I95" s="1" t="s">
        <v>22</v>
      </c>
      <c r="J95" s="1">
        <v>2</v>
      </c>
      <c r="K95" s="1">
        <f t="shared" si="24"/>
        <v>0</v>
      </c>
      <c r="L95" s="1"/>
      <c r="M95" s="1"/>
      <c r="N95" s="1"/>
      <c r="O95" s="1">
        <v>0</v>
      </c>
      <c r="P95" s="1"/>
      <c r="Q95" s="1"/>
      <c r="R95" s="1">
        <f t="shared" si="25"/>
        <v>0.4</v>
      </c>
      <c r="S95" s="5"/>
      <c r="T95" s="5"/>
      <c r="U95" s="1"/>
      <c r="V95" s="1">
        <f t="shared" si="30"/>
        <v>250</v>
      </c>
      <c r="W95" s="1">
        <f t="shared" si="28"/>
        <v>250</v>
      </c>
      <c r="X95" s="1">
        <v>-6</v>
      </c>
      <c r="Y95" s="1">
        <v>0</v>
      </c>
      <c r="Z95" s="1">
        <v>6.2</v>
      </c>
      <c r="AA95" s="1">
        <v>0</v>
      </c>
      <c r="AB95" s="1"/>
      <c r="AC95" s="1">
        <f t="shared" si="26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126</v>
      </c>
      <c r="B96" s="1" t="s">
        <v>39</v>
      </c>
      <c r="C96" s="1"/>
      <c r="D96" s="1">
        <v>168</v>
      </c>
      <c r="E96" s="1">
        <v>44</v>
      </c>
      <c r="F96" s="1">
        <v>124</v>
      </c>
      <c r="G96" s="6">
        <v>0.3</v>
      </c>
      <c r="H96" s="1">
        <v>0</v>
      </c>
      <c r="I96" s="1" t="s">
        <v>22</v>
      </c>
      <c r="J96" s="1">
        <v>42</v>
      </c>
      <c r="K96" s="1">
        <f t="shared" si="24"/>
        <v>2</v>
      </c>
      <c r="L96" s="1"/>
      <c r="M96" s="1"/>
      <c r="N96" s="1"/>
      <c r="O96" s="1">
        <v>0</v>
      </c>
      <c r="P96" s="1"/>
      <c r="Q96" s="1"/>
      <c r="R96" s="1">
        <f t="shared" si="25"/>
        <v>8.8000000000000007</v>
      </c>
      <c r="S96" s="5"/>
      <c r="T96" s="5"/>
      <c r="U96" s="1"/>
      <c r="V96" s="1">
        <f t="shared" si="30"/>
        <v>14.09090909090909</v>
      </c>
      <c r="W96" s="1">
        <f t="shared" si="28"/>
        <v>14.09090909090909</v>
      </c>
      <c r="X96" s="1">
        <v>0</v>
      </c>
      <c r="Y96" s="1">
        <v>0</v>
      </c>
      <c r="Z96" s="1">
        <v>0</v>
      </c>
      <c r="AA96" s="1">
        <v>0</v>
      </c>
      <c r="AB96" s="1"/>
      <c r="AC96" s="1">
        <f t="shared" si="26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127</v>
      </c>
      <c r="B97" s="1" t="s">
        <v>39</v>
      </c>
      <c r="C97" s="1">
        <v>216</v>
      </c>
      <c r="D97" s="1">
        <v>45</v>
      </c>
      <c r="E97" s="1">
        <v>218</v>
      </c>
      <c r="F97" s="1">
        <v>33</v>
      </c>
      <c r="G97" s="6">
        <v>0.4</v>
      </c>
      <c r="H97" s="1">
        <v>40</v>
      </c>
      <c r="I97" s="1" t="s">
        <v>22</v>
      </c>
      <c r="J97" s="1">
        <v>232</v>
      </c>
      <c r="K97" s="1">
        <f t="shared" si="24"/>
        <v>-14</v>
      </c>
      <c r="L97" s="1"/>
      <c r="M97" s="1"/>
      <c r="N97" s="1"/>
      <c r="O97" s="1">
        <v>86</v>
      </c>
      <c r="P97" s="1"/>
      <c r="Q97" s="1"/>
      <c r="R97" s="1">
        <f t="shared" si="25"/>
        <v>43.6</v>
      </c>
      <c r="S97" s="5">
        <f>10*R97-Q97-P97-O97-N97-F97</f>
        <v>317</v>
      </c>
      <c r="T97" s="5"/>
      <c r="U97" s="1"/>
      <c r="V97" s="1">
        <f t="shared" si="30"/>
        <v>10</v>
      </c>
      <c r="W97" s="1">
        <f t="shared" si="28"/>
        <v>2.7293577981651373</v>
      </c>
      <c r="X97" s="1">
        <v>21</v>
      </c>
      <c r="Y97" s="1">
        <v>8</v>
      </c>
      <c r="Z97" s="1">
        <v>35</v>
      </c>
      <c r="AA97" s="1">
        <v>16.8</v>
      </c>
      <c r="AB97" s="1"/>
      <c r="AC97" s="1">
        <f t="shared" si="26"/>
        <v>126.80000000000001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128</v>
      </c>
      <c r="B98" s="1" t="s">
        <v>32</v>
      </c>
      <c r="C98" s="1">
        <v>180.21</v>
      </c>
      <c r="D98" s="1"/>
      <c r="E98" s="1">
        <v>138.57499999999999</v>
      </c>
      <c r="F98" s="1">
        <v>0.88900000000000001</v>
      </c>
      <c r="G98" s="6">
        <v>1</v>
      </c>
      <c r="H98" s="1">
        <v>40</v>
      </c>
      <c r="I98" s="1"/>
      <c r="J98" s="1">
        <v>171.75</v>
      </c>
      <c r="K98" s="1">
        <f t="shared" si="24"/>
        <v>-33.175000000000011</v>
      </c>
      <c r="L98" s="1"/>
      <c r="M98" s="1"/>
      <c r="N98" s="1">
        <v>203.70599999999999</v>
      </c>
      <c r="O98" s="1">
        <v>280.34219999999999</v>
      </c>
      <c r="P98" s="1"/>
      <c r="Q98" s="1"/>
      <c r="R98" s="1">
        <f t="shared" si="25"/>
        <v>27.714999999999996</v>
      </c>
      <c r="S98" s="5"/>
      <c r="T98" s="5"/>
      <c r="U98" s="1"/>
      <c r="V98" s="1">
        <f t="shared" si="30"/>
        <v>17.497283059714956</v>
      </c>
      <c r="W98" s="1">
        <f t="shared" si="28"/>
        <v>17.497283059714956</v>
      </c>
      <c r="X98" s="1">
        <v>45.606400000000001</v>
      </c>
      <c r="Y98" s="1">
        <v>40.792666666666669</v>
      </c>
      <c r="Z98" s="1">
        <v>23.578800000000001</v>
      </c>
      <c r="AA98" s="1">
        <v>38.963999999999999</v>
      </c>
      <c r="AB98" s="1"/>
      <c r="AC98" s="1">
        <f t="shared" si="26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129</v>
      </c>
      <c r="B99" s="1" t="s">
        <v>32</v>
      </c>
      <c r="C99" s="1">
        <v>199.739</v>
      </c>
      <c r="D99" s="1">
        <v>0.77900000000000003</v>
      </c>
      <c r="E99" s="1">
        <v>165.78299999999999</v>
      </c>
      <c r="F99" s="1">
        <v>0.75800000000000001</v>
      </c>
      <c r="G99" s="6">
        <v>1</v>
      </c>
      <c r="H99" s="1">
        <v>40</v>
      </c>
      <c r="I99" s="1"/>
      <c r="J99" s="1">
        <v>189.35</v>
      </c>
      <c r="K99" s="1">
        <f t="shared" si="24"/>
        <v>-23.567000000000007</v>
      </c>
      <c r="L99" s="1"/>
      <c r="M99" s="1"/>
      <c r="N99" s="1">
        <v>151.67519999999999</v>
      </c>
      <c r="O99" s="1">
        <v>289.53939999999989</v>
      </c>
      <c r="P99" s="1"/>
      <c r="Q99" s="1"/>
      <c r="R99" s="1">
        <f t="shared" si="25"/>
        <v>33.156599999999997</v>
      </c>
      <c r="S99" s="5"/>
      <c r="T99" s="5"/>
      <c r="U99" s="1"/>
      <c r="V99" s="1">
        <f t="shared" si="30"/>
        <v>13.329852879969597</v>
      </c>
      <c r="W99" s="1">
        <f t="shared" si="28"/>
        <v>13.329852879969597</v>
      </c>
      <c r="X99" s="1">
        <v>43.2012</v>
      </c>
      <c r="Y99" s="1">
        <v>36.018999999999998</v>
      </c>
      <c r="Z99" s="1">
        <v>27.665800000000001</v>
      </c>
      <c r="AA99" s="1">
        <v>35.270800000000001</v>
      </c>
      <c r="AB99" s="1"/>
      <c r="AC99" s="1">
        <f t="shared" si="26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130</v>
      </c>
      <c r="B100" s="1" t="s">
        <v>39</v>
      </c>
      <c r="C100" s="1">
        <v>94</v>
      </c>
      <c r="D100" s="1">
        <v>33</v>
      </c>
      <c r="E100" s="1">
        <v>48</v>
      </c>
      <c r="F100" s="1">
        <v>70</v>
      </c>
      <c r="G100" s="6">
        <v>0.28000000000000003</v>
      </c>
      <c r="H100" s="1">
        <v>35</v>
      </c>
      <c r="I100" s="1"/>
      <c r="J100" s="1">
        <v>63</v>
      </c>
      <c r="K100" s="1">
        <f t="shared" si="24"/>
        <v>-15</v>
      </c>
      <c r="L100" s="1"/>
      <c r="M100" s="1"/>
      <c r="N100" s="1"/>
      <c r="O100" s="1">
        <v>0</v>
      </c>
      <c r="P100" s="1"/>
      <c r="Q100" s="1"/>
      <c r="R100" s="1">
        <f t="shared" si="25"/>
        <v>9.6</v>
      </c>
      <c r="S100" s="5">
        <f t="shared" ref="S100" si="33">12*R100-Q100-P100-O100-N100-F100</f>
        <v>45.199999999999989</v>
      </c>
      <c r="T100" s="5"/>
      <c r="U100" s="1"/>
      <c r="V100" s="1">
        <f t="shared" si="30"/>
        <v>12</v>
      </c>
      <c r="W100" s="1">
        <f t="shared" si="28"/>
        <v>7.291666666666667</v>
      </c>
      <c r="X100" s="1">
        <v>5.4</v>
      </c>
      <c r="Y100" s="1">
        <v>9.3333333333333339</v>
      </c>
      <c r="Z100" s="1">
        <v>1</v>
      </c>
      <c r="AA100" s="1">
        <v>2.6</v>
      </c>
      <c r="AB100" s="1"/>
      <c r="AC100" s="1">
        <f t="shared" si="26"/>
        <v>12.655999999999999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0" t="s">
        <v>131</v>
      </c>
      <c r="B101" s="10" t="s">
        <v>39</v>
      </c>
      <c r="C101" s="10">
        <v>2</v>
      </c>
      <c r="D101" s="10"/>
      <c r="E101" s="10"/>
      <c r="F101" s="10"/>
      <c r="G101" s="6">
        <v>0</v>
      </c>
      <c r="H101" s="1">
        <v>90</v>
      </c>
      <c r="I101" s="1"/>
      <c r="J101" s="1"/>
      <c r="K101" s="1">
        <f t="shared" si="24"/>
        <v>0</v>
      </c>
      <c r="L101" s="1"/>
      <c r="M101" s="1"/>
      <c r="N101" s="1"/>
      <c r="O101" s="1">
        <v>0</v>
      </c>
      <c r="P101" s="1"/>
      <c r="Q101" s="1"/>
      <c r="R101" s="1">
        <f t="shared" si="25"/>
        <v>0</v>
      </c>
      <c r="S101" s="5"/>
      <c r="T101" s="5"/>
      <c r="U101" s="1"/>
      <c r="V101" s="1" t="e">
        <f t="shared" si="30"/>
        <v>#DIV/0!</v>
      </c>
      <c r="W101" s="1" t="e">
        <f t="shared" si="28"/>
        <v>#DIV/0!</v>
      </c>
      <c r="X101" s="1">
        <v>0</v>
      </c>
      <c r="Y101" s="1">
        <v>0</v>
      </c>
      <c r="Z101" s="1">
        <v>0</v>
      </c>
      <c r="AA101" s="1">
        <v>0</v>
      </c>
      <c r="AB101" s="10" t="s">
        <v>132</v>
      </c>
      <c r="AC101" s="1">
        <f t="shared" si="26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133</v>
      </c>
      <c r="B102" s="1" t="s">
        <v>39</v>
      </c>
      <c r="C102" s="1">
        <v>439</v>
      </c>
      <c r="D102" s="1">
        <v>60</v>
      </c>
      <c r="E102" s="1">
        <v>242</v>
      </c>
      <c r="F102" s="1">
        <v>178</v>
      </c>
      <c r="G102" s="6">
        <v>0.37</v>
      </c>
      <c r="H102" s="1">
        <v>50</v>
      </c>
      <c r="I102" s="1" t="s">
        <v>22</v>
      </c>
      <c r="J102" s="1">
        <v>226</v>
      </c>
      <c r="K102" s="1">
        <f t="shared" ref="K102:K118" si="34">E102-J102</f>
        <v>16</v>
      </c>
      <c r="L102" s="1"/>
      <c r="M102" s="1"/>
      <c r="N102" s="1"/>
      <c r="O102" s="1">
        <v>0</v>
      </c>
      <c r="P102" s="1"/>
      <c r="Q102" s="1"/>
      <c r="R102" s="1">
        <f t="shared" si="25"/>
        <v>48.4</v>
      </c>
      <c r="S102" s="5">
        <f>11*R102-Q102-P102-O102-N102-F102</f>
        <v>354.4</v>
      </c>
      <c r="T102" s="5"/>
      <c r="U102" s="1"/>
      <c r="V102" s="1">
        <f t="shared" si="30"/>
        <v>11</v>
      </c>
      <c r="W102" s="1">
        <f t="shared" si="28"/>
        <v>3.6776859504132231</v>
      </c>
      <c r="X102" s="1">
        <v>4.8</v>
      </c>
      <c r="Y102" s="1">
        <v>17</v>
      </c>
      <c r="Z102" s="1">
        <v>57.2</v>
      </c>
      <c r="AA102" s="1">
        <v>15</v>
      </c>
      <c r="AB102" s="1"/>
      <c r="AC102" s="1">
        <f t="shared" si="26"/>
        <v>131.12799999999999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134</v>
      </c>
      <c r="B103" s="1" t="s">
        <v>39</v>
      </c>
      <c r="C103" s="1">
        <v>232</v>
      </c>
      <c r="D103" s="1"/>
      <c r="E103" s="1">
        <v>108</v>
      </c>
      <c r="F103" s="1">
        <v>112</v>
      </c>
      <c r="G103" s="6">
        <v>0.6</v>
      </c>
      <c r="H103" s="1">
        <v>55</v>
      </c>
      <c r="I103" s="1"/>
      <c r="J103" s="1">
        <v>105</v>
      </c>
      <c r="K103" s="1">
        <f t="shared" si="34"/>
        <v>3</v>
      </c>
      <c r="L103" s="1"/>
      <c r="M103" s="1"/>
      <c r="N103" s="1"/>
      <c r="O103" s="1">
        <v>0</v>
      </c>
      <c r="P103" s="1"/>
      <c r="Q103" s="1"/>
      <c r="R103" s="1">
        <f t="shared" si="25"/>
        <v>21.6</v>
      </c>
      <c r="S103" s="5">
        <f>12*R103-Q103-P103-O103-N103-F103</f>
        <v>147.20000000000005</v>
      </c>
      <c r="T103" s="5"/>
      <c r="U103" s="1"/>
      <c r="V103" s="1">
        <f t="shared" si="30"/>
        <v>12.000000000000002</v>
      </c>
      <c r="W103" s="1">
        <f t="shared" si="28"/>
        <v>5.1851851851851851</v>
      </c>
      <c r="X103" s="1">
        <v>9.6</v>
      </c>
      <c r="Y103" s="1">
        <v>14.66666666666667</v>
      </c>
      <c r="Z103" s="1">
        <v>27.6</v>
      </c>
      <c r="AA103" s="1">
        <v>9.6</v>
      </c>
      <c r="AB103" s="1"/>
      <c r="AC103" s="1">
        <f t="shared" si="26"/>
        <v>88.320000000000022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135</v>
      </c>
      <c r="B104" s="1" t="s">
        <v>39</v>
      </c>
      <c r="C104" s="1">
        <v>312</v>
      </c>
      <c r="D104" s="1">
        <v>102</v>
      </c>
      <c r="E104" s="1">
        <v>136</v>
      </c>
      <c r="F104" s="1">
        <v>263</v>
      </c>
      <c r="G104" s="6">
        <v>0.4</v>
      </c>
      <c r="H104" s="1">
        <v>50</v>
      </c>
      <c r="I104" s="1" t="s">
        <v>22</v>
      </c>
      <c r="J104" s="1">
        <v>140</v>
      </c>
      <c r="K104" s="1">
        <f t="shared" si="34"/>
        <v>-4</v>
      </c>
      <c r="L104" s="1"/>
      <c r="M104" s="1"/>
      <c r="N104" s="1"/>
      <c r="O104" s="1">
        <v>0</v>
      </c>
      <c r="P104" s="1"/>
      <c r="Q104" s="1"/>
      <c r="R104" s="1">
        <f t="shared" si="25"/>
        <v>27.2</v>
      </c>
      <c r="S104" s="5">
        <f t="shared" ref="S104:S106" si="35">12*R104-Q104-P104-O104-N104-F104</f>
        <v>63.399999999999977</v>
      </c>
      <c r="T104" s="5"/>
      <c r="U104" s="1"/>
      <c r="V104" s="1">
        <f t="shared" si="30"/>
        <v>12</v>
      </c>
      <c r="W104" s="1">
        <f t="shared" si="28"/>
        <v>9.6691176470588243</v>
      </c>
      <c r="X104" s="1">
        <v>13</v>
      </c>
      <c r="Y104" s="1">
        <v>15</v>
      </c>
      <c r="Z104" s="1">
        <v>33.799999999999997</v>
      </c>
      <c r="AA104" s="1">
        <v>20</v>
      </c>
      <c r="AB104" s="1"/>
      <c r="AC104" s="1">
        <f t="shared" si="26"/>
        <v>25.359999999999992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136</v>
      </c>
      <c r="B105" s="1" t="s">
        <v>39</v>
      </c>
      <c r="C105" s="1">
        <v>305</v>
      </c>
      <c r="D105" s="1">
        <v>93</v>
      </c>
      <c r="E105" s="1">
        <v>161</v>
      </c>
      <c r="F105" s="1">
        <v>236</v>
      </c>
      <c r="G105" s="6">
        <v>0.35</v>
      </c>
      <c r="H105" s="1">
        <v>50</v>
      </c>
      <c r="I105" s="1" t="s">
        <v>22</v>
      </c>
      <c r="J105" s="1">
        <v>165</v>
      </c>
      <c r="K105" s="1">
        <f t="shared" si="34"/>
        <v>-4</v>
      </c>
      <c r="L105" s="1"/>
      <c r="M105" s="1"/>
      <c r="N105" s="1"/>
      <c r="O105" s="1">
        <v>0</v>
      </c>
      <c r="P105" s="1"/>
      <c r="Q105" s="1"/>
      <c r="R105" s="1">
        <f t="shared" si="25"/>
        <v>32.200000000000003</v>
      </c>
      <c r="S105" s="5">
        <f t="shared" si="35"/>
        <v>150.40000000000003</v>
      </c>
      <c r="T105" s="5"/>
      <c r="U105" s="1"/>
      <c r="V105" s="1">
        <f t="shared" si="30"/>
        <v>12</v>
      </c>
      <c r="W105" s="1">
        <f t="shared" si="28"/>
        <v>7.3291925465838501</v>
      </c>
      <c r="X105" s="1">
        <v>6</v>
      </c>
      <c r="Y105" s="1">
        <v>5</v>
      </c>
      <c r="Z105" s="1">
        <v>36.799999999999997</v>
      </c>
      <c r="AA105" s="1">
        <v>6.6</v>
      </c>
      <c r="AB105" s="1"/>
      <c r="AC105" s="1">
        <f t="shared" si="26"/>
        <v>52.640000000000008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137</v>
      </c>
      <c r="B106" s="1" t="s">
        <v>39</v>
      </c>
      <c r="C106" s="1">
        <v>208</v>
      </c>
      <c r="D106" s="1">
        <v>72</v>
      </c>
      <c r="E106" s="1">
        <v>97</v>
      </c>
      <c r="F106" s="1">
        <v>171</v>
      </c>
      <c r="G106" s="6">
        <v>0.6</v>
      </c>
      <c r="H106" s="1">
        <v>55</v>
      </c>
      <c r="I106" s="1" t="s">
        <v>22</v>
      </c>
      <c r="J106" s="1">
        <v>93</v>
      </c>
      <c r="K106" s="1">
        <f t="shared" si="34"/>
        <v>4</v>
      </c>
      <c r="L106" s="1"/>
      <c r="M106" s="1"/>
      <c r="N106" s="1"/>
      <c r="O106" s="1">
        <v>0</v>
      </c>
      <c r="P106" s="1"/>
      <c r="Q106" s="1"/>
      <c r="R106" s="1">
        <f t="shared" si="25"/>
        <v>19.399999999999999</v>
      </c>
      <c r="S106" s="5">
        <f t="shared" si="35"/>
        <v>61.799999999999983</v>
      </c>
      <c r="T106" s="5"/>
      <c r="U106" s="1"/>
      <c r="V106" s="1">
        <f t="shared" si="30"/>
        <v>12</v>
      </c>
      <c r="W106" s="1">
        <f t="shared" si="28"/>
        <v>8.8144329896907223</v>
      </c>
      <c r="X106" s="1">
        <v>1.2</v>
      </c>
      <c r="Y106" s="1">
        <v>12.66666666666667</v>
      </c>
      <c r="Z106" s="1">
        <v>26.4</v>
      </c>
      <c r="AA106" s="1">
        <v>2.4</v>
      </c>
      <c r="AB106" s="1"/>
      <c r="AC106" s="1">
        <f t="shared" si="26"/>
        <v>37.079999999999991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138</v>
      </c>
      <c r="B107" s="1" t="s">
        <v>39</v>
      </c>
      <c r="C107" s="1">
        <v>12</v>
      </c>
      <c r="D107" s="1">
        <v>54</v>
      </c>
      <c r="E107" s="1">
        <v>31</v>
      </c>
      <c r="F107" s="1">
        <v>35</v>
      </c>
      <c r="G107" s="6">
        <v>0.4</v>
      </c>
      <c r="H107" s="1">
        <v>30</v>
      </c>
      <c r="I107" s="1" t="s">
        <v>22</v>
      </c>
      <c r="J107" s="1">
        <v>136</v>
      </c>
      <c r="K107" s="1">
        <f t="shared" si="34"/>
        <v>-105</v>
      </c>
      <c r="L107" s="1"/>
      <c r="M107" s="1"/>
      <c r="N107" s="1">
        <v>40</v>
      </c>
      <c r="O107" s="1">
        <v>56.400000000000013</v>
      </c>
      <c r="P107" s="1"/>
      <c r="Q107" s="1"/>
      <c r="R107" s="1">
        <f t="shared" si="25"/>
        <v>6.2</v>
      </c>
      <c r="S107" s="5"/>
      <c r="T107" s="5"/>
      <c r="U107" s="1"/>
      <c r="V107" s="1">
        <f t="shared" si="30"/>
        <v>21.193548387096776</v>
      </c>
      <c r="W107" s="1">
        <f t="shared" si="28"/>
        <v>21.193548387096776</v>
      </c>
      <c r="X107" s="1">
        <v>9.8000000000000007</v>
      </c>
      <c r="Y107" s="1">
        <v>8.3333333333333339</v>
      </c>
      <c r="Z107" s="1">
        <v>4.7200000000000006</v>
      </c>
      <c r="AA107" s="1">
        <v>9.6</v>
      </c>
      <c r="AB107" s="1"/>
      <c r="AC107" s="1">
        <f t="shared" si="26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139</v>
      </c>
      <c r="B108" s="1" t="s">
        <v>39</v>
      </c>
      <c r="C108" s="1">
        <v>102</v>
      </c>
      <c r="D108" s="1">
        <v>48</v>
      </c>
      <c r="E108" s="1">
        <v>66</v>
      </c>
      <c r="F108" s="1">
        <v>84</v>
      </c>
      <c r="G108" s="6">
        <v>0.45</v>
      </c>
      <c r="H108" s="1">
        <v>40</v>
      </c>
      <c r="I108" s="1" t="s">
        <v>22</v>
      </c>
      <c r="J108" s="1">
        <v>132</v>
      </c>
      <c r="K108" s="1">
        <f t="shared" si="34"/>
        <v>-66</v>
      </c>
      <c r="L108" s="1"/>
      <c r="M108" s="1"/>
      <c r="N108" s="1"/>
      <c r="O108" s="1">
        <v>34</v>
      </c>
      <c r="P108" s="1"/>
      <c r="Q108" s="1"/>
      <c r="R108" s="1">
        <f t="shared" si="25"/>
        <v>13.2</v>
      </c>
      <c r="S108" s="5">
        <f>12*R108-Q108-P108-O108-N108-F108</f>
        <v>40.399999999999977</v>
      </c>
      <c r="T108" s="5"/>
      <c r="U108" s="1"/>
      <c r="V108" s="1">
        <f t="shared" si="30"/>
        <v>11.999999999999998</v>
      </c>
      <c r="W108" s="1">
        <f t="shared" si="28"/>
        <v>8.9393939393939394</v>
      </c>
      <c r="X108" s="1">
        <v>12</v>
      </c>
      <c r="Y108" s="1">
        <v>14.66666666666667</v>
      </c>
      <c r="Z108" s="1">
        <v>13.2</v>
      </c>
      <c r="AA108" s="1">
        <v>12</v>
      </c>
      <c r="AB108" s="1"/>
      <c r="AC108" s="1">
        <f t="shared" si="26"/>
        <v>18.179999999999989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140</v>
      </c>
      <c r="B109" s="1" t="s">
        <v>32</v>
      </c>
      <c r="C109" s="1">
        <v>68.046000000000006</v>
      </c>
      <c r="D109" s="1">
        <v>40.969000000000001</v>
      </c>
      <c r="E109" s="1">
        <v>60.046999999999997</v>
      </c>
      <c r="F109" s="1">
        <v>34.994</v>
      </c>
      <c r="G109" s="6">
        <v>1</v>
      </c>
      <c r="H109" s="1">
        <v>45</v>
      </c>
      <c r="I109" s="1" t="s">
        <v>22</v>
      </c>
      <c r="J109" s="1">
        <v>53.5</v>
      </c>
      <c r="K109" s="1">
        <f t="shared" si="34"/>
        <v>6.546999999999997</v>
      </c>
      <c r="L109" s="1"/>
      <c r="M109" s="1"/>
      <c r="N109" s="1">
        <v>10</v>
      </c>
      <c r="O109" s="1">
        <v>8.855799999999995</v>
      </c>
      <c r="P109" s="1"/>
      <c r="Q109" s="1"/>
      <c r="R109" s="1">
        <f t="shared" si="25"/>
        <v>12.009399999999999</v>
      </c>
      <c r="S109" s="5">
        <f>11*R109-Q109-P109-O109-N109-F109</f>
        <v>78.253600000000006</v>
      </c>
      <c r="T109" s="5"/>
      <c r="U109" s="1"/>
      <c r="V109" s="1">
        <f t="shared" si="30"/>
        <v>11</v>
      </c>
      <c r="W109" s="1">
        <f t="shared" si="28"/>
        <v>4.4839708894699148</v>
      </c>
      <c r="X109" s="1">
        <v>7.8525999999999998</v>
      </c>
      <c r="Y109" s="1">
        <v>4.9943333333333344</v>
      </c>
      <c r="Z109" s="1">
        <v>6.7145999999999999</v>
      </c>
      <c r="AA109" s="1">
        <v>8.1406000000000009</v>
      </c>
      <c r="AB109" s="1"/>
      <c r="AC109" s="1">
        <f t="shared" si="26"/>
        <v>78.253600000000006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141</v>
      </c>
      <c r="B110" s="1" t="s">
        <v>39</v>
      </c>
      <c r="C110" s="1">
        <v>-1</v>
      </c>
      <c r="D110" s="1">
        <v>1</v>
      </c>
      <c r="E110" s="1"/>
      <c r="F110" s="1"/>
      <c r="G110" s="6">
        <v>0</v>
      </c>
      <c r="H110" s="1" t="e">
        <v>#N/A</v>
      </c>
      <c r="I110" s="1"/>
      <c r="J110" s="1"/>
      <c r="K110" s="1">
        <f t="shared" si="34"/>
        <v>0</v>
      </c>
      <c r="L110" s="1"/>
      <c r="M110" s="1"/>
      <c r="N110" s="1"/>
      <c r="O110" s="1">
        <v>0</v>
      </c>
      <c r="P110" s="1"/>
      <c r="Q110" s="1"/>
      <c r="R110" s="1">
        <f t="shared" si="25"/>
        <v>0</v>
      </c>
      <c r="S110" s="5"/>
      <c r="T110" s="5"/>
      <c r="U110" s="1"/>
      <c r="V110" s="1" t="e">
        <f t="shared" si="27"/>
        <v>#DIV/0!</v>
      </c>
      <c r="W110" s="1" t="e">
        <f t="shared" si="28"/>
        <v>#DIV/0!</v>
      </c>
      <c r="X110" s="1">
        <v>0</v>
      </c>
      <c r="Y110" s="1">
        <v>0</v>
      </c>
      <c r="Z110" s="1">
        <v>0</v>
      </c>
      <c r="AA110" s="1">
        <v>0</v>
      </c>
      <c r="AB110" s="1"/>
      <c r="AC110" s="1">
        <f t="shared" si="26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142</v>
      </c>
      <c r="B111" s="1" t="s">
        <v>39</v>
      </c>
      <c r="C111" s="1">
        <v>44</v>
      </c>
      <c r="D111" s="1">
        <v>3</v>
      </c>
      <c r="E111" s="1">
        <v>5</v>
      </c>
      <c r="F111" s="1">
        <v>36</v>
      </c>
      <c r="G111" s="6">
        <v>0.35</v>
      </c>
      <c r="H111" s="1">
        <v>40</v>
      </c>
      <c r="I111" s="1"/>
      <c r="J111" s="1">
        <v>7</v>
      </c>
      <c r="K111" s="1">
        <f t="shared" si="34"/>
        <v>-2</v>
      </c>
      <c r="L111" s="1"/>
      <c r="M111" s="1"/>
      <c r="N111" s="1"/>
      <c r="O111" s="1">
        <v>0</v>
      </c>
      <c r="P111" s="1"/>
      <c r="Q111" s="1"/>
      <c r="R111" s="1">
        <f t="shared" si="25"/>
        <v>1</v>
      </c>
      <c r="S111" s="5"/>
      <c r="T111" s="5"/>
      <c r="U111" s="1"/>
      <c r="V111" s="1">
        <f t="shared" ref="V111:V112" si="36">(F111+N111+O111+P111+Q111+S111)/R111</f>
        <v>36</v>
      </c>
      <c r="W111" s="1">
        <f t="shared" si="28"/>
        <v>36</v>
      </c>
      <c r="X111" s="1">
        <v>1.6</v>
      </c>
      <c r="Y111" s="1">
        <v>0</v>
      </c>
      <c r="Z111" s="1">
        <v>0.6</v>
      </c>
      <c r="AA111" s="1">
        <v>1.6</v>
      </c>
      <c r="AB111" s="11" t="s">
        <v>48</v>
      </c>
      <c r="AC111" s="1">
        <f t="shared" si="26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143</v>
      </c>
      <c r="B112" s="1" t="s">
        <v>39</v>
      </c>
      <c r="C112" s="1">
        <v>30</v>
      </c>
      <c r="D112" s="1">
        <v>30</v>
      </c>
      <c r="E112" s="1"/>
      <c r="F112" s="1">
        <v>30</v>
      </c>
      <c r="G112" s="6">
        <v>0.35</v>
      </c>
      <c r="H112" s="1">
        <v>45</v>
      </c>
      <c r="I112" s="1" t="s">
        <v>22</v>
      </c>
      <c r="J112" s="1">
        <v>3</v>
      </c>
      <c r="K112" s="1">
        <f t="shared" si="34"/>
        <v>-3</v>
      </c>
      <c r="L112" s="1"/>
      <c r="M112" s="1"/>
      <c r="N112" s="1"/>
      <c r="O112" s="1">
        <v>0</v>
      </c>
      <c r="P112" s="1"/>
      <c r="Q112" s="1"/>
      <c r="R112" s="1">
        <f t="shared" si="25"/>
        <v>0</v>
      </c>
      <c r="S112" s="5"/>
      <c r="T112" s="5"/>
      <c r="U112" s="1"/>
      <c r="V112" s="1" t="e">
        <f t="shared" si="36"/>
        <v>#DIV/0!</v>
      </c>
      <c r="W112" s="1" t="e">
        <f t="shared" si="28"/>
        <v>#DIV/0!</v>
      </c>
      <c r="X112" s="1">
        <v>0.4</v>
      </c>
      <c r="Y112" s="1">
        <v>0</v>
      </c>
      <c r="Z112" s="1">
        <v>0</v>
      </c>
      <c r="AA112" s="1">
        <v>0.4</v>
      </c>
      <c r="AB112" s="1"/>
      <c r="AC112" s="1">
        <f t="shared" si="26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0" t="s">
        <v>144</v>
      </c>
      <c r="B113" s="10" t="s">
        <v>39</v>
      </c>
      <c r="C113" s="10">
        <v>-7</v>
      </c>
      <c r="D113" s="10">
        <v>7</v>
      </c>
      <c r="E113" s="10"/>
      <c r="F113" s="10"/>
      <c r="G113" s="6">
        <v>0</v>
      </c>
      <c r="H113" s="1">
        <v>150</v>
      </c>
      <c r="I113" s="1"/>
      <c r="J113" s="1"/>
      <c r="K113" s="1">
        <f t="shared" si="34"/>
        <v>0</v>
      </c>
      <c r="L113" s="1"/>
      <c r="M113" s="1"/>
      <c r="N113" s="1"/>
      <c r="O113" s="1">
        <v>0</v>
      </c>
      <c r="P113" s="1"/>
      <c r="Q113" s="1"/>
      <c r="R113" s="1">
        <f t="shared" si="25"/>
        <v>0</v>
      </c>
      <c r="S113" s="5"/>
      <c r="T113" s="5"/>
      <c r="U113" s="1"/>
      <c r="V113" s="1" t="e">
        <f t="shared" si="27"/>
        <v>#DIV/0!</v>
      </c>
      <c r="W113" s="1" t="e">
        <f t="shared" si="28"/>
        <v>#DIV/0!</v>
      </c>
      <c r="X113" s="1">
        <v>0</v>
      </c>
      <c r="Y113" s="1">
        <v>0</v>
      </c>
      <c r="Z113" s="1">
        <v>0.4</v>
      </c>
      <c r="AA113" s="1">
        <v>0</v>
      </c>
      <c r="AB113" s="10" t="s">
        <v>56</v>
      </c>
      <c r="AC113" s="1">
        <f t="shared" si="26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145</v>
      </c>
      <c r="B114" s="1" t="s">
        <v>32</v>
      </c>
      <c r="C114" s="1">
        <v>22.401</v>
      </c>
      <c r="D114" s="1">
        <v>5.5E-2</v>
      </c>
      <c r="E114" s="1">
        <v>11.266</v>
      </c>
      <c r="F114" s="1"/>
      <c r="G114" s="6">
        <v>1</v>
      </c>
      <c r="H114" s="1">
        <v>50</v>
      </c>
      <c r="I114" s="1"/>
      <c r="J114" s="1">
        <v>11.7</v>
      </c>
      <c r="K114" s="1">
        <f t="shared" si="34"/>
        <v>-0.43399999999999928</v>
      </c>
      <c r="L114" s="1"/>
      <c r="M114" s="1"/>
      <c r="N114" s="1">
        <v>13.935</v>
      </c>
      <c r="O114" s="1">
        <v>27.848400000000002</v>
      </c>
      <c r="P114" s="1"/>
      <c r="Q114" s="1"/>
      <c r="R114" s="1">
        <f t="shared" si="25"/>
        <v>2.2532000000000001</v>
      </c>
      <c r="S114" s="5"/>
      <c r="T114" s="5"/>
      <c r="U114" s="1"/>
      <c r="V114" s="1">
        <f>(F114+N114+O114+P114+Q114+S114)/R114</f>
        <v>18.544026273744009</v>
      </c>
      <c r="W114" s="1">
        <f t="shared" si="28"/>
        <v>18.544026273744009</v>
      </c>
      <c r="X114" s="1">
        <v>3.6427999999999998</v>
      </c>
      <c r="Y114" s="1">
        <v>0</v>
      </c>
      <c r="Z114" s="1">
        <v>1.9585999999999999</v>
      </c>
      <c r="AA114" s="1">
        <v>2.794</v>
      </c>
      <c r="AB114" s="1"/>
      <c r="AC114" s="1">
        <f t="shared" si="26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 t="s">
        <v>146</v>
      </c>
      <c r="B115" s="1" t="s">
        <v>39</v>
      </c>
      <c r="C115" s="1">
        <v>218</v>
      </c>
      <c r="D115" s="1"/>
      <c r="E115" s="1">
        <v>166</v>
      </c>
      <c r="F115" s="1"/>
      <c r="G115" s="6">
        <v>0.06</v>
      </c>
      <c r="H115" s="1">
        <v>60</v>
      </c>
      <c r="I115" s="1"/>
      <c r="J115" s="1">
        <v>168</v>
      </c>
      <c r="K115" s="1">
        <f t="shared" si="34"/>
        <v>-2</v>
      </c>
      <c r="L115" s="1"/>
      <c r="M115" s="1"/>
      <c r="N115" s="1"/>
      <c r="O115" s="1"/>
      <c r="P115" s="1"/>
      <c r="Q115" s="1"/>
      <c r="R115" s="1">
        <f t="shared" si="25"/>
        <v>33.200000000000003</v>
      </c>
      <c r="S115" s="12">
        <v>300</v>
      </c>
      <c r="T115" s="5"/>
      <c r="U115" s="1"/>
      <c r="V115" s="1">
        <f t="shared" si="27"/>
        <v>0</v>
      </c>
      <c r="W115" s="1">
        <f t="shared" si="28"/>
        <v>0</v>
      </c>
      <c r="X115" s="1">
        <v>57.8</v>
      </c>
      <c r="Y115" s="1">
        <v>0</v>
      </c>
      <c r="Z115" s="1">
        <v>16.600000000000001</v>
      </c>
      <c r="AA115" s="1">
        <v>60</v>
      </c>
      <c r="AB115" s="1" t="s">
        <v>151</v>
      </c>
      <c r="AC115" s="1">
        <f t="shared" si="26"/>
        <v>18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 t="s">
        <v>147</v>
      </c>
      <c r="B116" s="1" t="s">
        <v>39</v>
      </c>
      <c r="C116" s="1">
        <v>160</v>
      </c>
      <c r="D116" s="1">
        <v>30</v>
      </c>
      <c r="E116" s="1">
        <v>153</v>
      </c>
      <c r="F116" s="1"/>
      <c r="G116" s="6">
        <v>0.06</v>
      </c>
      <c r="H116" s="1">
        <v>60</v>
      </c>
      <c r="I116" s="1"/>
      <c r="J116" s="1">
        <v>167</v>
      </c>
      <c r="K116" s="1">
        <f t="shared" si="34"/>
        <v>-14</v>
      </c>
      <c r="L116" s="1"/>
      <c r="M116" s="1"/>
      <c r="N116" s="1"/>
      <c r="O116" s="1"/>
      <c r="P116" s="1"/>
      <c r="Q116" s="1"/>
      <c r="R116" s="1">
        <f t="shared" si="25"/>
        <v>30.6</v>
      </c>
      <c r="S116" s="12">
        <v>300</v>
      </c>
      <c r="T116" s="5"/>
      <c r="U116" s="1"/>
      <c r="V116" s="1">
        <f t="shared" si="27"/>
        <v>0</v>
      </c>
      <c r="W116" s="1">
        <f t="shared" si="28"/>
        <v>0</v>
      </c>
      <c r="X116" s="1">
        <v>56.6</v>
      </c>
      <c r="Y116" s="1">
        <v>0</v>
      </c>
      <c r="Z116" s="1">
        <v>31.4</v>
      </c>
      <c r="AA116" s="1">
        <v>59.6</v>
      </c>
      <c r="AB116" s="1" t="s">
        <v>151</v>
      </c>
      <c r="AC116" s="1">
        <f t="shared" si="26"/>
        <v>18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 t="s">
        <v>148</v>
      </c>
      <c r="B117" s="1" t="s">
        <v>39</v>
      </c>
      <c r="C117" s="1">
        <v>163</v>
      </c>
      <c r="D117" s="1">
        <v>20</v>
      </c>
      <c r="E117" s="1">
        <v>142</v>
      </c>
      <c r="F117" s="1"/>
      <c r="G117" s="6">
        <v>0.06</v>
      </c>
      <c r="H117" s="1">
        <v>60</v>
      </c>
      <c r="I117" s="1"/>
      <c r="J117" s="1">
        <v>172</v>
      </c>
      <c r="K117" s="1">
        <f t="shared" si="34"/>
        <v>-30</v>
      </c>
      <c r="L117" s="1"/>
      <c r="M117" s="1"/>
      <c r="N117" s="1"/>
      <c r="O117" s="1"/>
      <c r="P117" s="1"/>
      <c r="Q117" s="1"/>
      <c r="R117" s="1">
        <f t="shared" si="25"/>
        <v>28.4</v>
      </c>
      <c r="S117" s="12">
        <v>300</v>
      </c>
      <c r="T117" s="5"/>
      <c r="U117" s="1"/>
      <c r="V117" s="1">
        <f t="shared" si="27"/>
        <v>0</v>
      </c>
      <c r="W117" s="1">
        <f t="shared" si="28"/>
        <v>0</v>
      </c>
      <c r="X117" s="1">
        <v>58.6</v>
      </c>
      <c r="Y117" s="1">
        <v>0</v>
      </c>
      <c r="Z117" s="1">
        <v>31.4</v>
      </c>
      <c r="AA117" s="1">
        <v>61</v>
      </c>
      <c r="AB117" s="1" t="s">
        <v>151</v>
      </c>
      <c r="AC117" s="1">
        <f t="shared" si="26"/>
        <v>18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 t="s">
        <v>149</v>
      </c>
      <c r="B118" s="1" t="s">
        <v>39</v>
      </c>
      <c r="C118" s="1">
        <v>192</v>
      </c>
      <c r="D118" s="1">
        <v>4</v>
      </c>
      <c r="E118" s="1">
        <v>19</v>
      </c>
      <c r="F118" s="1">
        <v>170</v>
      </c>
      <c r="G118" s="6">
        <v>0.11</v>
      </c>
      <c r="H118" s="1">
        <v>150</v>
      </c>
      <c r="I118" s="1"/>
      <c r="J118" s="1">
        <v>20</v>
      </c>
      <c r="K118" s="1">
        <f t="shared" si="34"/>
        <v>-1</v>
      </c>
      <c r="L118" s="1"/>
      <c r="M118" s="1"/>
      <c r="N118" s="1"/>
      <c r="O118" s="1"/>
      <c r="P118" s="1"/>
      <c r="Q118" s="1"/>
      <c r="R118" s="1">
        <f t="shared" si="25"/>
        <v>3.8</v>
      </c>
      <c r="S118" s="5"/>
      <c r="T118" s="5"/>
      <c r="U118" s="1"/>
      <c r="V118" s="1">
        <f>(F118+N118+O118+P118+Q118+S118)/R118</f>
        <v>44.736842105263158</v>
      </c>
      <c r="W118" s="1">
        <f t="shared" si="28"/>
        <v>44.736842105263158</v>
      </c>
      <c r="X118" s="1">
        <v>6.4</v>
      </c>
      <c r="Y118" s="1">
        <v>0</v>
      </c>
      <c r="Z118" s="1">
        <v>3.6</v>
      </c>
      <c r="AA118" s="1">
        <v>7.6</v>
      </c>
      <c r="AB118" s="1"/>
      <c r="AC118" s="1">
        <f t="shared" si="26"/>
        <v>0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 t="s">
        <v>152</v>
      </c>
      <c r="B119" s="1" t="s">
        <v>32</v>
      </c>
      <c r="C119" s="1"/>
      <c r="D119" s="1"/>
      <c r="E119" s="1"/>
      <c r="F119" s="1"/>
      <c r="G119" s="6">
        <v>1</v>
      </c>
      <c r="H119" s="1">
        <v>30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2">
        <v>50</v>
      </c>
      <c r="T119" s="5"/>
      <c r="U119" s="1"/>
      <c r="V119" s="1"/>
      <c r="W119" s="1"/>
      <c r="X119" s="1">
        <v>0</v>
      </c>
      <c r="Y119" s="1">
        <v>0</v>
      </c>
      <c r="Z119" s="1">
        <v>0</v>
      </c>
      <c r="AA119" s="1">
        <v>0</v>
      </c>
      <c r="AB119" s="1" t="s">
        <v>151</v>
      </c>
      <c r="AC119" s="1">
        <f t="shared" si="26"/>
        <v>50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119" xr:uid="{1BE9CB21-C2CA-457F-940D-D42A3D126F62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2024-01-23T07:38:38Z</dcterms:created>
  <dcterms:modified xsi:type="dcterms:W3CDTF">2024-01-25T07:00:20Z</dcterms:modified>
</cp:coreProperties>
</file>