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W433" i="1"/>
  <c r="V429" i="1"/>
  <c r="V428" i="1"/>
  <c r="W427" i="1"/>
  <c r="X427" i="1" s="1"/>
  <c r="N427" i="1"/>
  <c r="W426" i="1"/>
  <c r="N426" i="1"/>
  <c r="V424" i="1"/>
  <c r="V423" i="1"/>
  <c r="W422" i="1"/>
  <c r="X422" i="1" s="1"/>
  <c r="X421" i="1"/>
  <c r="W421" i="1"/>
  <c r="W420" i="1"/>
  <c r="X420" i="1" s="1"/>
  <c r="W419" i="1"/>
  <c r="X419" i="1" s="1"/>
  <c r="N419" i="1"/>
  <c r="W418" i="1"/>
  <c r="X418" i="1" s="1"/>
  <c r="N418" i="1"/>
  <c r="W417" i="1"/>
  <c r="X417" i="1" s="1"/>
  <c r="X423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X385" i="1"/>
  <c r="W385" i="1"/>
  <c r="N385" i="1"/>
  <c r="W384" i="1"/>
  <c r="X384" i="1" s="1"/>
  <c r="N384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W371" i="1" s="1"/>
  <c r="N370" i="1"/>
  <c r="W368" i="1"/>
  <c r="V368" i="1"/>
  <c r="V367" i="1"/>
  <c r="X366" i="1"/>
  <c r="W366" i="1"/>
  <c r="N366" i="1"/>
  <c r="W365" i="1"/>
  <c r="X365" i="1" s="1"/>
  <c r="N365" i="1"/>
  <c r="W364" i="1"/>
  <c r="X364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X343" i="1"/>
  <c r="W343" i="1"/>
  <c r="N343" i="1"/>
  <c r="W342" i="1"/>
  <c r="N342" i="1"/>
  <c r="V338" i="1"/>
  <c r="W337" i="1"/>
  <c r="V337" i="1"/>
  <c r="X336" i="1"/>
  <c r="X337" i="1" s="1"/>
  <c r="W336" i="1"/>
  <c r="W338" i="1" s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N329" i="1"/>
  <c r="V327" i="1"/>
  <c r="V326" i="1"/>
  <c r="X325" i="1"/>
  <c r="W325" i="1"/>
  <c r="N325" i="1"/>
  <c r="W324" i="1"/>
  <c r="W326" i="1" s="1"/>
  <c r="N324" i="1"/>
  <c r="V322" i="1"/>
  <c r="W321" i="1"/>
  <c r="V321" i="1"/>
  <c r="X320" i="1"/>
  <c r="W320" i="1"/>
  <c r="N320" i="1"/>
  <c r="W319" i="1"/>
  <c r="X319" i="1" s="1"/>
  <c r="N319" i="1"/>
  <c r="X318" i="1"/>
  <c r="W318" i="1"/>
  <c r="N318" i="1"/>
  <c r="X317" i="1"/>
  <c r="X321" i="1" s="1"/>
  <c r="W317" i="1"/>
  <c r="N317" i="1"/>
  <c r="V314" i="1"/>
  <c r="V313" i="1"/>
  <c r="W312" i="1"/>
  <c r="N312" i="1"/>
  <c r="W310" i="1"/>
  <c r="V310" i="1"/>
  <c r="X309" i="1"/>
  <c r="V309" i="1"/>
  <c r="X308" i="1"/>
  <c r="W308" i="1"/>
  <c r="W309" i="1" s="1"/>
  <c r="N308" i="1"/>
  <c r="V306" i="1"/>
  <c r="V305" i="1"/>
  <c r="W304" i="1"/>
  <c r="X304" i="1" s="1"/>
  <c r="N304" i="1"/>
  <c r="X303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X296" i="1"/>
  <c r="W296" i="1"/>
  <c r="N296" i="1"/>
  <c r="W295" i="1"/>
  <c r="X295" i="1" s="1"/>
  <c r="N295" i="1"/>
  <c r="X294" i="1"/>
  <c r="W294" i="1"/>
  <c r="N294" i="1"/>
  <c r="X293" i="1"/>
  <c r="W293" i="1"/>
  <c r="N293" i="1"/>
  <c r="W292" i="1"/>
  <c r="N292" i="1"/>
  <c r="V288" i="1"/>
  <c r="W287" i="1"/>
  <c r="V287" i="1"/>
  <c r="X286" i="1"/>
  <c r="X287" i="1" s="1"/>
  <c r="W286" i="1"/>
  <c r="W288" i="1" s="1"/>
  <c r="N286" i="1"/>
  <c r="V284" i="1"/>
  <c r="V283" i="1"/>
  <c r="W282" i="1"/>
  <c r="N282" i="1"/>
  <c r="V280" i="1"/>
  <c r="V279" i="1"/>
  <c r="X278" i="1"/>
  <c r="W278" i="1"/>
  <c r="X277" i="1"/>
  <c r="W277" i="1"/>
  <c r="N277" i="1"/>
  <c r="W276" i="1"/>
  <c r="W279" i="1" s="1"/>
  <c r="N276" i="1"/>
  <c r="W274" i="1"/>
  <c r="V274" i="1"/>
  <c r="X273" i="1"/>
  <c r="V273" i="1"/>
  <c r="X272" i="1"/>
  <c r="W272" i="1"/>
  <c r="W273" i="1" s="1"/>
  <c r="N272" i="1"/>
  <c r="V269" i="1"/>
  <c r="V268" i="1"/>
  <c r="W267" i="1"/>
  <c r="X267" i="1" s="1"/>
  <c r="N267" i="1"/>
  <c r="X266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X263" i="1" s="1"/>
  <c r="W258" i="1"/>
  <c r="X258" i="1" s="1"/>
  <c r="N258" i="1"/>
  <c r="X257" i="1"/>
  <c r="W257" i="1"/>
  <c r="N257" i="1"/>
  <c r="X256" i="1"/>
  <c r="W256" i="1"/>
  <c r="N256" i="1"/>
  <c r="V253" i="1"/>
  <c r="V252" i="1"/>
  <c r="W251" i="1"/>
  <c r="X251" i="1" s="1"/>
  <c r="N251" i="1"/>
  <c r="X250" i="1"/>
  <c r="W250" i="1"/>
  <c r="N250" i="1"/>
  <c r="W249" i="1"/>
  <c r="N249" i="1"/>
  <c r="V247" i="1"/>
  <c r="W246" i="1"/>
  <c r="V246" i="1"/>
  <c r="W245" i="1"/>
  <c r="X245" i="1" s="1"/>
  <c r="N245" i="1"/>
  <c r="X244" i="1"/>
  <c r="W244" i="1"/>
  <c r="X243" i="1"/>
  <c r="X246" i="1" s="1"/>
  <c r="W243" i="1"/>
  <c r="W247" i="1" s="1"/>
  <c r="W241" i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W225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X216" i="1"/>
  <c r="X217" i="1" s="1"/>
  <c r="W216" i="1"/>
  <c r="W218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X200" i="1"/>
  <c r="X213" i="1" s="1"/>
  <c r="W200" i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W192" i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W165" i="1"/>
  <c r="N165" i="1"/>
  <c r="W163" i="1"/>
  <c r="V163" i="1"/>
  <c r="V162" i="1"/>
  <c r="X161" i="1"/>
  <c r="W161" i="1"/>
  <c r="N161" i="1"/>
  <c r="W160" i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W131" i="1"/>
  <c r="V131" i="1"/>
  <c r="W130" i="1"/>
  <c r="X130" i="1" s="1"/>
  <c r="N130" i="1"/>
  <c r="W129" i="1"/>
  <c r="X129" i="1" s="1"/>
  <c r="N129" i="1"/>
  <c r="X128" i="1"/>
  <c r="W128" i="1"/>
  <c r="N128" i="1"/>
  <c r="V125" i="1"/>
  <c r="V124" i="1"/>
  <c r="X123" i="1"/>
  <c r="W123" i="1"/>
  <c r="W122" i="1"/>
  <c r="X122" i="1" s="1"/>
  <c r="N122" i="1"/>
  <c r="W121" i="1"/>
  <c r="X121" i="1" s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V60" i="1"/>
  <c r="W59" i="1"/>
  <c r="V59" i="1"/>
  <c r="W58" i="1"/>
  <c r="X58" i="1" s="1"/>
  <c r="X57" i="1"/>
  <c r="W57" i="1"/>
  <c r="N57" i="1"/>
  <c r="W56" i="1"/>
  <c r="X56" i="1" s="1"/>
  <c r="W55" i="1"/>
  <c r="W60" i="1" s="1"/>
  <c r="N55" i="1"/>
  <c r="W52" i="1"/>
  <c r="V52" i="1"/>
  <c r="W51" i="1"/>
  <c r="V51" i="1"/>
  <c r="W50" i="1"/>
  <c r="X50" i="1" s="1"/>
  <c r="N50" i="1"/>
  <c r="X49" i="1"/>
  <c r="X51" i="1" s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57" i="1" s="1"/>
  <c r="W23" i="1"/>
  <c r="V23" i="1"/>
  <c r="X22" i="1"/>
  <c r="X23" i="1" s="1"/>
  <c r="W22" i="1"/>
  <c r="N22" i="1"/>
  <c r="H10" i="1"/>
  <c r="A9" i="1"/>
  <c r="J9" i="1" s="1"/>
  <c r="D7" i="1"/>
  <c r="O6" i="1"/>
  <c r="N2" i="1"/>
  <c r="X32" i="1" l="1"/>
  <c r="X462" i="1" s="1"/>
  <c r="A10" i="1"/>
  <c r="B467" i="1"/>
  <c r="W458" i="1"/>
  <c r="W459" i="1"/>
  <c r="X35" i="1"/>
  <c r="X36" i="1" s="1"/>
  <c r="W37" i="1"/>
  <c r="W90" i="1"/>
  <c r="W151" i="1"/>
  <c r="W313" i="1"/>
  <c r="W314" i="1"/>
  <c r="X312" i="1"/>
  <c r="X313" i="1" s="1"/>
  <c r="W360" i="1"/>
  <c r="W361" i="1"/>
  <c r="X347" i="1"/>
  <c r="X360" i="1" s="1"/>
  <c r="F9" i="1"/>
  <c r="F10" i="1"/>
  <c r="W33" i="1"/>
  <c r="W117" i="1"/>
  <c r="X106" i="1"/>
  <c r="X116" i="1" s="1"/>
  <c r="W284" i="1"/>
  <c r="W283" i="1"/>
  <c r="X282" i="1"/>
  <c r="X283" i="1" s="1"/>
  <c r="H9" i="1"/>
  <c r="V461" i="1"/>
  <c r="W24" i="1"/>
  <c r="E467" i="1"/>
  <c r="W80" i="1"/>
  <c r="W461" i="1" s="1"/>
  <c r="X63" i="1"/>
  <c r="X80" i="1" s="1"/>
  <c r="W104" i="1"/>
  <c r="X93" i="1"/>
  <c r="X103" i="1" s="1"/>
  <c r="W158" i="1"/>
  <c r="X155" i="1"/>
  <c r="X157" i="1" s="1"/>
  <c r="I467" i="1"/>
  <c r="W157" i="1"/>
  <c r="X169" i="1"/>
  <c r="X268" i="1"/>
  <c r="W334" i="1"/>
  <c r="W333" i="1"/>
  <c r="X329" i="1"/>
  <c r="X333" i="1" s="1"/>
  <c r="X367" i="1"/>
  <c r="W81" i="1"/>
  <c r="W103" i="1"/>
  <c r="X131" i="1"/>
  <c r="W162" i="1"/>
  <c r="X160" i="1"/>
  <c r="X162" i="1" s="1"/>
  <c r="W194" i="1"/>
  <c r="X192" i="1"/>
  <c r="X194" i="1" s="1"/>
  <c r="W280" i="1"/>
  <c r="X276" i="1"/>
  <c r="X279" i="1" s="1"/>
  <c r="X305" i="1"/>
  <c r="D467" i="1"/>
  <c r="W125" i="1"/>
  <c r="G467" i="1"/>
  <c r="W140" i="1"/>
  <c r="W139" i="1"/>
  <c r="W189" i="1"/>
  <c r="W224" i="1"/>
  <c r="W252" i="1"/>
  <c r="X249" i="1"/>
  <c r="X252" i="1" s="1"/>
  <c r="L467" i="1"/>
  <c r="W264" i="1"/>
  <c r="X391" i="1"/>
  <c r="W392" i="1"/>
  <c r="W410" i="1"/>
  <c r="W424" i="1"/>
  <c r="W440" i="1"/>
  <c r="X438" i="1"/>
  <c r="X440" i="1" s="1"/>
  <c r="W451" i="1"/>
  <c r="W450" i="1"/>
  <c r="T467" i="1"/>
  <c r="W456" i="1"/>
  <c r="X454" i="1"/>
  <c r="X455" i="1" s="1"/>
  <c r="H467" i="1"/>
  <c r="X83" i="1"/>
  <c r="X90" i="1" s="1"/>
  <c r="W91" i="1"/>
  <c r="X119" i="1"/>
  <c r="X124" i="1" s="1"/>
  <c r="X136" i="1"/>
  <c r="X139" i="1" s="1"/>
  <c r="X143" i="1"/>
  <c r="X151" i="1" s="1"/>
  <c r="W152" i="1"/>
  <c r="W169" i="1"/>
  <c r="X172" i="1"/>
  <c r="X189" i="1" s="1"/>
  <c r="W190" i="1"/>
  <c r="J467" i="1"/>
  <c r="W234" i="1"/>
  <c r="X227" i="1"/>
  <c r="X234" i="1" s="1"/>
  <c r="W301" i="1"/>
  <c r="N467" i="1"/>
  <c r="W327" i="1"/>
  <c r="P467" i="1"/>
  <c r="W344" i="1"/>
  <c r="W345" i="1"/>
  <c r="R467" i="1"/>
  <c r="S467" i="1"/>
  <c r="W435" i="1"/>
  <c r="M467" i="1"/>
  <c r="C467" i="1"/>
  <c r="X55" i="1"/>
  <c r="X59" i="1" s="1"/>
  <c r="F467" i="1"/>
  <c r="W132" i="1"/>
  <c r="W170" i="1"/>
  <c r="W213" i="1"/>
  <c r="W235" i="1"/>
  <c r="W253" i="1"/>
  <c r="W263" i="1"/>
  <c r="W268" i="1"/>
  <c r="W269" i="1"/>
  <c r="X292" i="1"/>
  <c r="X300" i="1" s="1"/>
  <c r="W300" i="1"/>
  <c r="W305" i="1"/>
  <c r="W306" i="1"/>
  <c r="O467" i="1"/>
  <c r="W322" i="1"/>
  <c r="X324" i="1"/>
  <c r="X326" i="1" s="1"/>
  <c r="X342" i="1"/>
  <c r="X344" i="1" s="1"/>
  <c r="W367" i="1"/>
  <c r="X370" i="1"/>
  <c r="X371" i="1" s="1"/>
  <c r="W372" i="1"/>
  <c r="W382" i="1"/>
  <c r="W391" i="1"/>
  <c r="X409" i="1"/>
  <c r="W409" i="1"/>
  <c r="W423" i="1"/>
  <c r="W429" i="1"/>
  <c r="W428" i="1"/>
  <c r="X433" i="1"/>
  <c r="X435" i="1" s="1"/>
  <c r="W445" i="1"/>
  <c r="W455" i="1"/>
  <c r="Q467" i="1"/>
  <c r="W446" i="1"/>
  <c r="W214" i="1"/>
  <c r="X426" i="1"/>
  <c r="X428" i="1" s="1"/>
  <c r="X443" i="1"/>
  <c r="X445" i="1" s="1"/>
  <c r="W457" i="1" l="1"/>
  <c r="W460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<sst xmlns="http://schemas.openxmlformats.org/spreadsheetml/2006/main" count="1928" uniqueCount="659">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</sst>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0.5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78</v>
      </c>
      <c r="W49" s="306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7.2222222222222214</v>
      </c>
      <c r="W51" s="307">
        <f>IFERROR(W49/H49,"0")+IFERROR(W50/H50,"0")</f>
        <v>8</v>
      </c>
      <c r="X51" s="307">
        <f>IFERROR(IF(X49="",0,X49),"0")+IFERROR(IF(X50="",0,X50),"0")</f>
        <v>0.17399999999999999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78</v>
      </c>
      <c r="W52" s="307">
        <f>IFERROR(SUM(W49:W50),"0")</f>
        <v>86.4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38</v>
      </c>
      <c r="W65" s="306">
        <f t="shared" si="2"/>
        <v>43.2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10</v>
      </c>
      <c r="W66" s="306">
        <f t="shared" si="2"/>
        <v>10.8</v>
      </c>
      <c r="X66" s="36">
        <f>IFERROR(IF(W66=0,"",ROUNDUP(W66/H66,0)*0.02175),"")</f>
        <v>2.1749999999999999E-2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19</v>
      </c>
      <c r="W74" s="306">
        <f t="shared" si="2"/>
        <v>19.200000000000003</v>
      </c>
      <c r="X74" s="36">
        <f>IFERROR(IF(W74=0,"",ROUNDUP(W74/H74,0)*0.00753),"")</f>
        <v>4.5179999999999998E-2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10.381944444444443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11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0.15392999999999998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67</v>
      </c>
      <c r="W81" s="307">
        <f>IFERROR(SUM(W63:W79),"0")</f>
        <v>73.2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51</v>
      </c>
      <c r="W84" s="306">
        <f t="shared" si="4"/>
        <v>54</v>
      </c>
      <c r="X84" s="36">
        <f>IFERROR(IF(W84=0,"",ROUNDUP(W84/H84,0)*0.02175),"")</f>
        <v>0.10874999999999999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4.7222222222222223</v>
      </c>
      <c r="W90" s="307">
        <f>IFERROR(W83/H83,"0")+IFERROR(W84/H84,"0")+IFERROR(W85/H85,"0")+IFERROR(W86/H86,"0")+IFERROR(W87/H87,"0")+IFERROR(W88/H88,"0")+IFERROR(W89/H89,"0")</f>
        <v>5</v>
      </c>
      <c r="X90" s="307">
        <f>IFERROR(IF(X83="",0,X83),"0")+IFERROR(IF(X84="",0,X84),"0")+IFERROR(IF(X85="",0,X85),"0")+IFERROR(IF(X86="",0,X86),"0")+IFERROR(IF(X87="",0,X87),"0")+IFERROR(IF(X88="",0,X88),"0")+IFERROR(IF(X89="",0,X89),"0")</f>
        <v>0.10874999999999999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51</v>
      </c>
      <c r="W91" s="307">
        <f>IFERROR(SUM(W83:W89),"0")</f>
        <v>54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7</v>
      </c>
      <c r="W110" s="306">
        <f t="shared" si="6"/>
        <v>7.92</v>
      </c>
      <c r="X110" s="36">
        <f>IFERROR(IF(W110=0,"",ROUNDUP(W110/H110,0)*0.00753),"")</f>
        <v>2.2589999999999999E-2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2.6515151515151514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3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2.2589999999999999E-2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7</v>
      </c>
      <c r="W117" s="307">
        <f>IFERROR(SUM(W106:W115),"0")</f>
        <v>7.92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160</v>
      </c>
      <c r="W128" s="306">
        <f>IFERROR(IF(V128="",0,CEILING((V128/$H128),1)*$H128),"")</f>
        <v>162</v>
      </c>
      <c r="X128" s="36">
        <f>IFERROR(IF(W128=0,"",ROUNDUP(W128/H128,0)*0.02175),"")</f>
        <v>0.43499999999999994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99</v>
      </c>
      <c r="W130" s="306">
        <f>IFERROR(IF(V130="",0,CEILING((V130/$H130),1)*$H130),"")</f>
        <v>99.9</v>
      </c>
      <c r="X130" s="36">
        <f>IFERROR(IF(W130=0,"",ROUNDUP(W130/H130,0)*0.00753),"")</f>
        <v>0.27861000000000002</v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56.419753086419753</v>
      </c>
      <c r="W131" s="307">
        <f>IFERROR(W128/H128,"0")+IFERROR(W129/H129,"0")+IFERROR(W130/H130,"0")</f>
        <v>57</v>
      </c>
      <c r="X131" s="307">
        <f>IFERROR(IF(X128="",0,X128),"0")+IFERROR(IF(X129="",0,X129),"0")+IFERROR(IF(X130="",0,X130),"0")</f>
        <v>0.71360999999999997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259</v>
      </c>
      <c r="W132" s="307">
        <f>IFERROR(SUM(W128:W130),"0")</f>
        <v>261.89999999999998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311</v>
      </c>
      <c r="W165" s="306">
        <f>IFERROR(IF(V165="",0,CEILING((V165/$H165),1)*$H165),"")</f>
        <v>313.20000000000005</v>
      </c>
      <c r="X165" s="36">
        <f>IFERROR(IF(W165=0,"",ROUNDUP(W165/H165,0)*0.00937),"")</f>
        <v>0.54345999999999994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329</v>
      </c>
      <c r="W166" s="306">
        <f>IFERROR(IF(V166="",0,CEILING((V166/$H166),1)*$H166),"")</f>
        <v>329.40000000000003</v>
      </c>
      <c r="X166" s="36">
        <f>IFERROR(IF(W166=0,"",ROUNDUP(W166/H166,0)*0.00937),"")</f>
        <v>0.57157000000000002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118.5185185185185</v>
      </c>
      <c r="W169" s="307">
        <f>IFERROR(W165/H165,"0")+IFERROR(W166/H166,"0")+IFERROR(W167/H167,"0")+IFERROR(W168/H168,"0")</f>
        <v>119</v>
      </c>
      <c r="X169" s="307">
        <f>IFERROR(IF(X165="",0,X165),"0")+IFERROR(IF(X166="",0,X166),"0")+IFERROR(IF(X167="",0,X167),"0")+IFERROR(IF(X168="",0,X168),"0")</f>
        <v>1.11503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640</v>
      </c>
      <c r="W170" s="307">
        <f>IFERROR(SUM(W165:W168),"0")</f>
        <v>642.60000000000014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56</v>
      </c>
      <c r="W178" s="306">
        <f t="shared" si="8"/>
        <v>57.599999999999994</v>
      </c>
      <c r="X178" s="36">
        <f>IFERROR(IF(W178=0,"",ROUNDUP(W178/H178,0)*0.00753),"")</f>
        <v>0.18071999999999999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54</v>
      </c>
      <c r="W180" s="306">
        <f t="shared" si="8"/>
        <v>55.199999999999996</v>
      </c>
      <c r="X180" s="36">
        <f>IFERROR(IF(W180=0,"",ROUNDUP(W180/H180,0)*0.00753),"")</f>
        <v>0.17319000000000001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291</v>
      </c>
      <c r="W187" s="306">
        <f t="shared" si="8"/>
        <v>292.8</v>
      </c>
      <c r="X187" s="36">
        <f t="shared" si="9"/>
        <v>0.91866000000000003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221</v>
      </c>
      <c r="W188" s="306">
        <f t="shared" si="8"/>
        <v>223.2</v>
      </c>
      <c r="X188" s="36">
        <f t="shared" si="9"/>
        <v>0.70028999999999997</v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259.16666666666669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262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1.9728599999999998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622</v>
      </c>
      <c r="W190" s="307">
        <f>IFERROR(SUM(W172:W188),"0")</f>
        <v>628.79999999999995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93</v>
      </c>
      <c r="W192" s="306">
        <f>IFERROR(IF(V192="",0,CEILING((V192/$H192),1)*$H192),"")</f>
        <v>93.6</v>
      </c>
      <c r="X192" s="36">
        <f>IFERROR(IF(W192=0,"",ROUNDUP(W192/H192,0)*0.00753),"")</f>
        <v>0.29366999999999999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146</v>
      </c>
      <c r="W193" s="306">
        <f>IFERROR(IF(V193="",0,CEILING((V193/$H193),1)*$H193),"")</f>
        <v>146.4</v>
      </c>
      <c r="X193" s="36">
        <f>IFERROR(IF(W193=0,"",ROUNDUP(W193/H193,0)*0.00753),"")</f>
        <v>0.45933000000000002</v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99.583333333333343</v>
      </c>
      <c r="W194" s="307">
        <f>IFERROR(W192/H192,"0")+IFERROR(W193/H193,"0")</f>
        <v>100</v>
      </c>
      <c r="X194" s="307">
        <f>IFERROR(IF(X192="",0,X192),"0")+IFERROR(IF(X193="",0,X193),"0")</f>
        <v>0.753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239</v>
      </c>
      <c r="W195" s="307">
        <f>IFERROR(SUM(W192:W193),"0")</f>
        <v>240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240</v>
      </c>
      <c r="W238" s="306">
        <f>IFERROR(IF(V238="",0,CEILING((V238/$H238),1)*$H238),"")</f>
        <v>241.79999999999998</v>
      </c>
      <c r="X238" s="36">
        <f>IFERROR(IF(W238=0,"",ROUNDUP(W238/H238,0)*0.02175),"")</f>
        <v>0.6742499999999999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30.76923076923077</v>
      </c>
      <c r="W240" s="307">
        <f>IFERROR(W237/H237,"0")+IFERROR(W238/H238,"0")+IFERROR(W239/H239,"0")</f>
        <v>31</v>
      </c>
      <c r="X240" s="307">
        <f>IFERROR(IF(X237="",0,X237),"0")+IFERROR(IF(X238="",0,X238),"0")+IFERROR(IF(X239="",0,X239),"0")</f>
        <v>0.6742499999999999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240</v>
      </c>
      <c r="W241" s="307">
        <f>IFERROR(SUM(W237:W239),"0")</f>
        <v>241.79999999999998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25</v>
      </c>
      <c r="W277" s="306">
        <f>IFERROR(IF(V277="",0,CEILING((V277/$H277),1)*$H277),"")</f>
        <v>25.2</v>
      </c>
      <c r="X277" s="36">
        <f>IFERROR(IF(W277=0,"",ROUNDUP(W277/H277,0)*0.00753),"")</f>
        <v>7.5300000000000006E-2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9.9206349206349209</v>
      </c>
      <c r="W279" s="307">
        <f>IFERROR(W276/H276,"0")+IFERROR(W277/H277,"0")+IFERROR(W278/H278,"0")</f>
        <v>10</v>
      </c>
      <c r="X279" s="307">
        <f>IFERROR(IF(X276="",0,X276),"0")+IFERROR(IF(X277="",0,X277),"0")+IFERROR(IF(X278="",0,X278),"0")</f>
        <v>7.5300000000000006E-2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25</v>
      </c>
      <c r="W280" s="307">
        <f>IFERROR(SUM(W276:W278),"0")</f>
        <v>25.2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1100</v>
      </c>
      <c r="W292" s="306">
        <f t="shared" ref="W292:W299" si="14">IFERROR(IF(V292="",0,CEILING((V292/$H292),1)*$H292),"")</f>
        <v>1110</v>
      </c>
      <c r="X292" s="36">
        <f>IFERROR(IF(W292=0,"",ROUNDUP(W292/H292,0)*0.02175),"")</f>
        <v>1.6094999999999999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1400</v>
      </c>
      <c r="W294" s="306">
        <f t="shared" si="14"/>
        <v>1410</v>
      </c>
      <c r="X294" s="36">
        <f>IFERROR(IF(W294=0,"",ROUNDUP(W294/H294,0)*0.02175),"")</f>
        <v>2.0444999999999998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1400</v>
      </c>
      <c r="W296" s="306">
        <f t="shared" si="14"/>
        <v>1410</v>
      </c>
      <c r="X296" s="36">
        <f>IFERROR(IF(W296=0,"",ROUNDUP(W296/H296,0)*0.02175),"")</f>
        <v>2.0444999999999998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260</v>
      </c>
      <c r="W300" s="307">
        <f>IFERROR(W292/H292,"0")+IFERROR(W293/H293,"0")+IFERROR(W294/H294,"0")+IFERROR(W295/H295,"0")+IFERROR(W296/H296,"0")+IFERROR(W297/H297,"0")+IFERROR(W298/H298,"0")+IFERROR(W299/H299,"0")</f>
        <v>262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5.6984999999999992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3900</v>
      </c>
      <c r="W301" s="307">
        <f>IFERROR(SUM(W292:W299),"0")</f>
        <v>3930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1500</v>
      </c>
      <c r="W303" s="306">
        <f>IFERROR(IF(V303="",0,CEILING((V303/$H303),1)*$H303),"")</f>
        <v>1500</v>
      </c>
      <c r="X303" s="36">
        <f>IFERROR(IF(W303=0,"",ROUNDUP(W303/H303,0)*0.02175),"")</f>
        <v>2.1749999999999998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100</v>
      </c>
      <c r="W305" s="307">
        <f>IFERROR(W303/H303,"0")+IFERROR(W304/H304,"0")</f>
        <v>100</v>
      </c>
      <c r="X305" s="307">
        <f>IFERROR(IF(X303="",0,X303),"0")+IFERROR(IF(X304="",0,X304),"0")</f>
        <v>2.1749999999999998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1500</v>
      </c>
      <c r="W306" s="307">
        <f>IFERROR(SUM(W303:W304),"0")</f>
        <v>1500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120</v>
      </c>
      <c r="W312" s="306">
        <f>IFERROR(IF(V312="",0,CEILING((V312/$H312),1)*$H312),"")</f>
        <v>124.8</v>
      </c>
      <c r="X312" s="36">
        <f>IFERROR(IF(W312=0,"",ROUNDUP(W312/H312,0)*0.02175),"")</f>
        <v>0.34799999999999998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15.384615384615385</v>
      </c>
      <c r="W313" s="307">
        <f>IFERROR(W312/H312,"0")</f>
        <v>16</v>
      </c>
      <c r="X313" s="307">
        <f>IFERROR(IF(X312="",0,X312),"0")</f>
        <v>0.34799999999999998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120</v>
      </c>
      <c r="W314" s="307">
        <f>IFERROR(SUM(W312:W312),"0")</f>
        <v>124.8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330</v>
      </c>
      <c r="W349" s="306">
        <f t="shared" si="15"/>
        <v>331.8</v>
      </c>
      <c r="X349" s="36">
        <f>IFERROR(IF(W349=0,"",ROUNDUP(W349/H349,0)*0.00753),"")</f>
        <v>0.59487000000000001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78.571428571428569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79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0.59487000000000001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330</v>
      </c>
      <c r="W361" s="307">
        <f>IFERROR(SUM(W347:W359),"0")</f>
        <v>331.8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310</v>
      </c>
      <c r="W384" s="306">
        <f t="shared" ref="W384:W390" si="17">IFERROR(IF(V384="",0,CEILING((V384/$H384),1)*$H384),"")</f>
        <v>310.8</v>
      </c>
      <c r="X384" s="36">
        <f>IFERROR(IF(W384=0,"",ROUNDUP(W384/H384,0)*0.00753),"")</f>
        <v>0.55722000000000005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73.80952380952381</v>
      </c>
      <c r="W391" s="307">
        <f>IFERROR(W384/H384,"0")+IFERROR(W385/H385,"0")+IFERROR(W386/H386,"0")+IFERROR(W387/H387,"0")+IFERROR(W388/H388,"0")+IFERROR(W389/H389,"0")+IFERROR(W390/H390,"0")</f>
        <v>74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0.55722000000000005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310</v>
      </c>
      <c r="W392" s="307">
        <f>IFERROR(SUM(W384:W390),"0")</f>
        <v>310.8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180</v>
      </c>
      <c r="W401" s="306">
        <f t="shared" si="18"/>
        <v>184.8</v>
      </c>
      <c r="X401" s="36">
        <f>IFERROR(IF(W401=0,"",ROUNDUP(W401/H401,0)*0.01196),"")</f>
        <v>0.41860000000000003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34.090909090909086</v>
      </c>
      <c r="W409" s="307">
        <f>IFERROR(W400/H400,"0")+IFERROR(W401/H401,"0")+IFERROR(W402/H402,"0")+IFERROR(W403/H403,"0")+IFERROR(W404/H404,"0")+IFERROR(W405/H405,"0")+IFERROR(W406/H406,"0")+IFERROR(W407/H407,"0")+IFERROR(W408/H408,"0")</f>
        <v>35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0.41860000000000003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180</v>
      </c>
      <c r="W410" s="307">
        <f>IFERROR(SUM(W400:W408),"0")</f>
        <v>184.8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160</v>
      </c>
      <c r="W412" s="306">
        <f>IFERROR(IF(V412="",0,CEILING((V412/$H412),1)*$H412),"")</f>
        <v>163.68</v>
      </c>
      <c r="X412" s="36">
        <f>IFERROR(IF(W412=0,"",ROUNDUP(W412/H412,0)*0.01196),"")</f>
        <v>0.37075999999999998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30.303030303030301</v>
      </c>
      <c r="W414" s="307">
        <f>IFERROR(W412/H412,"0")+IFERROR(W413/H413,"0")</f>
        <v>31</v>
      </c>
      <c r="X414" s="307">
        <f>IFERROR(IF(X412="",0,X412),"0")+IFERROR(IF(X413="",0,X413),"0")</f>
        <v>0.37075999999999998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160</v>
      </c>
      <c r="W415" s="307">
        <f>IFERROR(SUM(W412:W413),"0")</f>
        <v>163.68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20</v>
      </c>
      <c r="W419" s="306">
        <f t="shared" si="19"/>
        <v>21.12</v>
      </c>
      <c r="X419" s="36">
        <f>IFERROR(IF(W419=0,"",ROUNDUP(W419/H419,0)*0.01196),"")</f>
        <v>4.7840000000000001E-2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3.7878787878787876</v>
      </c>
      <c r="W423" s="307">
        <f>IFERROR(W417/H417,"0")+IFERROR(W418/H418,"0")+IFERROR(W419/H419,"0")+IFERROR(W420/H420,"0")+IFERROR(W421/H421,"0")+IFERROR(W422/H422,"0")</f>
        <v>4</v>
      </c>
      <c r="X423" s="307">
        <f>IFERROR(IF(X417="",0,X417),"0")+IFERROR(IF(X418="",0,X418),"0")+IFERROR(IF(X419="",0,X419),"0")+IFERROR(IF(X420="",0,X420),"0")+IFERROR(IF(X421="",0,X421),"0")+IFERROR(IF(X422="",0,X422),"0")</f>
        <v>4.7840000000000001E-2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20</v>
      </c>
      <c r="W424" s="307">
        <f>IFERROR(SUM(W417:W422),"0")</f>
        <v>21.12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10</v>
      </c>
      <c r="W454" s="306">
        <f>IFERROR(IF(V454="",0,CEILING((V454/$H454),1)*$H454),"")</f>
        <v>15.6</v>
      </c>
      <c r="X454" s="36">
        <f>IFERROR(IF(W454=0,"",ROUNDUP(W454/H454,0)*0.02175),"")</f>
        <v>4.3499999999999997E-2</v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1.2820512820512822</v>
      </c>
      <c r="W455" s="307">
        <f>IFERROR(W454/H454,"0")</f>
        <v>2</v>
      </c>
      <c r="X455" s="307">
        <f>IFERROR(IF(X454="",0,X454),"0")</f>
        <v>4.3499999999999997E-2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10</v>
      </c>
      <c r="W456" s="307">
        <f>IFERROR(SUM(W454:W454),"0")</f>
        <v>15.6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8758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8844.42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9172.0600799200802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9263.2099999999973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15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15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9547.0600799200802</v>
      </c>
      <c r="W460" s="307">
        <f>GrossWeightTotalR+PalletQtyTotalR*25</f>
        <v>9638.2099999999973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1196.5854785646452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1209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16.017610000000001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86.4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135.12</v>
      </c>
      <c r="F467" s="46">
        <f>IFERROR(W128*1,"0")+IFERROR(W129*1,"0")+IFERROR(W130*1,"0")</f>
        <v>261.89999999999998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1511.4000000000003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241.79999999999998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25.2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5554.8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331.8</v>
      </c>
      <c r="Q467" s="46">
        <f>IFERROR(W379*1,"0")+IFERROR(W380*1,"0")+IFERROR(W384*1,"0")+IFERROR(W385*1,"0")+IFERROR(W386*1,"0")+IFERROR(W387*1,"0")+IFERROR(W388*1,"0")+IFERROR(W389*1,"0")+IFERROR(W390*1,"0")+IFERROR(W394*1,"0")</f>
        <v>310.8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369.6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15.6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