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60" i="1" s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5" i="1" s="1"/>
  <c r="W247" i="1"/>
  <c r="W255" i="1" s="1"/>
  <c r="X246" i="1"/>
  <c r="W246" i="1"/>
  <c r="V244" i="1"/>
  <c r="V243" i="1"/>
  <c r="X242" i="1"/>
  <c r="W242" i="1"/>
  <c r="X241" i="1"/>
  <c r="W241" i="1"/>
  <c r="W243" i="1" s="1"/>
  <c r="X240" i="1"/>
  <c r="X243" i="1" s="1"/>
  <c r="W240" i="1"/>
  <c r="V238" i="1"/>
  <c r="X237" i="1"/>
  <c r="V237" i="1"/>
  <c r="X236" i="1"/>
  <c r="W236" i="1"/>
  <c r="W237" i="1" s="1"/>
  <c r="V234" i="1"/>
  <c r="X233" i="1"/>
  <c r="W233" i="1"/>
  <c r="V233" i="1"/>
  <c r="X232" i="1"/>
  <c r="W232" i="1"/>
  <c r="W234" i="1" s="1"/>
  <c r="W228" i="1"/>
  <c r="V228" i="1"/>
  <c r="X227" i="1"/>
  <c r="W227" i="1"/>
  <c r="V227" i="1"/>
  <c r="X226" i="1"/>
  <c r="W226" i="1"/>
  <c r="N226" i="1"/>
  <c r="W223" i="1"/>
  <c r="V223" i="1"/>
  <c r="X222" i="1"/>
  <c r="W222" i="1"/>
  <c r="V222" i="1"/>
  <c r="X221" i="1"/>
  <c r="W221" i="1"/>
  <c r="N221" i="1"/>
  <c r="W217" i="1"/>
  <c r="V217" i="1"/>
  <c r="X216" i="1"/>
  <c r="W216" i="1"/>
  <c r="V216" i="1"/>
  <c r="X215" i="1"/>
  <c r="W215" i="1"/>
  <c r="N215" i="1"/>
  <c r="W211" i="1"/>
  <c r="V211" i="1"/>
  <c r="W210" i="1"/>
  <c r="V210" i="1"/>
  <c r="X209" i="1"/>
  <c r="W209" i="1"/>
  <c r="N209" i="1"/>
  <c r="X208" i="1"/>
  <c r="X210" i="1" s="1"/>
  <c r="W208" i="1"/>
  <c r="N208" i="1"/>
  <c r="W205" i="1"/>
  <c r="V205" i="1"/>
  <c r="W204" i="1"/>
  <c r="V204" i="1"/>
  <c r="X203" i="1"/>
  <c r="X204" i="1" s="1"/>
  <c r="W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W199" i="1" s="1"/>
  <c r="N195" i="1"/>
  <c r="W192" i="1"/>
  <c r="V192" i="1"/>
  <c r="W191" i="1"/>
  <c r="V191" i="1"/>
  <c r="X190" i="1"/>
  <c r="X191" i="1" s="1"/>
  <c r="W190" i="1"/>
  <c r="V187" i="1"/>
  <c r="X186" i="1"/>
  <c r="V186" i="1"/>
  <c r="X185" i="1"/>
  <c r="W185" i="1"/>
  <c r="W186" i="1" s="1"/>
  <c r="N185" i="1"/>
  <c r="V181" i="1"/>
  <c r="X180" i="1"/>
  <c r="V180" i="1"/>
  <c r="X179" i="1"/>
  <c r="W179" i="1"/>
  <c r="W180" i="1" s="1"/>
  <c r="V176" i="1"/>
  <c r="X175" i="1"/>
  <c r="W175" i="1"/>
  <c r="V175" i="1"/>
  <c r="X174" i="1"/>
  <c r="W174" i="1"/>
  <c r="W176" i="1" s="1"/>
  <c r="N174" i="1"/>
  <c r="V171" i="1"/>
  <c r="X170" i="1"/>
  <c r="W170" i="1"/>
  <c r="V170" i="1"/>
  <c r="X169" i="1"/>
  <c r="W169" i="1"/>
  <c r="N169" i="1"/>
  <c r="X168" i="1"/>
  <c r="W168" i="1"/>
  <c r="W171" i="1" s="1"/>
  <c r="N168" i="1"/>
  <c r="W164" i="1"/>
  <c r="V164" i="1"/>
  <c r="W163" i="1"/>
  <c r="V163" i="1"/>
  <c r="X162" i="1"/>
  <c r="W162" i="1"/>
  <c r="N162" i="1"/>
  <c r="X161" i="1"/>
  <c r="X163" i="1" s="1"/>
  <c r="W161" i="1"/>
  <c r="N161" i="1"/>
  <c r="V159" i="1"/>
  <c r="V158" i="1"/>
  <c r="X157" i="1"/>
  <c r="W157" i="1"/>
  <c r="N157" i="1"/>
  <c r="X156" i="1"/>
  <c r="W156" i="1"/>
  <c r="N156" i="1"/>
  <c r="X155" i="1"/>
  <c r="W155" i="1"/>
  <c r="W159" i="1" s="1"/>
  <c r="N155" i="1"/>
  <c r="X154" i="1"/>
  <c r="X158" i="1" s="1"/>
  <c r="W154" i="1"/>
  <c r="W158" i="1" s="1"/>
  <c r="N154" i="1"/>
  <c r="W151" i="1"/>
  <c r="V151" i="1"/>
  <c r="X150" i="1"/>
  <c r="W150" i="1"/>
  <c r="V150" i="1"/>
  <c r="X149" i="1"/>
  <c r="W149" i="1"/>
  <c r="N149" i="1"/>
  <c r="W146" i="1"/>
  <c r="V146" i="1"/>
  <c r="X145" i="1"/>
  <c r="W145" i="1"/>
  <c r="V145" i="1"/>
  <c r="X144" i="1"/>
  <c r="W144" i="1"/>
  <c r="N144" i="1"/>
  <c r="W142" i="1"/>
  <c r="V142" i="1"/>
  <c r="X141" i="1"/>
  <c r="W141" i="1"/>
  <c r="V141" i="1"/>
  <c r="X140" i="1"/>
  <c r="W140" i="1"/>
  <c r="N140" i="1"/>
  <c r="W136" i="1"/>
  <c r="V136" i="1"/>
  <c r="X135" i="1"/>
  <c r="W135" i="1"/>
  <c r="V135" i="1"/>
  <c r="X134" i="1"/>
  <c r="W134" i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W85" i="1" s="1"/>
  <c r="N81" i="1"/>
  <c r="X80" i="1"/>
  <c r="W80" i="1"/>
  <c r="N80" i="1"/>
  <c r="X79" i="1"/>
  <c r="W79" i="1"/>
  <c r="N79" i="1"/>
  <c r="X78" i="1"/>
  <c r="X85" i="1" s="1"/>
  <c r="W78" i="1"/>
  <c r="W86" i="1" s="1"/>
  <c r="N78" i="1"/>
  <c r="V75" i="1"/>
  <c r="V74" i="1"/>
  <c r="X73" i="1"/>
  <c r="W73" i="1"/>
  <c r="N73" i="1"/>
  <c r="X72" i="1"/>
  <c r="X74" i="1" s="1"/>
  <c r="W72" i="1"/>
  <c r="W74" i="1" s="1"/>
  <c r="N72" i="1"/>
  <c r="V69" i="1"/>
  <c r="X68" i="1"/>
  <c r="V68" i="1"/>
  <c r="X67" i="1"/>
  <c r="W67" i="1"/>
  <c r="W68" i="1" s="1"/>
  <c r="N67" i="1"/>
  <c r="V64" i="1"/>
  <c r="X63" i="1"/>
  <c r="V63" i="1"/>
  <c r="X62" i="1"/>
  <c r="W62" i="1"/>
  <c r="X61" i="1"/>
  <c r="W61" i="1"/>
  <c r="W63" i="1" s="1"/>
  <c r="V58" i="1"/>
  <c r="V257" i="1" s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X57" i="1" s="1"/>
  <c r="W50" i="1"/>
  <c r="W57" i="1" s="1"/>
  <c r="N50" i="1"/>
  <c r="V47" i="1"/>
  <c r="X46" i="1"/>
  <c r="W46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X40" i="1" s="1"/>
  <c r="W37" i="1"/>
  <c r="W40" i="1" s="1"/>
  <c r="X36" i="1"/>
  <c r="W36" i="1"/>
  <c r="N36" i="1"/>
  <c r="V33" i="1"/>
  <c r="V32" i="1"/>
  <c r="V261" i="1" s="1"/>
  <c r="X31" i="1"/>
  <c r="W31" i="1"/>
  <c r="N31" i="1"/>
  <c r="X30" i="1"/>
  <c r="W30" i="1"/>
  <c r="N30" i="1"/>
  <c r="X29" i="1"/>
  <c r="W29" i="1"/>
  <c r="W258" i="1" s="1"/>
  <c r="N29" i="1"/>
  <c r="X28" i="1"/>
  <c r="X32" i="1" s="1"/>
  <c r="W28" i="1"/>
  <c r="W32" i="1" s="1"/>
  <c r="N28" i="1"/>
  <c r="V24" i="1"/>
  <c r="X23" i="1"/>
  <c r="W23" i="1"/>
  <c r="W261" i="1" s="1"/>
  <c r="V23" i="1"/>
  <c r="X22" i="1"/>
  <c r="W22" i="1"/>
  <c r="W24" i="1" s="1"/>
  <c r="N22" i="1"/>
  <c r="H10" i="1"/>
  <c r="J9" i="1"/>
  <c r="A9" i="1"/>
  <c r="H9" i="1" s="1"/>
  <c r="D7" i="1"/>
  <c r="O6" i="1"/>
  <c r="N2" i="1"/>
  <c r="X262" i="1" l="1"/>
  <c r="W260" i="1"/>
  <c r="W33" i="1"/>
  <c r="W257" i="1" s="1"/>
  <c r="W41" i="1"/>
  <c r="W256" i="1"/>
  <c r="A10" i="1"/>
  <c r="W58" i="1"/>
  <c r="W75" i="1"/>
  <c r="W93" i="1"/>
  <c r="W107" i="1"/>
  <c r="W120" i="1"/>
  <c r="W244" i="1"/>
  <c r="F9" i="1"/>
  <c r="F10" i="1"/>
  <c r="W64" i="1"/>
  <c r="W69" i="1"/>
  <c r="W101" i="1"/>
  <c r="W181" i="1"/>
  <c r="W187" i="1"/>
  <c r="W238" i="1"/>
  <c r="W259" i="1"/>
  <c r="C270" i="1" l="1"/>
  <c r="B270" i="1"/>
  <c r="A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<sst xmlns="http://schemas.openxmlformats.org/spreadsheetml/2006/main" count="917" uniqueCount="352">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</sst>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 t="s">
        <v>351</v>
      </c>
      <c r="I5" s="182"/>
      <c r="J5" s="182"/>
      <c r="K5" s="182"/>
      <c r="L5" s="183"/>
      <c r="N5" s="24" t="s">
        <v>9</v>
      </c>
      <c r="O5" s="286">
        <v>45243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0.375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0</v>
      </c>
      <c r="W30" s="157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0</v>
      </c>
      <c r="W33" s="158">
        <f>IFERROR(SUMPRODUCT(W28:W31*H28:H31),"0")</f>
        <v>0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0</v>
      </c>
      <c r="W57" s="158">
        <f>IFERROR(SUM(W50:W56),"0")</f>
        <v>0</v>
      </c>
      <c r="X57" s="158">
        <f>IFERROR(IF(X50="",0,X50),"0")+IFERROR(IF(X51="",0,X51),"0")+IFERROR(IF(X52="",0,X52),"0")+IFERROR(IF(X53="",0,X53),"0")+IFERROR(IF(X54="",0,X54),"0")+IFERROR(IF(X55="",0,X55),"0")+IFERROR(IF(X56="",0,X56),"0")</f>
        <v>0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0</v>
      </c>
      <c r="W58" s="158">
        <f>IFERROR(SUMPRODUCT(W50:W56*H50:H56),"0")</f>
        <v>0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0</v>
      </c>
      <c r="W62" s="157">
        <f>IFERROR(IF(V62="","",V62),"")</f>
        <v>0</v>
      </c>
      <c r="X62" s="36">
        <f>IFERROR(IF(V62="","",V62*0.00866),"")</f>
        <v>0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0</v>
      </c>
      <c r="W63" s="158">
        <f>IFERROR(SUM(W61:W62),"0")</f>
        <v>0</v>
      </c>
      <c r="X63" s="158">
        <f>IFERROR(IF(X61="",0,X61),"0")+IFERROR(IF(X62="",0,X62),"0")</f>
        <v>0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0</v>
      </c>
      <c r="W64" s="158">
        <f>IFERROR(SUMPRODUCT(W61:W62*H61:H62),"0")</f>
        <v>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0</v>
      </c>
      <c r="W81" s="157">
        <f t="shared" si="2"/>
        <v>0</v>
      </c>
      <c r="X81" s="36">
        <f t="shared" si="3"/>
        <v>0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5</v>
      </c>
      <c r="W84" s="157">
        <f t="shared" si="2"/>
        <v>5</v>
      </c>
      <c r="X84" s="36">
        <f t="shared" si="3"/>
        <v>8.9400000000000007E-2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5</v>
      </c>
      <c r="W85" s="158">
        <f>IFERROR(SUM(W78:W84),"0")</f>
        <v>5</v>
      </c>
      <c r="X85" s="158">
        <f>IFERROR(IF(X78="",0,X78),"0")+IFERROR(IF(X79="",0,X79),"0")+IFERROR(IF(X80="",0,X80),"0")+IFERROR(IF(X81="",0,X81),"0")+IFERROR(IF(X82="",0,X82),"0")+IFERROR(IF(X83="",0,X83),"0")+IFERROR(IF(X84="",0,X84),"0")</f>
        <v>8.9400000000000007E-2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18</v>
      </c>
      <c r="W86" s="158">
        <f>IFERROR(SUMPRODUCT(W78:W84*H78:H84),"0")</f>
        <v>18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27</v>
      </c>
      <c r="W89" s="157">
        <f>IFERROR(IF(V89="","",V89),"")</f>
        <v>27</v>
      </c>
      <c r="X89" s="36">
        <f>IFERROR(IF(V89="","",V89*0.00936),"")</f>
        <v>0.25272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33</v>
      </c>
      <c r="W91" s="157">
        <f>IFERROR(IF(V91="","",V91),"")</f>
        <v>33</v>
      </c>
      <c r="X91" s="36">
        <f>IFERROR(IF(V91="","",V91*0.0155),"")</f>
        <v>0.51149999999999995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60</v>
      </c>
      <c r="W92" s="158">
        <f>IFERROR(SUM(W89:W91),"0")</f>
        <v>60</v>
      </c>
      <c r="X92" s="158">
        <f>IFERROR(IF(X89="",0,X89),"0")+IFERROR(IF(X90="",0,X90),"0")+IFERROR(IF(X91="",0,X91),"0")</f>
        <v>0.7642199999999999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159.96</v>
      </c>
      <c r="W93" s="158">
        <f>IFERROR(SUMPRODUCT(W89:W91*H89:H91),"0")</f>
        <v>159.96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0</v>
      </c>
      <c r="W96" s="157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0</v>
      </c>
      <c r="W98" s="157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0</v>
      </c>
      <c r="W99" s="157">
        <f>IFERROR(IF(V99="","",V99),"")</f>
        <v>0</v>
      </c>
      <c r="X99" s="36">
        <f>IFERROR(IF(V99="","",V99*0.0155),"")</f>
        <v>0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0</v>
      </c>
      <c r="W100" s="158">
        <f>IFERROR(SUM(W96:W99),"0")</f>
        <v>0</v>
      </c>
      <c r="X100" s="158">
        <f>IFERROR(IF(X96="",0,X96),"0")+IFERROR(IF(X97="",0,X97),"0")+IFERROR(IF(X98="",0,X98),"0")+IFERROR(IF(X99="",0,X99),"0")</f>
        <v>0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0</v>
      </c>
      <c r="W101" s="158">
        <f>IFERROR(SUMPRODUCT(W96:W99*H96:H99),"0")</f>
        <v>0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5</v>
      </c>
      <c r="W104" s="157">
        <f>IFERROR(IF(V104="","",V104),"")</f>
        <v>5</v>
      </c>
      <c r="X104" s="36">
        <f>IFERROR(IF(V104="","",V104*0.01788),"")</f>
        <v>8.9400000000000007E-2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8</v>
      </c>
      <c r="W105" s="157">
        <f>IFERROR(IF(V105="","",V105),"")</f>
        <v>8</v>
      </c>
      <c r="X105" s="36">
        <f>IFERROR(IF(V105="","",V105*0.01788),"")</f>
        <v>0.14304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13</v>
      </c>
      <c r="W106" s="158">
        <f>IFERROR(SUM(W104:W105),"0")</f>
        <v>13</v>
      </c>
      <c r="X106" s="158">
        <f>IFERROR(IF(X104="",0,X104),"0")+IFERROR(IF(X105="",0,X105),"0")</f>
        <v>0.23244000000000001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39</v>
      </c>
      <c r="W107" s="158">
        <f>IFERROR(SUMPRODUCT(W104:W105*H104:H105),"0")</f>
        <v>39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0</v>
      </c>
      <c r="W110" s="157">
        <f>IFERROR(IF(V110="","",V110),"")</f>
        <v>0</v>
      </c>
      <c r="X110" s="36">
        <f>IFERROR(IF(V110="","",V110*0.01788),"")</f>
        <v>0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0</v>
      </c>
      <c r="W111" s="158">
        <f>IFERROR(SUM(W110:W110),"0")</f>
        <v>0</v>
      </c>
      <c r="X111" s="158">
        <f>IFERROR(IF(X110="",0,X110),"0")</f>
        <v>0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0</v>
      </c>
      <c r="W112" s="158">
        <f>IFERROR(SUMPRODUCT(W110:W110*H110:H110),"0")</f>
        <v>0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1</v>
      </c>
      <c r="W117" s="157">
        <f>IFERROR(IF(V117="","",V117),"")</f>
        <v>1</v>
      </c>
      <c r="X117" s="36">
        <f>IFERROR(IF(V117="","",V117*0.01788),"")</f>
        <v>1.788E-2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0</v>
      </c>
      <c r="W118" s="157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1</v>
      </c>
      <c r="W119" s="158">
        <f>IFERROR(SUM(W115:W118),"0")</f>
        <v>1</v>
      </c>
      <c r="X119" s="158">
        <f>IFERROR(IF(X115="",0,X115),"0")+IFERROR(IF(X116="",0,X116),"0")+IFERROR(IF(X117="",0,X117),"0")+IFERROR(IF(X118="",0,X118),"0")</f>
        <v>1.788E-2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3</v>
      </c>
      <c r="W120" s="158">
        <f>IFERROR(SUMPRODUCT(W115:W118*H115:H118),"0")</f>
        <v>3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11</v>
      </c>
      <c r="W144" s="157">
        <f>IFERROR(IF(V144="","",V144),"")</f>
        <v>11</v>
      </c>
      <c r="X144" s="36">
        <f>IFERROR(IF(V144="","",V144*0.00502),"")</f>
        <v>5.5220000000000005E-2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11</v>
      </c>
      <c r="W145" s="158">
        <f>IFERROR(SUM(W144:W144),"0")</f>
        <v>11</v>
      </c>
      <c r="X145" s="158">
        <f>IFERROR(IF(X144="",0,X144),"0")</f>
        <v>5.5220000000000005E-2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19.8</v>
      </c>
      <c r="W146" s="158">
        <f>IFERROR(SUMPRODUCT(W144:W144*H144:H144),"0")</f>
        <v>19.8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0</v>
      </c>
      <c r="W156" s="157">
        <f>IFERROR(IF(V156="","",V156),"")</f>
        <v>0</v>
      </c>
      <c r="X156" s="36">
        <f>IFERROR(IF(V156="","",V156*0.00866),"")</f>
        <v>0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0</v>
      </c>
      <c r="W158" s="158">
        <f>IFERROR(SUM(W154:W157),"0")</f>
        <v>0</v>
      </c>
      <c r="X158" s="158">
        <f>IFERROR(IF(X154="",0,X154),"0")+IFERROR(IF(X155="",0,X155),"0")+IFERROR(IF(X156="",0,X156),"0")+IFERROR(IF(X157="",0,X157),"0")</f>
        <v>0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0</v>
      </c>
      <c r="W159" s="158">
        <f>IFERROR(SUMPRODUCT(W154:W157*H154:H157),"0")</f>
        <v>0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10</v>
      </c>
      <c r="W168" s="157">
        <f>IFERROR(IF(V168="","",V168),"")</f>
        <v>10</v>
      </c>
      <c r="X168" s="36">
        <f>IFERROR(IF(V168="","",V168*0.01788),"")</f>
        <v>0.17880000000000001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25</v>
      </c>
      <c r="W169" s="157">
        <f>IFERROR(IF(V169="","",V169),"")</f>
        <v>25</v>
      </c>
      <c r="X169" s="36">
        <f>IFERROR(IF(V169="","",V169*0.01788),"")</f>
        <v>0.44700000000000001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35</v>
      </c>
      <c r="W170" s="158">
        <f>IFERROR(SUM(W168:W169),"0")</f>
        <v>35</v>
      </c>
      <c r="X170" s="158">
        <f>IFERROR(IF(X168="",0,X168),"0")+IFERROR(IF(X169="",0,X169),"0")</f>
        <v>0.62580000000000002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105</v>
      </c>
      <c r="W171" s="158">
        <f>IFERROR(SUMPRODUCT(W168:W169*H168:H169),"0")</f>
        <v>105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0</v>
      </c>
      <c r="W185" s="157">
        <f>IFERROR(IF(V185="","",V185),"")</f>
        <v>0</v>
      </c>
      <c r="X185" s="36">
        <f>IFERROR(IF(V185="","",V185*0.0155),"")</f>
        <v>0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0</v>
      </c>
      <c r="W186" s="158">
        <f>IFERROR(SUM(W185:W185),"0")</f>
        <v>0</v>
      </c>
      <c r="X186" s="158">
        <f>IFERROR(IF(X185="",0,X185),"0")</f>
        <v>0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0</v>
      </c>
      <c r="W187" s="158">
        <f>IFERROR(SUMPRODUCT(W185:W185*H185:H185),"0")</f>
        <v>0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15</v>
      </c>
      <c r="W196" s="157">
        <f>IFERROR(IF(V196="","",V196),"")</f>
        <v>15</v>
      </c>
      <c r="X196" s="36">
        <f>IFERROR(IF(V196="","",V196*0.0155),"")</f>
        <v>0.23249999999999998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8</v>
      </c>
      <c r="W198" s="157">
        <f>IFERROR(IF(V198="","",V198),"")</f>
        <v>8</v>
      </c>
      <c r="X198" s="36">
        <f>IFERROR(IF(V198="","",V198*0.0155),"")</f>
        <v>0.124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23</v>
      </c>
      <c r="W199" s="158">
        <f>IFERROR(SUM(W195:W198),"0")</f>
        <v>23</v>
      </c>
      <c r="X199" s="158">
        <f>IFERROR(IF(X195="",0,X195),"0")+IFERROR(IF(X196="",0,X196),"0")+IFERROR(IF(X197="",0,X197),"0")+IFERROR(IF(X198="",0,X198),"0")</f>
        <v>0.35649999999999998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165.6</v>
      </c>
      <c r="W200" s="158">
        <f>IFERROR(SUMPRODUCT(W195:W198*H195:H198),"0")</f>
        <v>165.6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0</v>
      </c>
      <c r="W221" s="157">
        <f>IFERROR(IF(V221="","",V221),"")</f>
        <v>0</v>
      </c>
      <c r="X221" s="36">
        <f>IFERROR(IF(V221="","",V221*0.0155),"")</f>
        <v>0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IFERROR(IF(V232="","",V232*0.00502),"")</f>
        <v>0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0</v>
      </c>
      <c r="W233" s="158">
        <f>IFERROR(SUM(W232:W232),"0")</f>
        <v>0</v>
      </c>
      <c r="X233" s="158">
        <f>IFERROR(IF(X232="",0,X232),"0")</f>
        <v>0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0</v>
      </c>
      <c r="W234" s="158">
        <f>IFERROR(SUMPRODUCT(W232:W232*H232:H232),"0")</f>
        <v>0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0</v>
      </c>
      <c r="W236" s="157">
        <f>IFERROR(IF(V236="","",V236),"")</f>
        <v>0</v>
      </c>
      <c r="X236" s="36">
        <f>IFERROR(IF(V236="","",V236*0.0155),"")</f>
        <v>0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0</v>
      </c>
      <c r="W237" s="158">
        <f>IFERROR(SUM(W236:W236),"0")</f>
        <v>0</v>
      </c>
      <c r="X237" s="158">
        <f>IFERROR(IF(X236="",0,X236),"0")</f>
        <v>0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0</v>
      </c>
      <c r="W238" s="158">
        <f>IFERROR(SUMPRODUCT(W236:W236*H236:H236),"0")</f>
        <v>0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74</v>
      </c>
      <c r="W240" s="157">
        <f>IFERROR(IF(V240="","",V240),"")</f>
        <v>74</v>
      </c>
      <c r="X240" s="36">
        <f>IFERROR(IF(V240="","",V240*0.00936),"")</f>
        <v>0.69264000000000003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0</v>
      </c>
      <c r="W242" s="157">
        <f>IFERROR(IF(V242="","",V242),"")</f>
        <v>0</v>
      </c>
      <c r="X242" s="36">
        <f>IFERROR(IF(V242="","",V242*0.0155),"")</f>
        <v>0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74</v>
      </c>
      <c r="W243" s="158">
        <f>IFERROR(SUM(W240:W242),"0")</f>
        <v>74</v>
      </c>
      <c r="X243" s="158">
        <f>IFERROR(IF(X240="",0,X240),"0")+IFERROR(IF(X241="",0,X241),"0")+IFERROR(IF(X242="",0,X242),"0")</f>
        <v>0.69264000000000003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199.8</v>
      </c>
      <c r="W244" s="158">
        <f>IFERROR(SUMPRODUCT(W240:W242*H240:H242),"0")</f>
        <v>199.8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27</v>
      </c>
      <c r="W247" s="157">
        <f t="shared" si="4"/>
        <v>27</v>
      </c>
      <c r="X247" s="36">
        <f t="shared" si="5"/>
        <v>0.25272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0</v>
      </c>
      <c r="W251" s="157">
        <f t="shared" si="4"/>
        <v>0</v>
      </c>
      <c r="X251" s="36">
        <f t="shared" si="5"/>
        <v>0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0</v>
      </c>
      <c r="W252" s="157">
        <f t="shared" si="4"/>
        <v>0</v>
      </c>
      <c r="X252" s="36">
        <f>IFERROR(IF(V252="","",V252*0.0155),"")</f>
        <v>0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0</v>
      </c>
      <c r="W254" s="157">
        <f t="shared" si="4"/>
        <v>0</v>
      </c>
      <c r="X254" s="36">
        <f>IFERROR(IF(V254="","",V254*0.00936),"")</f>
        <v>0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27</v>
      </c>
      <c r="W255" s="158">
        <f>IFERROR(SUM(W246:W254),"0")</f>
        <v>27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0.25272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99.9</v>
      </c>
      <c r="W256" s="158">
        <f>IFERROR(SUMPRODUCT(W246:W254*H246:H254),"0")</f>
        <v>99.9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810.06000000000006</v>
      </c>
      <c r="W257" s="158">
        <f>IFERROR(W24+W33+W41+W47+W58+W64+W69+W75+W86+W93+W101+W107+W112+W120+W125+W131+W136+W142+W146+W151+W159+W164+W171+W176+W181+W187+W192+W200+W205+W211+W217+W223+W228+W234+W238+W244+W256,"0")</f>
        <v>810.06000000000006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885.35320000000002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885.35320000000002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3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3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960.35320000000002</v>
      </c>
      <c r="W260" s="158">
        <f>GrossWeightTotalR+PalletQtyTotalR*25</f>
        <v>960.35320000000002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249</v>
      </c>
      <c r="W261" s="158">
        <f>IFERROR(W23+W32+W40+W46+W57+W63+W68+W74+W85+W92+W100+W106+W111+W119+W124+W130+W135+W141+W145+W150+W158+W163+W170+W175+W180+W186+W191+W199+W204+W210+W216+W222+W227+W233+W237+W243+W255,"0")</f>
        <v>249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3.0868199999999999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0</v>
      </c>
      <c r="D267" s="46">
        <f>IFERROR(V36*H36,"0")+IFERROR(V37*H37,"0")+IFERROR(V38*H38,"0")+IFERROR(V39*H39,"0")</f>
        <v>0</v>
      </c>
      <c r="E267" s="46">
        <f>IFERROR(V44*H44,"0")+IFERROR(V45*H45,"0")</f>
        <v>0</v>
      </c>
      <c r="F267" s="46">
        <f>IFERROR(V50*H50,"0")+IFERROR(V51*H51,"0")+IFERROR(V52*H52,"0")+IFERROR(V53*H53,"0")+IFERROR(V54*H54,"0")+IFERROR(V55*H55,"0")+IFERROR(V56*H56,"0")</f>
        <v>0</v>
      </c>
      <c r="G267" s="46">
        <f>IFERROR(V61*H61,"0")+IFERROR(V62*H62,"0")</f>
        <v>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18</v>
      </c>
      <c r="K267" s="150"/>
      <c r="L267" s="46">
        <f>IFERROR(V89*H89,"0")+IFERROR(V90*H90,"0")+IFERROR(V91*H91,"0")</f>
        <v>159.96</v>
      </c>
      <c r="M267" s="46">
        <f>IFERROR(V96*H96,"0")+IFERROR(V97*H97,"0")+IFERROR(V98*H98,"0")+IFERROR(V99*H99,"0")</f>
        <v>0</v>
      </c>
      <c r="N267" s="46">
        <f>IFERROR(V104*H104,"0")+IFERROR(V105*H105,"0")</f>
        <v>39</v>
      </c>
      <c r="O267" s="46">
        <f>IFERROR(V110*H110,"0")</f>
        <v>0</v>
      </c>
      <c r="P267" s="46">
        <f>IFERROR(V115*H115,"0")+IFERROR(V116*H116,"0")+IFERROR(V117*H117,"0")+IFERROR(V118*H118,"0")</f>
        <v>3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19.8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0</v>
      </c>
      <c r="W267" s="46">
        <f>IFERROR(V168*H168,"0")+IFERROR(V169*H169,"0")</f>
        <v>105</v>
      </c>
      <c r="X267" s="46">
        <f>IFERROR(V174*H174,"0")</f>
        <v>0</v>
      </c>
      <c r="Y267" s="46">
        <f>IFERROR(V179*H179,"0")</f>
        <v>0</v>
      </c>
      <c r="Z267" s="46">
        <f>IFERROR(V185*H185,"0")</f>
        <v>0</v>
      </c>
      <c r="AA267" s="46">
        <f>IFERROR(V190*H190,"0")</f>
        <v>0</v>
      </c>
      <c r="AB267" s="46">
        <f>IFERROR(V195*H195,"0")+IFERROR(V196*H196,"0")+IFERROR(V197*H197,"0")+IFERROR(V198*H198,"0")</f>
        <v>165.6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299.70000000000005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165.6</v>
      </c>
      <c r="B270" s="60">
        <f>SUMPRODUCT(--(BA:BA="ПГП"),--(U:U="кор"),H:H,W:W)+SUMPRODUCT(--(BA:BA="ПГП"),--(U:U="кг"),W:W)</f>
        <v>644.45999999999992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2023-11-10T11:09:07Z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