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aer4\Desktop\08,11,23 Патяка\"/>
    </mc:Choice>
  </mc:AlternateContent>
  <xr:revisionPtr revIDLastSave="0" documentId="13_ncr:1_{71093874-81C3-4DFE-9ADE-F9FB98A2830A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02" r:id="rId1"/>
  </sheets>
  <externalReferences>
    <externalReference r:id="rId2"/>
  </externalReferences>
  <definedNames>
    <definedName name="_xlnm._FilterDatabase" localSheetId="0" hidden="1">Заказ!$D$1:$D$53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02" l="1"/>
  <c r="F51" i="102" l="1"/>
  <c r="F3" i="102"/>
  <c r="D4" i="102"/>
  <c r="D5" i="102"/>
  <c r="D3" i="102" s="1"/>
  <c r="D6" i="102"/>
  <c r="D7" i="102"/>
  <c r="D8" i="102"/>
  <c r="D9" i="102"/>
  <c r="D10" i="102"/>
  <c r="D11" i="102"/>
  <c r="D12" i="102"/>
  <c r="D13" i="102"/>
  <c r="D14" i="102"/>
  <c r="D15" i="102"/>
  <c r="D16" i="102"/>
  <c r="D17" i="102"/>
  <c r="D18" i="102"/>
  <c r="D19" i="102"/>
  <c r="D20" i="102"/>
  <c r="D21" i="102"/>
  <c r="D22" i="102"/>
  <c r="D23" i="102"/>
  <c r="D24" i="102"/>
  <c r="D25" i="102"/>
  <c r="D26" i="102"/>
  <c r="D27" i="102"/>
  <c r="D28" i="102"/>
  <c r="D29" i="102"/>
  <c r="D30" i="102"/>
  <c r="D31" i="102"/>
  <c r="D32" i="102"/>
  <c r="D33" i="102"/>
  <c r="D34" i="102"/>
  <c r="D35" i="102"/>
  <c r="D36" i="102"/>
  <c r="D37" i="102"/>
  <c r="D38" i="102"/>
  <c r="D39" i="102"/>
  <c r="D40" i="102"/>
  <c r="D41" i="102"/>
  <c r="D42" i="102"/>
  <c r="D43" i="102"/>
  <c r="D44" i="102"/>
  <c r="D45" i="102"/>
  <c r="D46" i="102"/>
  <c r="D47" i="102"/>
  <c r="D48" i="102"/>
  <c r="D49" i="102"/>
  <c r="D50" i="102"/>
  <c r="D52" i="102"/>
  <c r="D51" i="102" s="1"/>
  <c r="D53" i="102" s="1"/>
  <c r="F53" i="102" l="1"/>
  <c r="E4" i="102"/>
  <c r="E5" i="102"/>
  <c r="G5" i="102" s="1"/>
  <c r="E6" i="102"/>
  <c r="G6" i="102" s="1"/>
  <c r="E7" i="102"/>
  <c r="G7" i="102" s="1"/>
  <c r="E8" i="102"/>
  <c r="G8" i="102" s="1"/>
  <c r="E9" i="102"/>
  <c r="G9" i="102" s="1"/>
  <c r="E10" i="102"/>
  <c r="G10" i="102" s="1"/>
  <c r="E11" i="102"/>
  <c r="G11" i="102" s="1"/>
  <c r="E12" i="102"/>
  <c r="G12" i="102" s="1"/>
  <c r="E13" i="102"/>
  <c r="G13" i="102" s="1"/>
  <c r="E14" i="102"/>
  <c r="G14" i="102" s="1"/>
  <c r="E15" i="102"/>
  <c r="G15" i="102" s="1"/>
  <c r="E16" i="102"/>
  <c r="G16" i="102" s="1"/>
  <c r="E17" i="102"/>
  <c r="G17" i="102" s="1"/>
  <c r="E18" i="102"/>
  <c r="G18" i="102" s="1"/>
  <c r="E19" i="102"/>
  <c r="G19" i="102" s="1"/>
  <c r="E20" i="102"/>
  <c r="G20" i="102" s="1"/>
  <c r="E21" i="102"/>
  <c r="G21" i="102" s="1"/>
  <c r="E22" i="102"/>
  <c r="G22" i="102" s="1"/>
  <c r="E23" i="102"/>
  <c r="G23" i="102" s="1"/>
  <c r="E24" i="102"/>
  <c r="G24" i="102" s="1"/>
  <c r="E25" i="102"/>
  <c r="G25" i="102" s="1"/>
  <c r="E26" i="102"/>
  <c r="G26" i="102" s="1"/>
  <c r="E27" i="102"/>
  <c r="G27" i="102" s="1"/>
  <c r="E28" i="102"/>
  <c r="G28" i="102" s="1"/>
  <c r="E29" i="102"/>
  <c r="G29" i="102" s="1"/>
  <c r="E30" i="102"/>
  <c r="G30" i="102" s="1"/>
  <c r="E31" i="102"/>
  <c r="G31" i="102" s="1"/>
  <c r="E32" i="102"/>
  <c r="G32" i="102" s="1"/>
  <c r="E33" i="102"/>
  <c r="G33" i="102" s="1"/>
  <c r="E34" i="102"/>
  <c r="G34" i="102" s="1"/>
  <c r="E35" i="102"/>
  <c r="G35" i="102" s="1"/>
  <c r="E36" i="102"/>
  <c r="G36" i="102" s="1"/>
  <c r="E37" i="102"/>
  <c r="G37" i="102" s="1"/>
  <c r="E38" i="102"/>
  <c r="G38" i="102" s="1"/>
  <c r="E39" i="102"/>
  <c r="G39" i="102" s="1"/>
  <c r="E40" i="102"/>
  <c r="G40" i="102" s="1"/>
  <c r="E41" i="102"/>
  <c r="G41" i="102" s="1"/>
  <c r="E42" i="102"/>
  <c r="G42" i="102" s="1"/>
  <c r="E43" i="102"/>
  <c r="G43" i="102" s="1"/>
  <c r="E44" i="102"/>
  <c r="G44" i="102" s="1"/>
  <c r="E45" i="102"/>
  <c r="G45" i="102" s="1"/>
  <c r="E46" i="102"/>
  <c r="G46" i="102" s="1"/>
  <c r="E47" i="102"/>
  <c r="G47" i="102" s="1"/>
  <c r="E48" i="102"/>
  <c r="G48" i="102" s="1"/>
  <c r="E49" i="102"/>
  <c r="G49" i="102" s="1"/>
  <c r="E50" i="102"/>
  <c r="G50" i="102" s="1"/>
  <c r="E52" i="102"/>
  <c r="G52" i="102" l="1"/>
  <c r="AF52" i="102" s="1"/>
  <c r="E51" i="102"/>
  <c r="G4" i="102"/>
  <c r="G3" i="102" s="1"/>
  <c r="AD4" i="102"/>
  <c r="AD5" i="102"/>
  <c r="AD6" i="102"/>
  <c r="AD7" i="102"/>
  <c r="AD8" i="102"/>
  <c r="AD9" i="102"/>
  <c r="AD10" i="102"/>
  <c r="AD11" i="102"/>
  <c r="AD12" i="102"/>
  <c r="AD13" i="102"/>
  <c r="AD14" i="102"/>
  <c r="AD15" i="102"/>
  <c r="AD16" i="102"/>
  <c r="AD17" i="102"/>
  <c r="AD18" i="102"/>
  <c r="AD19" i="102"/>
  <c r="AD20" i="102"/>
  <c r="AD21" i="102"/>
  <c r="AD22" i="102"/>
  <c r="AD23" i="102"/>
  <c r="AD24" i="102"/>
  <c r="AD25" i="102"/>
  <c r="AD26" i="102"/>
  <c r="AD27" i="102"/>
  <c r="AD28" i="102"/>
  <c r="AD29" i="102"/>
  <c r="AD30" i="102"/>
  <c r="AD31" i="102"/>
  <c r="AD32" i="102"/>
  <c r="AD33" i="102"/>
  <c r="AD34" i="102"/>
  <c r="AD35" i="102"/>
  <c r="AD36" i="102"/>
  <c r="AD37" i="102"/>
  <c r="AD38" i="102"/>
  <c r="AD39" i="102"/>
  <c r="AD40" i="102"/>
  <c r="AD41" i="102"/>
  <c r="AD42" i="102"/>
  <c r="AD43" i="102"/>
  <c r="AD44" i="102"/>
  <c r="AD45" i="102"/>
  <c r="AD46" i="102"/>
  <c r="AD47" i="102"/>
  <c r="AD48" i="102"/>
  <c r="AD52" i="102"/>
  <c r="AF48" i="102"/>
  <c r="AF47" i="102"/>
  <c r="AF46" i="102"/>
  <c r="AF45" i="102"/>
  <c r="AF44" i="102"/>
  <c r="AF43" i="102"/>
  <c r="AF42" i="102"/>
  <c r="AF41" i="102"/>
  <c r="AF40" i="102"/>
  <c r="AF39" i="102"/>
  <c r="AF38" i="102"/>
  <c r="AF37" i="102"/>
  <c r="AF36" i="102"/>
  <c r="AF35" i="102"/>
  <c r="AF34" i="102"/>
  <c r="AF33" i="102"/>
  <c r="AF32" i="102"/>
  <c r="AF31" i="102"/>
  <c r="AF30" i="102"/>
  <c r="AF29" i="102"/>
  <c r="AF28" i="102"/>
  <c r="AF27" i="102"/>
  <c r="AF26" i="102"/>
  <c r="AF25" i="102"/>
  <c r="AF24" i="102"/>
  <c r="AF23" i="102"/>
  <c r="AF22" i="102"/>
  <c r="AF21" i="102"/>
  <c r="AF20" i="102"/>
  <c r="AF19" i="102"/>
  <c r="AF18" i="102"/>
  <c r="AF17" i="102"/>
  <c r="AF16" i="102"/>
  <c r="AF15" i="102"/>
  <c r="AF14" i="102"/>
  <c r="AF13" i="102"/>
  <c r="AF12" i="102"/>
  <c r="AF11" i="102"/>
  <c r="AF10" i="102"/>
  <c r="AF9" i="102"/>
  <c r="AF8" i="102"/>
  <c r="AF7" i="102"/>
  <c r="AF6" i="102"/>
  <c r="AF5" i="102"/>
  <c r="AF4" i="102"/>
  <c r="E53" i="102" l="1"/>
  <c r="AD51" i="102"/>
  <c r="AD3" i="102"/>
  <c r="AF51" i="102"/>
  <c r="G51" i="102" s="1"/>
  <c r="G53" i="102" s="1"/>
  <c r="AF3" i="102"/>
</calcChain>
</file>

<file path=xl/sharedStrings.xml><?xml version="1.0" encoding="utf-8"?>
<sst xmlns="http://schemas.openxmlformats.org/spreadsheetml/2006/main" count="58" uniqueCount="58">
  <si>
    <t>Заказ</t>
  </si>
  <si>
    <t>ВЕС</t>
  </si>
  <si>
    <t>ПОКОМ</t>
  </si>
  <si>
    <t xml:space="preserve"> 018  Сосиски Рубленые, Вязанка вискофан  ВЕС.ПОКОМ</t>
  </si>
  <si>
    <t xml:space="preserve"> 058  Колбаса Докторская Особая ТМ Особый рецепт,  0,5кг,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</si>
  <si>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</si>
  <si>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</si>
  <si>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117  Колбаса Сервелат Филейбургский с ароматными пряностями,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</si>
  <si>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</si>
  <si>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</si>
  <si>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</si>
  <si>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</si>
  <si>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</si>
  <si>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</si>
  <si>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</si>
  <si>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</si>
  <si>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</si>
  <si>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</si>
  <si>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</si>
  <si>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</si>
  <si>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</si>
  <si>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</si>
  <si>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</si>
  <si>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</si>
  <si>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</si>
  <si>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</si>
  <si>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</si>
  <si>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268  Сосиски Филейбургские с филе сочного окорока, ВЕС, ТМ Баварушка  ПОКОМ</t>
  </si>
  <si>
    <t>Останкино</t>
  </si>
  <si>
    <t>6372 СЕРВЕЛАТ ОХОТНИЧИЙ ПМ в/к в/у 0.35кг 8шт  ОСТАНКИНО</t>
  </si>
  <si>
    <t>ЗАКАЗ</t>
  </si>
  <si>
    <t>Остаток</t>
  </si>
  <si>
    <t>ОСТАТОК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</si>
  <si>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</si>
  <si>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</si>
  <si>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318  Сосиски Датские ТМ Зареченские, ВЕС  ПОКОМ</t>
  </si>
  <si>
    <t xml:space="preserve"> 317 Колбаса Сервелат Рижский ТМ Зареченские, ВЕС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</si>
  <si>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</si>
  <si>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</si>
  <si>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</si>
  <si>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</si>
  <si>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325  Сосиски Сочинки по-баварски с сыром Стародворье, ВЕС ПОКОМ</t>
  </si>
  <si>
    <t xml:space="preserve"> 327  Сосиски Сочинки с сыром ТМ Стародворье, ВЕС ПОКОМ</t>
  </si>
  <si>
    <t xml:space="preserve"> 331  Сосиски Сочинки по-баварски ВЕС ТМ Стародворье  Поком</t>
  </si>
  <si>
    <t>Колбаса Сервелат Филейбургский с копченой грудинкой,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</si>
  <si>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</si>
  <si>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</si>
  <si>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</si>
  <si>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</si>
  <si>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</si>
  <si>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>Колбаса Сервелат Мясорубский с мелкорубл.окороком в/у 0,35 кг срез    ПОКОМ_ДУБЛЯЖ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</si>
  <si>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</si>
  <si>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</si>
  <si>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</si>
  <si>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</si>
  <si>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Заказ 
в кг.</t>
  </si>
  <si>
    <t>нет на складе
в кг.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</si>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</sst>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8"/>
      <name val="Calibri"/>
      <family val="2"/>
      <scheme val="minor"/>
    </font>
    <font>
      <b/>
      <sz val="16"/>
      <color theme="1"/>
      <name val="Calibri Light"/>
      <family val="2"/>
      <charset val="204"/>
      <scheme val="maj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AD4E8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16" xfId="0" applyFill="1" applyBorder="1" applyAlignment="1">
      <alignment vertical="top" wrapText="1" indent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1" fontId="2" fillId="6" borderId="3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4" borderId="11" xfId="1" applyFont="1" applyFill="1" applyBorder="1" applyAlignment="1">
      <alignment horizontal="center" vertical="center"/>
    </xf>
    <xf numFmtId="0" fontId="3" fillId="4" borderId="11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vertical="top"/>
    </xf>
    <xf numFmtId="0" fontId="0" fillId="0" borderId="2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6" fillId="6" borderId="11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" fontId="4" fillId="0" borderId="13" xfId="0" applyNumberFormat="1" applyFont="1" applyBorder="1" applyAlignment="1">
      <alignment horizontal="center" vertical="center"/>
    </xf>
    <xf numFmtId="1" fontId="2" fillId="5" borderId="5" xfId="1" applyNumberFormat="1" applyFont="1" applyFill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" fontId="2" fillId="6" borderId="1" xfId="1" applyNumberFormat="1" applyFont="1" applyFill="1" applyBorder="1" applyAlignment="1">
      <alignment horizontal="center" vertical="center"/>
    </xf>
    <xf numFmtId="1" fontId="2" fillId="6" borderId="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" fontId="8" fillId="8" borderId="1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colors>
    <mruColors>
      <color rgb="FFC3EBF3"/>
      <color rgb="FF9AD4E8"/>
      <color rgb="FFE3F5F9"/>
      <color rgb="FFCCEDF4"/>
      <color rgb="FF9FDEEB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1/Downloads/&#1044;&#1083;&#1103;%20&#1079;&#1072;&#1082;&#1072;&#1079;&#1086;&#1074;%20.(37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каз"/>
    </sheetNames>
    <sheetDataSet>
      <sheetData sheetId="0">
        <row r="4">
          <cell r="B4" t="str">
            <v xml:space="preserve"> 003   Колбаса Вязанка с индейкой, вектор ВЕС, ПОКОМ</v>
          </cell>
        </row>
        <row r="5">
          <cell r="B5" t="str">
            <v xml:space="preserve"> 004   Колбаса Вязанка со шпиком, вектор ВЕС, ПОКОМ</v>
          </cell>
        </row>
        <row r="6">
          <cell r="B6" t="str">
            <v xml:space="preserve"> 005  Колбаса Докторская ГОСТ, Вязанка вектор,ВЕС. ПОКОМ</v>
          </cell>
        </row>
        <row r="7">
          <cell r="B7" t="str">
            <v xml:space="preserve"> 006  Колбаса Докторская НЕ ГОСТ, Вязанка вектор,ВЕС. ПОКОМ</v>
          </cell>
        </row>
        <row r="8">
          <cell r="B8" t="str">
            <v xml:space="preserve"> 011  Колбаса Салями Финская, Вязанка фиброуз в/у, ПОКОМ</v>
          </cell>
        </row>
        <row r="9">
          <cell r="B9" t="str">
            <v xml:space="preserve"> 012  Колбаса Сервелат Столичный, Вязанка фиброуз в/у, ПОКОМ</v>
          </cell>
        </row>
        <row r="10">
          <cell r="B10" t="str">
            <v xml:space="preserve"> 013  Сардельки Вязанка Стародворские NDX, ВЕС.  ПОКОМ</v>
          </cell>
        </row>
        <row r="11">
          <cell r="B11" t="str">
            <v xml:space="preserve"> 015  Сосиски Венские, Вязанка ВЕС. ПОКОМ</v>
          </cell>
        </row>
        <row r="12">
          <cell r="B12" t="str">
            <v xml:space="preserve"> 016  Сосиски Вязанка Молочные, Вязанка вискофан  ВЕС.ПОКОМ</v>
          </cell>
          <cell r="C12">
            <v>50</v>
          </cell>
        </row>
        <row r="13">
          <cell r="B13" t="str">
            <v xml:space="preserve"> 017  Сосиски Вязанка Сливочные, Вязанка амицел ВЕС.ПОКОМ</v>
          </cell>
          <cell r="C13">
            <v>200</v>
          </cell>
        </row>
        <row r="14">
          <cell r="B14" t="str">
            <v xml:space="preserve"> 018  Сосиски Рубленые, Вязанка вискофан  ВЕС.ПОКОМ</v>
          </cell>
          <cell r="C14">
            <v>100</v>
          </cell>
        </row>
        <row r="15">
          <cell r="B15" t="str">
            <v xml:space="preserve"> 020  Ветчина Столичная Вязанка, вектор 0.5кг, ПОКОМ</v>
          </cell>
        </row>
        <row r="16">
          <cell r="B16" t="str">
            <v xml:space="preserve"> 021  Колбаса Вязанка с индейкой, вектор 0,45 кг, ПОКОМ</v>
          </cell>
        </row>
        <row r="17">
          <cell r="B17" t="str">
            <v xml:space="preserve"> 022  Колбаса Вязанка со шпиком, вектор 0,5кг, ПОКОМ</v>
          </cell>
        </row>
        <row r="18">
          <cell r="B18" t="str">
            <v xml:space="preserve"> 023  Колбаса Докторская ГОСТ, Вязанка вектор, 0,4 кг, ПОКОМ</v>
          </cell>
        </row>
        <row r="19">
          <cell r="B19" t="str">
            <v xml:space="preserve"> 025  Колбаса Молочная стародворская, Вязанка вектор 0,5 кг,ПОКОМ</v>
          </cell>
        </row>
        <row r="20">
          <cell r="B20" t="str">
            <v xml:space="preserve"> 026  Колбаса Сервелат Венский, Вязанка фиброуз в/у 0.35кг, ПОКОМ</v>
          </cell>
        </row>
        <row r="21">
          <cell r="B21" t="str">
            <v xml:space="preserve"> 027  Колбаса Сервелат Столичный, Вязанка фиброуз в/у, 0.35кг, ПОКОМ</v>
          </cell>
        </row>
        <row r="22">
          <cell r="B22" t="str">
            <v xml:space="preserve"> 028  Сардельки Рубленые, Вязанка NDX МГС, 0.45кг, ПОКОМ</v>
          </cell>
        </row>
        <row r="23">
          <cell r="B23" t="str">
            <v xml:space="preserve"> 029  Сосиски Венские, Вязанка NDX МГС, 0.5кг, ПОКОМ</v>
          </cell>
        </row>
        <row r="24">
          <cell r="B24" t="str">
            <v xml:space="preserve"> 030  Сосиски Вязанка Молочные, Вязанка вискофан МГС, 0.45кг, ПОКОМ</v>
          </cell>
        </row>
        <row r="25">
          <cell r="B25" t="str">
            <v xml:space="preserve"> 032  Сосиски Вязанка Сливочные, Вязанка амицел МГС, 0.45кг, ПОКОМ</v>
          </cell>
        </row>
        <row r="26">
          <cell r="B26" t="str">
            <v xml:space="preserve"> 034  Сосиски Рубленые, Вязанка вискофан МГС, 0.5кг, ПОКОМ</v>
          </cell>
        </row>
        <row r="27">
          <cell r="B27" t="str">
            <v xml:space="preserve"> 035  Колбаса Сервелат Запекуша с говядиной, Вязанка 0,35кг,  ПОКОМ</v>
          </cell>
        </row>
        <row r="28">
          <cell r="B28" t="str">
            <v xml:space="preserve"> 036  Колбаса Сервелат Запекуша с сочным окороком, Вязанка 0,35кг,  ПОКОМ</v>
          </cell>
        </row>
        <row r="29">
          <cell r="B29" t="str">
            <v xml:space="preserve"> 040  Ветчина Дугушка ТМ Стародворье, вектор в/у, 0,4кг    ПОКОМ</v>
          </cell>
        </row>
        <row r="30">
          <cell r="B30" t="str">
            <v xml:space="preserve"> 041  Ветчина Мраморная ТМ Стародворье 0,43 кг   ПОКОМ</v>
          </cell>
        </row>
        <row r="31">
          <cell r="B31" t="str">
            <v xml:space="preserve"> 043  Ветчина Нежная ТМ Особый рецепт, п/а, 0,4кг    ПОКОМ</v>
          </cell>
        </row>
        <row r="32">
          <cell r="B32" t="str">
            <v xml:space="preserve"> 047  Кол Баварская, белков.обол. в термоусад. пакете 0.17 кг, ТМ Стародворье  ПОКОМ</v>
          </cell>
        </row>
        <row r="33">
          <cell r="B33" t="str">
            <v xml:space="preserve"> 056  Колбаса Докторская Дугушка НЕ ГОСТ, вектор 0.4 кг, ТМ Стародворье ПОКОМ</v>
          </cell>
        </row>
        <row r="34">
          <cell r="B34" t="str">
            <v xml:space="preserve"> 057  Колбаса Докторская Дугушка, вектор 0.4 кг, ТМ Стародворье    ПОКОМ</v>
          </cell>
        </row>
        <row r="35">
          <cell r="B35" t="str">
            <v xml:space="preserve"> 058  Колбаса Докторская Особая ТМ Особый рецепт,  0,5кг, ПОКОМ</v>
          </cell>
          <cell r="C35">
            <v>60</v>
          </cell>
        </row>
        <row r="36">
          <cell r="B36" t="str">
            <v xml:space="preserve"> 059  Колбаса Докторская по-стародворски  0.5 кг, ПОКОМ</v>
          </cell>
        </row>
        <row r="37">
          <cell r="B37" t="str">
            <v xml:space="preserve"> 060  Колбаса Докторская стародворская  0,5 кг,ПОКОМ</v>
          </cell>
        </row>
        <row r="38">
          <cell r="B38" t="str">
            <v xml:space="preserve"> 062  Колбаса Кракушка пряная с сальцем, 0.3кг в/у п/к, БАВАРУШКА ПОКОМ</v>
          </cell>
        </row>
        <row r="39">
          <cell r="B39" t="str">
            <v xml:space="preserve"> 064  Колбаса Молочная Дугушка, вектор 0,4 кг, ТМ Стародворье  ПОКОМ</v>
          </cell>
        </row>
        <row r="40">
          <cell r="B40" t="str">
            <v xml:space="preserve"> 065  Колбаса Молочная по-стародворски, 0,5кг,ПОКОМ</v>
          </cell>
        </row>
        <row r="41">
          <cell r="B41" t="str">
            <v xml:space="preserve"> 068  Колбаса Особая ТМ Особый рецепт, 0,5 кг, ПОКОМ</v>
          </cell>
        </row>
        <row r="42">
          <cell r="B42" t="str">
            <v xml:space="preserve"> 070  Колбаса Рубленая запеч Дугушка, вектор 0,35 кг, ТМ Стародворье    ПОКОМ</v>
          </cell>
        </row>
        <row r="43">
          <cell r="B43" t="str">
            <v xml:space="preserve"> 071  Колбаса Русская по-стародворски,  0,5 кг, ПОКОМ</v>
          </cell>
        </row>
        <row r="44">
          <cell r="B44" t="str">
            <v xml:space="preserve"> 072  Колбаса Русская стародворская, амифлекс 0,5 кг, ТМ Стародворье    ПОКОМ</v>
          </cell>
        </row>
        <row r="45">
          <cell r="B45" t="str">
            <v xml:space="preserve"> 077  Колбаса Сервелат запеч Дугушка, вектор 0,35 кг, ТМ Стародворье    ПОКОМ</v>
          </cell>
        </row>
        <row r="46">
          <cell r="B46" t="str">
            <v xml:space="preserve"> 079  Колбаса Сервелат Кремлевский,  0.35 кг, ПОКОМ</v>
          </cell>
        </row>
        <row r="47">
          <cell r="B47" t="str">
            <v xml:space="preserve"> 080  Колбаса Сервелат Филейбургский, в/у 0,35 кг срез, БАВАРУШКА ПОКОМ</v>
          </cell>
        </row>
        <row r="48">
          <cell r="B48" t="str">
            <v xml:space="preserve"> 081  Колбаса Сервелатная по-стародворски, фиброуз в/у 0.35 кг, ТМ Стародворье    ПОКОМ</v>
          </cell>
        </row>
        <row r="49">
          <cell r="B49" t="str">
            <v xml:space="preserve"> 082  Колбаса Стародворская, 0,4кг,ПОКОМ</v>
          </cell>
        </row>
        <row r="50">
          <cell r="B50" t="str">
            <v xml:space="preserve"> 083  Колбаса Швейцарская 0,17 кг., ШТ., сырокопченая   ПОКОМ</v>
          </cell>
        </row>
        <row r="51">
          <cell r="B51" t="str">
            <v xml:space="preserve"> 091  Сардельки Баварские, МГС 0.38кг, ТМ Стародворье  ПОКОМ</v>
          </cell>
        </row>
        <row r="52">
          <cell r="B52" t="str">
            <v xml:space="preserve"> 092  Сосиски Баварские с сыром,  0.42кг,ПОКОМ</v>
          </cell>
          <cell r="C52">
            <v>96</v>
          </cell>
        </row>
        <row r="53">
          <cell r="B53" t="str">
            <v xml:space="preserve"> 093  Сосиски Баварские с сыром, БАВАРУШКИ МГС 0.42кг, ТМ Стародворье    ПОКОМ</v>
          </cell>
        </row>
        <row r="54">
          <cell r="B54" t="str">
            <v xml:space="preserve"> 095  Сосиски Баварские,  0.42кг, БАВАРУШКИ ПОКОМ</v>
          </cell>
        </row>
        <row r="55">
          <cell r="B55" t="str">
            <v xml:space="preserve"> 096  Сосиски Баварские,  0.42кг,ПОКОМ</v>
          </cell>
          <cell r="C55">
            <v>96</v>
          </cell>
        </row>
        <row r="56">
          <cell r="B56" t="str">
            <v xml:space="preserve"> 102  Сосиски Ганноверские, амилюкс МГС, 0.6кг, ТМ Стародворье    ПОКОМ</v>
          </cell>
        </row>
        <row r="57">
          <cell r="B57" t="str">
            <v xml:space="preserve"> 103  Сосиски Классические, 0.42кг,ядрена копотьПОКОМ</v>
          </cell>
        </row>
        <row r="58">
          <cell r="B58" t="str">
            <v xml:space="preserve"> 106  Сосиски С горчицей, 0.42кг, ядрена копоть ПОКОМ</v>
          </cell>
        </row>
        <row r="59">
          <cell r="B59" t="str">
            <v xml:space="preserve"> 107  Сосиски С сыром,  0.33кг,ядрена копоть ПОКОМ</v>
          </cell>
        </row>
        <row r="60">
          <cell r="B60" t="str">
            <v xml:space="preserve"> 108  Сосиски С сыром,  0.42кг,ядрена копоть ПОКОМ</v>
          </cell>
        </row>
        <row r="61">
          <cell r="B61" t="str">
            <v xml:space="preserve"> 115  Колбаса Салями Филейбургская зернистая, в/у 0,35 кг срез, БАВАРУШКА ПОКОМ</v>
          </cell>
        </row>
        <row r="62">
          <cell r="B62" t="str">
            <v xml:space="preserve"> 116  Колбаса Балыкбурская с копченым балыком, в/у 0,35 кг срез, БАВАРУШКА ПОКОМ</v>
          </cell>
        </row>
        <row r="63">
          <cell r="B63" t="str">
            <v xml:space="preserve"> 117  Колбаса Сервелат Филейбургский с ароматными пряностями, в/у 0,35 кг срез, БАВАРУШКА ПОКОМ</v>
          </cell>
          <cell r="C63">
            <v>18</v>
          </cell>
        </row>
        <row r="64">
          <cell r="B64" t="str">
            <v xml:space="preserve"> 118  Колбаса Сервелат Филейбургский с филе сочного окорока, в/у 0,35 кг срез, БАВАРУШКА ПОКОМ</v>
          </cell>
        </row>
        <row r="65">
          <cell r="B65" t="str">
            <v xml:space="preserve"> 200  Ветчина Дугушка ТМ Стародворье, вектор в/у    ПОКОМ</v>
          </cell>
          <cell r="C65">
            <v>200</v>
          </cell>
        </row>
        <row r="66">
          <cell r="B66" t="str">
            <v xml:space="preserve"> 201  Ветчина Нежная ТМ Особый рецепт, (2,5кг), ПОКОМ</v>
          </cell>
          <cell r="C66">
            <v>4000</v>
          </cell>
        </row>
        <row r="67">
          <cell r="B67" t="str">
            <v xml:space="preserve"> 215  Колбаса Докторская ГОСТ Дугушка, ВЕС, ТМ Стародворье ПОКОМ</v>
          </cell>
        </row>
        <row r="68">
          <cell r="B68" t="str">
            <v xml:space="preserve"> 217  Колбаса Докторская Дугушка, ВЕС, НЕ ГОСТ, ТМ Стародворье ПОКОМ</v>
          </cell>
          <cell r="C68">
            <v>200</v>
          </cell>
        </row>
        <row r="69">
          <cell r="B69" t="str">
            <v xml:space="preserve"> 218  Колбаса Докторская оригинальная ТМ Особый рецепт БОЛЬШОЙ БАТОН, п/а ВЕС, ТМ Стародворье ПОКОМ</v>
          </cell>
        </row>
        <row r="70">
          <cell r="B70" t="str">
            <v xml:space="preserve"> 219  Колбаса Докторская Особая ТМ Особый рецепт, ВЕС  ПОКОМ</v>
          </cell>
          <cell r="C70">
            <v>1000</v>
          </cell>
        </row>
        <row r="71">
          <cell r="B71" t="str">
            <v xml:space="preserve"> 220  Колбаса Докторская по-стародворски, амифлекс, ВЕС,   ПОКОМ</v>
          </cell>
        </row>
        <row r="72">
          <cell r="B72" t="str">
            <v xml:space="preserve"> 221  Колбаса Докторская по-стародворски, натурин в/у, ВЕС, ТМ Стародворье ПОКОМ</v>
          </cell>
        </row>
        <row r="73">
          <cell r="B73" t="str">
            <v xml:space="preserve"> 222  Колбаса Докторская стародворская, ВЕС, ВсхЗв   ПОКОМ</v>
          </cell>
        </row>
        <row r="74">
          <cell r="B74" t="str">
            <v xml:space="preserve"> 223  Колбаса Докторская стародворская, фиброуз ВАКУУМ ВЕС, ТМ Стародворье ПОКОМ</v>
          </cell>
        </row>
        <row r="75">
          <cell r="B75" t="str">
            <v xml:space="preserve"> 225  Колбаса Дугушка со шпиком, ВЕС, ТМ Стародворье   ПОКОМ</v>
          </cell>
        </row>
        <row r="76">
          <cell r="B76" t="str">
            <v xml:space="preserve"> 226  Колбаса Княжеская, с/к белков.обол в термоусад. пакете, ВЕС, ТМ Стародворье ПОКОМ</v>
          </cell>
        </row>
        <row r="77">
          <cell r="B77" t="str">
            <v xml:space="preserve"> 229  Колбаса Молочная Дугушка, в/у, ВЕС, ТМ Стародворье   ПОКОМ</v>
          </cell>
          <cell r="C77">
            <v>150</v>
          </cell>
        </row>
        <row r="78">
          <cell r="B78" t="str">
            <v xml:space="preserve"> 230  Колбаса Молочная Особая ТМ Особый рецепт, п/а, ВЕС. ПОКОМ</v>
          </cell>
          <cell r="C78">
            <v>1000</v>
          </cell>
        </row>
        <row r="79">
          <cell r="B79" t="str">
            <v xml:space="preserve"> 231  Колбаса Молочная по-стародворски, ВЕС   ПОКОМ</v>
          </cell>
        </row>
        <row r="80">
          <cell r="B80" t="str">
            <v xml:space="preserve"> 235  Колбаса Особая ТМ Особый рецепт, ВЕС, ТМ Стародворье ПОКОМ</v>
          </cell>
          <cell r="C80">
            <v>1000</v>
          </cell>
        </row>
        <row r="81">
          <cell r="B81" t="str">
            <v xml:space="preserve"> 236  Колбаса Рубленая ЗАПЕЧ. Дугушка ТМ Стародворье, вектор, в/к    ПОКОМ</v>
          </cell>
          <cell r="C81">
            <v>200</v>
          </cell>
        </row>
        <row r="82">
          <cell r="B82" t="str">
            <v xml:space="preserve"> 237  Колбаса Русская по-стародворски, ВЕС.  ПОКОМ</v>
          </cell>
        </row>
        <row r="83">
          <cell r="B83" t="str">
            <v xml:space="preserve"> 239  Колбаса Салями запеч Дугушка, оболочка вектор, ВЕС, ТМ Стародворье  ПОКОМ</v>
          </cell>
          <cell r="C83">
            <v>150</v>
          </cell>
        </row>
        <row r="84">
          <cell r="B84" t="str">
            <v xml:space="preserve"> 240  Колбаса Салями охотничья, ВЕС. ПОКОМ</v>
          </cell>
        </row>
        <row r="85">
          <cell r="B85" t="str">
            <v xml:space="preserve"> 242  Колбаса Сервелат ЗАПЕЧ.Дугушка ТМ Стародворье, вектор, в/к     ПОКОМ</v>
          </cell>
          <cell r="C85">
            <v>100</v>
          </cell>
        </row>
        <row r="86">
          <cell r="B86" t="str">
            <v xml:space="preserve"> 243  Колбаса Сервелат Зернистый, ВЕС.  ПОКОМ</v>
          </cell>
          <cell r="C86">
            <v>250</v>
          </cell>
        </row>
        <row r="87">
          <cell r="B87" t="str">
            <v xml:space="preserve"> 244  Колбаса Сервелат Кремлевский, ВЕС. ПОКОМ</v>
          </cell>
          <cell r="C87">
            <v>80</v>
          </cell>
        </row>
        <row r="88">
          <cell r="B88" t="str">
            <v xml:space="preserve"> 245  Колбаса Сервелатная по-стародворски, Фирм. фиброуз в/у ВЕС, ТМ Стародворье</v>
          </cell>
        </row>
        <row r="89">
          <cell r="B89" t="str">
            <v xml:space="preserve"> 246  Колбаса Стародворская, ПОКОМ</v>
          </cell>
        </row>
        <row r="90">
          <cell r="B90" t="str">
            <v xml:space="preserve"> 247  Сардельки Нежные, ВЕС.  ПОКОМ</v>
          </cell>
          <cell r="C90">
            <v>160</v>
          </cell>
        </row>
        <row r="91">
          <cell r="B91" t="str">
            <v xml:space="preserve"> 248  Сардельки Сочные ТМ Особый рецепт,   ПОКОМ</v>
          </cell>
          <cell r="C91">
            <v>650</v>
          </cell>
        </row>
        <row r="92">
          <cell r="B92" t="str">
            <v xml:space="preserve"> 250  Сардельки стародворские с говядиной в обол. NDX, ВЕС. ПОКОМ</v>
          </cell>
          <cell r="C92">
            <v>180</v>
          </cell>
        </row>
        <row r="93">
          <cell r="B93" t="str">
            <v xml:space="preserve"> 251  Сосиски Баварские, ВЕС.  ПОКОМ</v>
          </cell>
        </row>
        <row r="94">
          <cell r="B94" t="str">
            <v xml:space="preserve"> 253  Сосиски Ганноверские   ПОКОМ</v>
          </cell>
        </row>
        <row r="95">
          <cell r="B95" t="str">
            <v xml:space="preserve"> 255  Сосиски Молочные для завтрака ТМ Особый рецепт, п/а МГС, ВЕС, ТМ Стародворье  ПОКОМ</v>
          </cell>
          <cell r="C95">
            <v>60</v>
          </cell>
        </row>
        <row r="96">
          <cell r="B96" t="str">
            <v xml:space="preserve"> 257  Сосиски Молочные оригинальные ТМ Особый рецепт, ВЕС.   ПОКОМ</v>
          </cell>
          <cell r="C96">
            <v>150</v>
          </cell>
        </row>
        <row r="97">
          <cell r="B97" t="str">
            <v xml:space="preserve"> 258  Сосиски Молочные по-стародворски, амицел МГС, ВЕС, ТМ Стародворье ПОКОМ</v>
          </cell>
        </row>
        <row r="98">
          <cell r="B98" t="str">
            <v xml:space="preserve"> 259  Сосиски Сливочные Дугушка, ВЕС.   ПОКОМ</v>
          </cell>
        </row>
        <row r="99">
          <cell r="B99" t="str">
            <v xml:space="preserve"> 260  Сосиски Сливочные по-стародворски, ВЕС.  ПОКОМ</v>
          </cell>
        </row>
        <row r="100">
          <cell r="B100" t="str">
            <v xml:space="preserve"> 263  Шпикачки Стародворские, ВЕС.  ПОКОМ</v>
          </cell>
        </row>
        <row r="101">
          <cell r="B101" t="str">
            <v xml:space="preserve"> 264  Колбаса Молочная стародворская, амифлекс, ВЕС, ТМ Стародворье  ПОКОМ</v>
          </cell>
        </row>
        <row r="102">
          <cell r="B102" t="str">
            <v xml:space="preserve"> 265  Колбаса Балыкбургская, ВЕС, ТМ Баварушка  ПОКОМ</v>
          </cell>
          <cell r="C102">
            <v>650</v>
          </cell>
        </row>
        <row r="103">
          <cell r="B103" t="str">
            <v xml:space="preserve"> 266  Колбаса Филейбургская с сочным окороком, ВЕС, ТМ Баварушка  ПОКОМ</v>
          </cell>
          <cell r="C103">
            <v>300</v>
          </cell>
        </row>
        <row r="104">
          <cell r="B104" t="str">
            <v xml:space="preserve"> 267  Колбаса Салями Филейбургская зернистая, оболочка фиброуз, ВЕС, ТМ Баварушка  ПОКОМ</v>
          </cell>
        </row>
        <row r="105">
          <cell r="B105" t="str">
            <v xml:space="preserve"> 268  Сосиски Филейбургские с филе сочного окорока, ВЕС, ТМ Баварушка  ПОКОМ</v>
          </cell>
          <cell r="C105">
            <v>30</v>
          </cell>
        </row>
        <row r="106">
          <cell r="B106" t="str">
            <v xml:space="preserve"> 270  Колбаса Сервелат Филейный ТМ Особый Рецепт, ВЕС. ПОКОМ</v>
          </cell>
        </row>
        <row r="107">
          <cell r="B107" t="str">
            <v xml:space="preserve"> 271  Колбаса Сервелат Левантский ТМ Особый Рецепт, ВЕС. ПОКОМ</v>
          </cell>
        </row>
        <row r="108">
          <cell r="B108" t="str">
            <v xml:space="preserve"> 272  Колбаса Сервелат Филедворский, фиброуз, в/у 0,35 кг срез,  ПОКОМ</v>
          </cell>
        </row>
        <row r="109">
          <cell r="B109" t="str">
            <v xml:space="preserve"> 273  Сосиски Сочинки с сочной грудинкой, МГС 0.4кг,   ПОКОМ</v>
          </cell>
          <cell r="C109">
            <v>180</v>
          </cell>
        </row>
        <row r="110">
          <cell r="B110" t="str">
            <v xml:space="preserve"> 277  Колбаса Мясорубская ТМ Стародворье с сочной грудинкой , 0,35 кг срез  ПОКОМ</v>
          </cell>
        </row>
        <row r="111">
          <cell r="B111" t="str">
            <v xml:space="preserve"> 278  Сосиски Сочинки с сочным окороком, МГС 0.4кг,   ПОКОМ</v>
          </cell>
          <cell r="C111">
            <v>60</v>
          </cell>
        </row>
        <row r="112">
          <cell r="B112" t="str">
            <v xml:space="preserve"> 281  Сосиски Молочные для завтрака ТМ Особый рецепт, 0,4кг  ПОКОМ</v>
          </cell>
        </row>
        <row r="113">
          <cell r="B113" t="str">
            <v xml:space="preserve"> 282  Колбаса Балыкбургская рубленая, в/у 0,35 кг срез, БАВАРУШКА ПОКОМ</v>
          </cell>
          <cell r="C113">
            <v>18</v>
          </cell>
        </row>
        <row r="114">
          <cell r="B114" t="str">
            <v xml:space="preserve"> 283  Сосиски Сочинки, ВЕС, ТМ Стародворье ПОКОМ</v>
          </cell>
          <cell r="C114">
            <v>150</v>
          </cell>
        </row>
        <row r="115">
          <cell r="B115" t="str">
            <v xml:space="preserve"> 286  Колбаса Сервелат Левантский ТМ Особый Рецепт, 0,35 кг. ПОКОМ</v>
          </cell>
        </row>
        <row r="116">
          <cell r="B116" t="str">
            <v xml:space="preserve"> 288  Колбаса Докторская оригинальная Особая ТМ Особый рецепт,  0,4кг, ПОКОМ</v>
          </cell>
        </row>
        <row r="117">
          <cell r="B117" t="str">
            <v xml:space="preserve"> 292  Сосиски Молочные Дугушка, ВЕС.   ПОКОМ</v>
          </cell>
        </row>
        <row r="118">
          <cell r="B118" t="str">
            <v xml:space="preserve"> 293  Колбаса Сервелат Филейный ТМ Особый Рецепт, в/у 0,35кг  ПОКОМ</v>
          </cell>
        </row>
        <row r="119">
          <cell r="B119" t="str">
            <v xml:space="preserve"> 294  Колбаса в/к Чесночная ТМ Особый Рецепт, в/у 0,35кг ПОКОМ</v>
          </cell>
        </row>
        <row r="120">
          <cell r="B120" t="str">
            <v xml:space="preserve"> 296  Колбаса Мясорубская с рубленой грудинкой 0,35кг срез ТМ Стародворье  ПОКОМ</v>
          </cell>
        </row>
        <row r="121">
          <cell r="B121" t="str">
            <v xml:space="preserve"> 297  Колбаса Мясорубская с рубленой грудинкой ВЕС ТМ Стародворье  ПОКОМ</v>
          </cell>
          <cell r="C121">
            <v>250</v>
          </cell>
        </row>
        <row r="122">
          <cell r="B122" t="str">
            <v xml:space="preserve"> 301  Сосиски Сочинки по-баварски с сыром,  0.4кг, ТМ Стародворье  ПОКОМ</v>
          </cell>
          <cell r="C122">
            <v>156</v>
          </cell>
        </row>
        <row r="123">
          <cell r="B123" t="str">
            <v xml:space="preserve"> 302  Сосиски Сочинки по-баварски,  0.4кг, ТМ Стародворье  ПОКОМ</v>
          </cell>
          <cell r="C123">
            <v>144</v>
          </cell>
        </row>
        <row r="124">
          <cell r="B124" t="str">
            <v xml:space="preserve"> 303  Колбаса Мясорубская ТМ Стародворье с рубленой грудинкой в/у 0,4 кг срез  ПОКОМ</v>
          </cell>
        </row>
        <row r="125">
          <cell r="B125" t="str">
            <v xml:space="preserve"> 304  Колбаса Салями Мясорубская с рубленным шпиком ВЕС ТМ Стародворье  ПОКОМ</v>
          </cell>
        </row>
        <row r="126">
          <cell r="B126" t="str">
            <v xml:space="preserve"> 305  Колбаса Сервелат Мясорубский с мелкорубленным окороком в/у  ТМ Стародворье ВЕС   ПОКОМ</v>
          </cell>
        </row>
        <row r="127">
          <cell r="B127" t="str">
            <v xml:space="preserve"> 306  Колбаса Салями Мясорубская с рубленым шпиком 0,35 кг срез ТМ Стародворье   Поком</v>
          </cell>
        </row>
        <row r="128">
          <cell r="B128" t="str">
            <v xml:space="preserve"> 307  Колбаса Сервелат Мясорубский с мелкорубленным окороком 0,35 кг срез ТМ Стародворье   Поком</v>
          </cell>
        </row>
        <row r="129">
          <cell r="B129" t="str">
            <v xml:space="preserve"> 309  Сосиски Сочинки с сыром 0,4 кг ТМ Стародворье  ПОКОМ</v>
          </cell>
          <cell r="C129">
            <v>144</v>
          </cell>
        </row>
        <row r="130">
          <cell r="B130" t="str">
            <v xml:space="preserve"> 312  Ветчина Филейская ВЕС ТМ  Вязанка ТС Столичная  ПОКОМ</v>
          </cell>
        </row>
        <row r="131">
          <cell r="B131" t="str">
            <v xml:space="preserve"> 315  Колбаса вареная Молокуша ТМ Вязанка ВЕС, ПОКОМ</v>
          </cell>
        </row>
        <row r="132">
          <cell r="B132" t="str">
            <v xml:space="preserve"> 316  Колбаса Нежная ТМ Зареченские ВЕС  ПОКОМ</v>
          </cell>
          <cell r="C132">
            <v>30</v>
          </cell>
        </row>
        <row r="133">
          <cell r="B133" t="str">
            <v xml:space="preserve"> 317 Колбаса Сервелат Рижский ТМ Зареченские, ВЕС  ПОКОМ</v>
          </cell>
          <cell r="C133">
            <v>200</v>
          </cell>
        </row>
        <row r="134">
          <cell r="B134" t="str">
            <v xml:space="preserve"> 318  Сосиски Датские ТМ Зареченские, ВЕС  ПОКОМ</v>
          </cell>
          <cell r="C134">
            <v>1500</v>
          </cell>
        </row>
        <row r="135">
          <cell r="B135" t="str">
            <v xml:space="preserve"> 319  Колбаса вареная Филейская ТМ Вязанка ТС Классическая, 0,45 кг. ПОКОМ</v>
          </cell>
        </row>
        <row r="136">
          <cell r="B136" t="str">
            <v xml:space="preserve"> 320  Ветчина Нежная ТМ Зареченские,большой батон, ВЕС ПОКОМ</v>
          </cell>
        </row>
        <row r="137">
          <cell r="B137" t="str">
            <v xml:space="preserve"> 321  Колбаса Сервелат Пражский ТМ Зареченские, ВЕС ПОКОМ</v>
          </cell>
          <cell r="C137">
            <v>200</v>
          </cell>
        </row>
        <row r="138">
          <cell r="B138" t="str">
            <v xml:space="preserve"> 322  Колбаса вареная Молокуша 0,45кг ТМ Вязанка  ПОКОМ</v>
          </cell>
        </row>
        <row r="139">
          <cell r="B139" t="str">
            <v xml:space="preserve"> 324  Ветчина Филейская ТМ Вязанка Столичная 0,45 кг ПОКОМ</v>
          </cell>
        </row>
        <row r="140">
          <cell r="B140" t="str">
            <v xml:space="preserve"> 325  Сосиски Сочинки по-баварски с сыром Стародворье, ВЕС ПОКОМ</v>
          </cell>
          <cell r="C140">
            <v>120</v>
          </cell>
        </row>
        <row r="141">
          <cell r="B141" t="str">
            <v xml:space="preserve"> 327  Сосиски Сочинки с сыром ТМ Стародворье, ВЕС ПОКОМ</v>
          </cell>
          <cell r="C141">
            <v>100</v>
          </cell>
        </row>
        <row r="142">
          <cell r="B142" t="str">
            <v xml:space="preserve"> 328  Сардельки Сочинки Стародворье ТМ  0,4 кг ПОКОМ</v>
          </cell>
        </row>
        <row r="143">
          <cell r="B143" t="str">
            <v xml:space="preserve"> 329  Сардельки Сочинки с сыром Стародворье ТМ, 0,4 кг. ПОКОМ</v>
          </cell>
          <cell r="C143">
            <v>60</v>
          </cell>
        </row>
        <row r="144">
          <cell r="B144" t="str">
            <v xml:space="preserve"> 330  Колбаса вареная Филейская ТМ Вязанка ТС Классическая ВЕС  ПОКОМ</v>
          </cell>
        </row>
        <row r="145">
          <cell r="B145" t="str">
            <v xml:space="preserve"> 331  Сосиски Сочинки по-баварски ВЕС ТМ Стародворье  Поком</v>
          </cell>
          <cell r="C145">
            <v>30</v>
          </cell>
        </row>
        <row r="146">
          <cell r="B146" t="str">
            <v xml:space="preserve"> 333  Колбаса Балыковая, Вязанка фиброуз в/у, ВЕС ПОКОМ</v>
          </cell>
        </row>
        <row r="147">
          <cell r="B147" t="str">
            <v>Колбаса в/к Чесночная ТМ Особый Рецепт, ВЕС  ПОКОМ</v>
          </cell>
        </row>
        <row r="148">
          <cell r="B148" t="str">
            <v>Колбаса Молочная стародворская, амифлекс, 0,5кг, ТМ Стародворье  ПОКОМ</v>
          </cell>
        </row>
        <row r="149">
          <cell r="B149" t="str">
            <v>Колбаса Мясорубская с сочной грудинкой, ВЕС, ТМ Стародворье  ПОКОМ</v>
          </cell>
        </row>
        <row r="150">
          <cell r="B150" t="str">
            <v>Колбаса Русская стародворская, амифлекс ВЕС, ТМ Стародворье  ПОКОМ</v>
          </cell>
        </row>
        <row r="151">
          <cell r="B151" t="str">
            <v>Колбаса Салями Финская, Вязанка фиброуз в/у 0.35кг, ПОКОМ</v>
          </cell>
        </row>
        <row r="152">
          <cell r="B152" t="str">
            <v>Колбаса Сервелат Мясорубский с мелкорубл.окороком в/у 0,35 кг срез    ПОКОМ_ДУБЛЯЖ</v>
          </cell>
          <cell r="C152">
            <v>18</v>
          </cell>
        </row>
        <row r="153">
          <cell r="B153" t="str">
            <v>Колбаса Сервелат Филейбургский с копченой грудинкой, в/у 0,35 кг срез, БАВАРУШКА ПОКОМ</v>
          </cell>
          <cell r="C153">
            <v>18</v>
          </cell>
        </row>
        <row r="154">
          <cell r="B154" t="str">
            <v>Колбаса Сочинка по-европейски с сочной грудинкой ТМ Стародворье в оболочке фиброуз в ва ПОКОМ, кг</v>
          </cell>
          <cell r="C154">
            <v>30</v>
          </cell>
        </row>
        <row r="155">
          <cell r="B155" t="str">
            <v>Колбаса Сочинка по-фински с сочным окороком ТМ Стародворье в оболочке фиброуз в ва ПОКОМ, кг</v>
          </cell>
          <cell r="C155">
            <v>80</v>
          </cell>
        </row>
        <row r="156">
          <cell r="B156" t="str">
            <v>Колбаса Филейбургская с душистым чесноком, ВЕС, ТМ Баварушка  ПОКОМ</v>
          </cell>
          <cell r="C156">
            <v>14618</v>
          </cell>
        </row>
        <row r="157">
          <cell r="B157" t="str">
            <v>Сардельки Левантские ТМ Особый Рецепт, ВЕС. ПОКОМ</v>
          </cell>
        </row>
        <row r="158">
          <cell r="B158" t="str">
            <v>Сосиски Классические, 0,33кг, Ядрена копоть  ПОКОМ</v>
          </cell>
        </row>
        <row r="159">
          <cell r="B159" t="str">
            <v>Мир Колбас</v>
          </cell>
          <cell r="C159">
            <v>0</v>
          </cell>
        </row>
        <row r="160">
          <cell r="B160" t="str">
            <v>1002 Ветчина По Швейцарскому рецепту 0,3 (Знаменский СГЦ)  МК</v>
          </cell>
        </row>
        <row r="161">
          <cell r="B161" t="str">
            <v>1003 Грудинка с/к (продукт из свинины мясной сырокопченый) (Знамениский СГЦ)  МК</v>
          </cell>
        </row>
        <row r="162">
          <cell r="B162" t="str">
            <v>1004 Рулька свиная бескостная в/к в/у (Знаменский СГЦ) МК</v>
          </cell>
        </row>
        <row r="163">
          <cell r="B163" t="str">
            <v>1005 Грудинка Кубанская  к/в в/у (продукт из свинины копчено-вареный) (Знаменский СГЦ)   МК</v>
          </cell>
        </row>
        <row r="164">
          <cell r="B164" t="str">
            <v>1006 Бекон Орловский в/у 0,35кг/шт (Знаменский СГЦ)   МК</v>
          </cell>
        </row>
        <row r="165">
          <cell r="B165" t="str">
            <v>1008 Хлеб печеночный 0,3кг в/у ШТ (Знаменский СГЦ)  МК</v>
          </cell>
        </row>
        <row r="166">
          <cell r="B166" t="str">
            <v>1009 Мясо по домашнему в/у 0,35шт (Знаменский СГЦ)  МК</v>
          </cell>
        </row>
        <row r="167">
          <cell r="B167" t="str">
            <v>1011 Ветчина Карельская,кат.В,вес,бат (Знаменский СГЦ)  МК</v>
          </cell>
        </row>
        <row r="168">
          <cell r="B168" t="str">
            <v>1012 Сало с чесн. и черн. перцем, мясн.пр.сол.0,35 г (Знаменский СГЦ)  МК</v>
          </cell>
        </row>
        <row r="169">
          <cell r="B169" t="str">
            <v>11002 Паштет в банке печеночный 95 г (Атяшево)  МК</v>
          </cell>
        </row>
        <row r="170">
          <cell r="B170" t="str">
            <v>11003 Паштет в банке с индейкой 95 г (Атяшево)  МК</v>
          </cell>
        </row>
        <row r="171">
          <cell r="B171" t="str">
            <v>11004 Паштет в банке фирменный 95 г (Атяшево)  МК</v>
          </cell>
        </row>
        <row r="172">
          <cell r="B172" t="str">
            <v>15001 Флоренция  с/в 0,2кг ТМ ДД (Ресурс Волга)  МК</v>
          </cell>
        </row>
        <row r="173">
          <cell r="B173" t="str">
            <v>15002 Ароматная вар ТМ РОС(Ресурс Волга)  МК</v>
          </cell>
        </row>
        <row r="174">
          <cell r="B174" t="str">
            <v>15003 Ароматная со шпиком вар ТМ РСН(Ресурс Волга)  МК</v>
          </cell>
        </row>
        <row r="175">
          <cell r="B175" t="str">
            <v>15004 Колбаски Шашлычные п/к 0,3кг/шт(Ресурс Волга)  МК</v>
          </cell>
        </row>
        <row r="176">
          <cell r="B176" t="str">
            <v>15006 Особая с/к 0,2кг шт ТМ ДД(Ресурс Волга)  МК</v>
          </cell>
        </row>
        <row r="177">
          <cell r="B177" t="str">
            <v>15007 Пражская с/к 0,2кг ТМ ДД(Ресурс Волга)  МК</v>
          </cell>
        </row>
        <row r="178">
          <cell r="B178" t="str">
            <v>15008 Премьера с/к 0,2кг ТМ ДД(Ресурс Волга)  МК</v>
          </cell>
        </row>
        <row r="179">
          <cell r="B179" t="str">
            <v>15010 С брусникой с/к 0,2кг ТМ ДД(Ресурс Волга)  МК</v>
          </cell>
        </row>
        <row r="180">
          <cell r="B180" t="str">
            <v>15011 Свиная Элитная с/к в/у 0,25кг ТМ ДД (Ресурс Волга)  МК</v>
          </cell>
        </row>
        <row r="181">
          <cell r="B181" t="str">
            <v>15012 Сервелат Дым Дымыч в/к вес ТМ ДД Коллекция  МК</v>
          </cell>
        </row>
        <row r="182">
          <cell r="B182" t="str">
            <v>15013 Сервелат Охотничий 0,3кг 1+1 ДД Акция(Ресурс Волга)  МК</v>
          </cell>
        </row>
        <row r="183">
          <cell r="B183" t="str">
            <v>15014 Сосиски XXL вес ТМ Россиянка  МК</v>
          </cell>
        </row>
        <row r="184">
          <cell r="B184" t="str">
            <v>15015 Сосиски с сыром вес/1кгТМ ДД Москва(Ресурс Волга)  МК</v>
          </cell>
        </row>
        <row r="185">
          <cell r="B185" t="str">
            <v>4001 Колбаса вареная "Докторская Бистро" (колбасное изделие вареное из мяса птицы) (Микоян)   МК</v>
          </cell>
        </row>
        <row r="186">
          <cell r="B186" t="str">
            <v>4002 Колбаса Фрусто с/в шт 150 гр защ.среда (Микоян)   МК</v>
          </cell>
        </row>
        <row r="187">
          <cell r="B187" t="str">
            <v>4004 Колбаса Сервелат Российский в/к термо 350гр (Микоян)   МК</v>
          </cell>
        </row>
        <row r="188">
          <cell r="B188" t="str">
            <v>4005 Колбаса с/к  "Кремлевская" (Микоян)   МК</v>
          </cell>
        </row>
        <row r="189">
          <cell r="B189" t="str">
            <v>4007 Ветчина "Владимирская" (Микоян)   МК</v>
          </cell>
        </row>
        <row r="190">
          <cell r="B190" t="str">
            <v>4008 Колбаса Сервелат коньячный в/к срез термо 350гр(Микоян)   МК</v>
          </cell>
        </row>
        <row r="191">
          <cell r="B191" t="str">
            <v>4010 Грудинка Кубанская к/в (Микоян)  МК</v>
          </cell>
        </row>
        <row r="192">
          <cell r="B192" t="str">
            <v>4011 Колбаса с/к "Марочная" 1сорт (Микоян)  МК</v>
          </cell>
        </row>
        <row r="193">
          <cell r="B193" t="str">
            <v>4012 Колбаса в/к "Сервелат коньячный" (Микоян)  МК</v>
          </cell>
        </row>
        <row r="194">
          <cell r="B194" t="str">
            <v>4014 Колбаса в/к "Сервелат Таллинский" (Микоян)  МК</v>
          </cell>
        </row>
        <row r="195">
          <cell r="B195" t="str">
            <v>4016 Колбаса Сервелат Российский в/к В/У АКЦИЯ (Собрание сочинений) (Микоян)  МК</v>
          </cell>
        </row>
        <row r="196">
          <cell r="B196" t="str">
            <v>4018 Сервелат Таллинский в/к термо 0,35 (Микоян)  МК</v>
          </cell>
        </row>
        <row r="197">
          <cell r="B197" t="str">
            <v>4020 Сосиски "Докторские с натуральным молоком" (Микоян)  МК</v>
          </cell>
        </row>
        <row r="198">
          <cell r="B198" t="str">
            <v>4024 Докторская классическая ПГН  (Микоян)   МК</v>
          </cell>
        </row>
        <row r="199">
          <cell r="B199" t="str">
            <v>5002 Колбаса вареная "Докторская с натур. молоком" вар В80  (Царицыно) колб.изд.   МК</v>
          </cell>
        </row>
        <row r="200">
          <cell r="B200" t="str">
            <v>5003 Колбаса с/к полусухая "Браун" 1 сорт  (Царицыно)   МК</v>
          </cell>
        </row>
        <row r="201">
          <cell r="B201" t="str">
            <v>5004 Колбаса с/к полусухая "Охотничья" 1 сорта (Царицыно)   МК</v>
          </cell>
        </row>
        <row r="202">
          <cell r="B202" t="str">
            <v>5005 Колбаса с/к полусухая "Сервелат Гусарский" 1 сорт (Царицыно)  МК</v>
          </cell>
        </row>
        <row r="203">
          <cell r="B203" t="str">
            <v>5006 Сервелат Гусарс(250) срез ПАР ПС/К 1с D50 ВАК Царицыно   МК</v>
          </cell>
        </row>
        <row r="204">
          <cell r="B204" t="str">
            <v>5008 Колбаса вареная "Молочная с натуральным молоком" (Царицыно)  МК</v>
          </cell>
        </row>
        <row r="205">
          <cell r="B205" t="str">
            <v>5013 Сосиски "Оригинальные с сыром" (изделие колбасное вареное из мяса птицы  (Царицыно)  МК</v>
          </cell>
        </row>
        <row r="206">
          <cell r="B206" t="str">
            <v>7001 Грудинка Особая Мясной Посол (Панский дворик МХ)  МК</v>
          </cell>
        </row>
        <row r="207">
          <cell r="B207" t="str">
            <v>7002 Карбонад Крестьнский Мясной Посол (Панский дворик МХ)  МК</v>
          </cell>
        </row>
        <row r="208">
          <cell r="B208" t="str">
            <v>7003 Корейка Купеческая Мясной Посол (Панский дворик)  МК</v>
          </cell>
        </row>
        <row r="209">
          <cell r="B209" t="str">
            <v>7004 Окорок Губернский в/к Мясной Посол (Панский дворик)  МК</v>
          </cell>
        </row>
        <row r="210">
          <cell r="B210" t="str">
            <v>9001 ВАР СТАРОМОСКОВСКАЯ НМО 1.5КГ (ТМ МЯСНАЯ ГУБЕРНИЯ)  МК</v>
          </cell>
        </row>
        <row r="211">
          <cell r="B211" t="str">
            <v>Колбаса вареная Рузская телячья 1кг (полукольцо)  Рузком</v>
          </cell>
        </row>
        <row r="212">
          <cell r="B212" t="str">
            <v>Колбаса вареная Рузская телячья 75/1 (1x10)  Рузком</v>
          </cell>
        </row>
        <row r="213">
          <cell r="B213" t="str">
            <v>Колбаса Мусульманская п/к 600 г.  Рузком</v>
          </cell>
        </row>
        <row r="214">
          <cell r="B214" t="str">
            <v>Колбаса Чеченская п/к 600 г  Рузком</v>
          </cell>
        </row>
        <row r="215">
          <cell r="B215" t="str">
            <v>Сардельки Мусульманские (в газе)  Рузком</v>
          </cell>
        </row>
        <row r="216">
          <cell r="B216" t="str">
            <v>Сосиски Мусульманские (в газе)  Рузком</v>
          </cell>
        </row>
        <row r="217">
          <cell r="B217" t="str">
            <v>Бекон Черный Кабан сырокопченый 95 г Клин</v>
          </cell>
        </row>
        <row r="218">
          <cell r="B218" t="str">
            <v>КЛБ В/К МОСКОВСКАЯ МЯСН.ПРОД.КАТ.А НАРЕЗ.95 ГР МГА Клин</v>
          </cell>
        </row>
        <row r="219">
          <cell r="B219" t="str">
            <v>КЛБ ВАР МОЛОЧНАЯ П/АМ 400ГР МЯСН ПРОД КАТ Б Клин</v>
          </cell>
        </row>
        <row r="220">
          <cell r="B220" t="str">
            <v>КЛБ ВАР СЛИВОЧНАЯ П/АМ 400 ГР МЯСН ПРОД КАТ Б Клин</v>
          </cell>
        </row>
        <row r="221">
          <cell r="B221" t="str">
            <v>КЛБ С/В ВАЛЕТТА НАРЕЗ 85ГР МГА Клин</v>
          </cell>
        </row>
        <row r="222">
          <cell r="B222" t="str">
            <v>КЛБ С/К БРАУНШВЕЙКСКАЯ ПОЛУСУХ. МЯСН. ПРОД.КАТ.А В/У 300 гр Клин</v>
          </cell>
        </row>
        <row r="223">
          <cell r="B223" t="str">
            <v>КЛБ С/К ЗЕРНИСТАЯ МЯСН. ПРОД.КАТ.Б В/У 300 гр Клин</v>
          </cell>
        </row>
        <row r="224">
          <cell r="B224" t="str">
            <v>КЛБ С/К ИСПАНСКАЯ 280г Клин</v>
          </cell>
        </row>
        <row r="225">
          <cell r="B225" t="str">
            <v>КЛБ С/К ИТАЛЬЯНСКАЯ 300Г В/У МЯСН. ПРОД Клин</v>
          </cell>
        </row>
        <row r="226">
          <cell r="B226" t="str">
            <v>КЛБ С/К КОНЬЯЧНАЯ 210Г В/У МЯСН ПРОД ЧК Клин</v>
          </cell>
        </row>
        <row r="227">
          <cell r="B227" t="str">
            <v>КЛБ С/К МИЛАНСКАЯ 400 ГР В/У Клин</v>
          </cell>
        </row>
        <row r="228">
          <cell r="B228" t="str">
            <v>КЛБ С/К МИЛАНСКАЯ В/У Клин</v>
          </cell>
        </row>
        <row r="229">
          <cell r="B229" t="str">
            <v>КЛБ С/К МИНИ-САЛЯМИ 300 г Клин</v>
          </cell>
        </row>
        <row r="230">
          <cell r="B230" t="str">
            <v>КЛБ С/К ПАРМЕ НАРЕЗ 85ГР МГА Клин</v>
          </cell>
        </row>
        <row r="231">
          <cell r="B231" t="str">
            <v>КЛБ С/К САЛЬЧИЧОН 280Г В/У МЯСН ПРОД ЧК Клин</v>
          </cell>
        </row>
        <row r="232">
          <cell r="B232" t="str">
            <v>КЛБ С/К САЛЯМИ ВЕНСКАЯ В/У 300Г Клин</v>
          </cell>
        </row>
        <row r="233">
          <cell r="B233" t="str">
            <v>КЛБ С/К СЕРВЕЛАТ ЧЕРНЫЙ КАБАН 210Г В/У МЯСН ПРОД Клин</v>
          </cell>
        </row>
        <row r="234">
          <cell r="B234" t="str">
            <v>КЛБ С/К СЕРВЕЛАТ ЧЕРНЫЙ КАБАН ВЕС В/У МЯСН ПРОД Клин</v>
          </cell>
        </row>
        <row r="235">
          <cell r="B235" t="str">
            <v>КЛБ С/К СО ВКУСОМ ТРЮФЕЛЯ 280ГР.В/У МЯСН.ПРОД. Клин</v>
          </cell>
        </row>
        <row r="236">
          <cell r="B236" t="str">
            <v>КЛБ С/К ЧЕРНЫЙ КАБАН В/У 300ГР Клин</v>
          </cell>
        </row>
        <row r="237">
          <cell r="B237" t="str">
            <v>КЛБ СК МИЛАНСКАЯ НАРЕЗ 85Г МГА МЯСН ПРОД Клин</v>
          </cell>
        </row>
        <row r="238">
          <cell r="B238" t="str">
            <v>Колбаса сырокопченая полусухая Испанская мясн прод (85г,нар) Клин</v>
          </cell>
        </row>
        <row r="239">
          <cell r="B239" t="str">
            <v>Окорок Черный Кабан, 95г (нар), Категории А Клин</v>
          </cell>
        </row>
        <row r="240">
          <cell r="B240" t="str">
            <v>СОС БАВАРСКИЕ МЯСН.ПРОД.КАТ.Б 250 ГР.МГА Клин</v>
          </cell>
        </row>
        <row r="241">
          <cell r="B241" t="str">
            <v>СОС МОЛОЧНЫЕ 470Г МГА МЯСН. ПРОД.КАТ.Б Клин</v>
          </cell>
        </row>
        <row r="242">
          <cell r="B242" t="str">
            <v>СОС С СЫРОМ МЯСН.ПРОД.КАТ.Б 250 ГР.МГА Клин</v>
          </cell>
        </row>
        <row r="243">
          <cell r="B243" t="str">
            <v>ШЕЙКА С/К НАРЕЗ. 95ГР МГА МЯСН.ПРОД.КАТ.А ЧК Клин</v>
          </cell>
        </row>
        <row r="244">
          <cell r="B244" t="str">
            <v>Останкино</v>
          </cell>
          <cell r="C244">
            <v>84</v>
          </cell>
        </row>
        <row r="245">
          <cell r="B245" t="str">
            <v>3129 СЫТНЫЕ Папа может сар б/о мгс 1*3   ОСТАНКИНО</v>
          </cell>
        </row>
        <row r="246">
          <cell r="B246" t="str">
            <v>3215 ВЕТЧ.МЯСНАЯ Папа может п/о 0.4кг 8шт.    ОСТАНКИНО</v>
          </cell>
        </row>
        <row r="247">
          <cell r="B247" t="str">
            <v>3248 ДОКТОРСКАЯ ТРАДИЦ. вар п/о ОСТАНКИНО</v>
          </cell>
        </row>
        <row r="248">
          <cell r="B248" t="str">
            <v>3287 САЛЯМИ ИТАЛЬЯНСКАЯ с/к в/у ОСТАНКИНО</v>
          </cell>
        </row>
        <row r="249">
          <cell r="B249" t="str">
            <v>3678 СОЧНЫЕ сос п/о мгс 2*2     ОСТАНКИНО</v>
          </cell>
        </row>
        <row r="250">
          <cell r="B250" t="str">
            <v>3772 ГРИЛЬ-МАСТЕР сос п/о мгс 1*6  ОСТАНКИНО</v>
          </cell>
        </row>
        <row r="251">
          <cell r="B251" t="str">
            <v>4063 МЯСНАЯ Папа может вар п/о_Л   ОСТАНКИНО</v>
          </cell>
        </row>
        <row r="252">
          <cell r="B252" t="str">
            <v>4117 ЭКСТРА Папа может с/к в/у_Л   ОСТАНКИНО</v>
          </cell>
        </row>
        <row r="253">
          <cell r="B253" t="str">
            <v>4614 ВЕТЧ.ЛЮБИТЕЛЬСКАЯ п/о _ ОСТАНКИНО</v>
          </cell>
        </row>
        <row r="254">
          <cell r="B254" t="str">
            <v>4813 ФИЛЕЙНАЯ Папа может вар п/о_Л   ОСТАНКИНО</v>
          </cell>
        </row>
        <row r="255">
          <cell r="B255" t="str">
            <v>4993 САЛЯМИ ИТАЛЬЯНСКАЯ с/к в/у 1/250*8_120c ОСТАНКИНО</v>
          </cell>
        </row>
        <row r="256">
          <cell r="B256" t="str">
            <v>5161 Печеночный пашт 0,150 ОСТАНКИНО</v>
          </cell>
        </row>
        <row r="257">
          <cell r="B257" t="str">
            <v>5164 ШПИКАЧКИ СОЧНЫЕ ПМ сар б/о мгс 1*3 ОСТАНКИНО</v>
          </cell>
        </row>
        <row r="258">
          <cell r="B258" t="str">
            <v>5337 ОСОБАЯ СО ШПИКОМ вар п/о  ОСТАНКИНО</v>
          </cell>
        </row>
        <row r="259">
          <cell r="B259" t="str">
            <v>5341 СЕРВЕЛАТ ОХОТНИЧИЙ в/к в/у  ОСТАНКИНО</v>
          </cell>
        </row>
        <row r="260">
          <cell r="B260" t="str">
            <v>5344 ГРИЛЬ-МАСТЕР сос п/о мгс 0.45кг 7шт.  ОСТАНКИНО</v>
          </cell>
        </row>
        <row r="261">
          <cell r="B261" t="str">
            <v>5452 ВЕТЧ.МЯСНАЯ Папа может п/о    ОСТАНКИНО</v>
          </cell>
        </row>
        <row r="262">
          <cell r="B262" t="str">
            <v>5483 ЭКСТРА Папа может с/к в/у 1/250 8шт.   ОСТАНКИНО</v>
          </cell>
        </row>
        <row r="263">
          <cell r="B263" t="str">
            <v>5532 СОЧНЫЕ сос п/о мгс 0.45кг 10шт_45с   ОСТАНКИНО</v>
          </cell>
        </row>
        <row r="264">
          <cell r="B264" t="str">
            <v>5544 Сервелат Финский в/к в/у_45с НОВАЯ ОСТАНКИНО</v>
          </cell>
        </row>
        <row r="265">
          <cell r="B265" t="str">
            <v>5682 САЛЯМИ МЕЛКОЗЕРНЕНАЯ с/к в/у 1/120_60с   ОСТАНКИНО</v>
          </cell>
        </row>
        <row r="266">
          <cell r="B266" t="str">
            <v>5706 АРОМАТНАЯ Папа может с/к в/у 1/250 8шт.  ОСТАНКИНО</v>
          </cell>
        </row>
        <row r="267">
          <cell r="B267" t="str">
            <v>5708 ПОСОЛЬСКАЯ Папа может с/к в/у ОСТАНКИНО</v>
          </cell>
        </row>
        <row r="268">
          <cell r="B268" t="str">
            <v>5811 СВИНИНА МАДЕРА с/к с/н в/у 1/100 8шт.   ОСТАНКИНО</v>
          </cell>
        </row>
        <row r="269">
          <cell r="B269" t="str">
            <v>5813 ГОВЯЖЬИ сос п/о мгс 2*2_45с   ОСТАНКИНО</v>
          </cell>
        </row>
        <row r="270">
          <cell r="B270" t="str">
            <v>5821 СЛИВОЧНЫЕ ПМ сос п/о мгс 0.450кг_45с   ОСТАНКИНО</v>
          </cell>
        </row>
        <row r="271">
          <cell r="B271" t="str">
            <v>5851 ЭКСТРА Папа может вар п/о   ОСТАНКИНО</v>
          </cell>
        </row>
        <row r="272">
          <cell r="B272" t="str">
            <v>5867 ЭКСТРА Папа может с/к с/н в/у 1/100_60с   ОСТАНКИНО</v>
          </cell>
        </row>
        <row r="273">
          <cell r="B273" t="str">
            <v>5965 С ИНДЕЙКОЙ Папа может сар б/о мгс 1*3  ОСТАНКИНО</v>
          </cell>
        </row>
        <row r="274">
          <cell r="B274" t="str">
            <v>6025 ВЕТЧ.ФИРМЕННАЯ С ИНДЕЙКОЙ п/о   ОСТАНКИНО</v>
          </cell>
        </row>
        <row r="275">
          <cell r="B275" t="str">
            <v>6026 ВЕТЧ.ОСОБАЯ Коровино п/о   ОСТАНКИНО</v>
          </cell>
        </row>
        <row r="276">
          <cell r="B276" t="str">
            <v>6042 МОЛОЧНЫЕ К ЗАВТРАКУ сос п/о в/у 0.4кг   ОСТАНКИНО</v>
          </cell>
        </row>
        <row r="277">
          <cell r="B277" t="str">
            <v>6062 МОЛОЧНЫЕ К ЗАВТРАКУ сос п/о мгс 2*2   ОСТАНКИНО</v>
          </cell>
        </row>
        <row r="278">
          <cell r="B278" t="str">
            <v>6123 МОЛОЧНЫЕ КЛАССИЧЕСКИЕ ПМ сос п/о мгс 2*4   ОСТАНКИНО</v>
          </cell>
        </row>
        <row r="279">
          <cell r="B279" t="str">
            <v>6281 СВИНИНА ДЕЛИКАТ. к/в мл/к в/у 0.3кг 45с  ОСТАНКИНО</v>
          </cell>
        </row>
        <row r="280">
          <cell r="B280" t="str">
            <v>6333 МЯСНАЯ Папа может вар п/о 0.4кг 8шт.  ОСТАНКИНО</v>
          </cell>
        </row>
        <row r="281">
          <cell r="B281" t="str">
            <v>6348 ФИЛЕЙНАЯ Папа может вар п/о 0,4кг 8шт.  ОСТАНКИНО</v>
          </cell>
        </row>
        <row r="282">
          <cell r="B282" t="str">
            <v>6353 ЭКСТРА Папа может вар п/о 0.4кг 8шт.  ОСТАНКИНО</v>
          </cell>
        </row>
        <row r="283">
          <cell r="B283" t="str">
            <v>6359 СЕРВЕЛАТ БАХЧИСАРАЙ в/к в/у 0.31кг  ОСТАНКИНО</v>
          </cell>
        </row>
        <row r="284">
          <cell r="B284" t="str">
            <v>6364 СЕРВЕЛАТ ЗЕРНИСТЫЙ ПМ в/к в/у 0.35кг  ОСТАНКИНО</v>
          </cell>
        </row>
        <row r="285">
          <cell r="B285" t="str">
            <v>6365 СЕРВЕЛАТ КАРЕЛЬСКИЙ ПМ в/к в/у 0.28кг  ОСТАНКИНО</v>
          </cell>
        </row>
        <row r="286">
          <cell r="B286" t="str">
            <v>6372 СЕРВЕЛАТ ОХОТНИЧИЙ ПМ в/к в/у 0.35кг 8шт  ОСТАНКИНО</v>
          </cell>
          <cell r="C286">
            <v>240</v>
          </cell>
        </row>
        <row r="287">
          <cell r="B287" t="str">
            <v>6375 СЕРВЕЛАТ ПРИМА в/к в/у 0.28кг 8шт.  ОСТАНКИНО</v>
          </cell>
        </row>
        <row r="288">
          <cell r="B288" t="str">
            <v>6509 СЕРВЕЛАТ ФИНСКИЙ ПМ в/к в/у 0.35кг 8шт.  ОСТАНКИНО</v>
          </cell>
        </row>
        <row r="289">
          <cell r="B289" t="str">
            <v>6387 МОЛОЧНАЯ Папа может вар п/о  ОСТАНКИНО</v>
          </cell>
        </row>
        <row r="290">
          <cell r="B290" t="str">
            <v>6397 БОЯNСКАЯ Папа может п/к в/у 0.28кг 8шт.  ОСТАНКИНО</v>
          </cell>
        </row>
        <row r="291">
          <cell r="B291" t="str">
            <v>6400 ВЕНСКАЯ САЛЯМИ п/к в/у 0.28кг 8шт.  ОСТАНКИНО</v>
          </cell>
        </row>
        <row r="292">
          <cell r="B292" t="str">
            <v>6412 ДОКТОРСКАЯ Коровино вар п/о 1кг 8шт.  ОСТАНКИНО</v>
          </cell>
        </row>
        <row r="293">
          <cell r="B293" t="str">
            <v>6413 МОЛОЧНЫЕ Коровино сос п/о мгс 1кг 6шт.  ОСТАНКИНО</v>
          </cell>
        </row>
        <row r="294">
          <cell r="B294" t="str">
            <v>6519 ХОТ-ДОГ Папа может сос п/о мгс 1*4  ОСТАНКИНО</v>
          </cell>
        </row>
        <row r="295">
          <cell r="B295" t="str">
            <v>СН Докторская  вар п/о 1,3 (кг.)</v>
          </cell>
        </row>
        <row r="296">
          <cell r="B296" t="str">
            <v>СН Молочная вар п/о 1,3 (кг.)</v>
          </cell>
        </row>
        <row r="297">
          <cell r="B297" t="str">
            <v>СН Русская вар п/о 1,3 (кг.)</v>
          </cell>
        </row>
        <row r="298">
          <cell r="B298" t="str">
            <v>Ладожская с/к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B97-0E2D-4749-BC1D-1A1F6C386240}">
  <sheetPr>
    <outlinePr applyStyles="1" summaryBelow="0" summaryRight="0"/>
  </sheetPr>
  <dimension ref="B1:AF53"/>
  <sheetViews>
    <sheetView tabSelected="1" topLeftCell="B1" zoomScale="89" zoomScaleNormal="89" workbookViewId="0">
      <selection activeCell="E50" sqref="E4:E50"/>
    </sheetView>
  </sheetViews>
  <sheetFormatPr defaultRowHeight="15" outlineLevelRow="1" x14ac:dyDescent="0.25"/>
  <cols>
    <col min="1" max="1" width="2.5703125" customWidth="1"/>
    <col min="2" max="2" width="73.5703125" style="2" customWidth="1"/>
    <col min="3" max="3" width="9.28515625" style="2" hidden="1" customWidth="1"/>
    <col min="4" max="4" width="14.5703125" style="2" customWidth="1"/>
    <col min="5" max="5" width="12.42578125" style="2" customWidth="1"/>
    <col min="6" max="6" width="12.42578125" style="2" hidden="1" customWidth="1"/>
    <col min="7" max="7" width="14.28515625" style="2" hidden="1" customWidth="1"/>
    <col min="8" max="8" width="12.42578125" style="2" customWidth="1"/>
    <col min="9" max="9" width="10.7109375" style="2" customWidth="1"/>
    <col min="10" max="24" width="9.140625" style="2"/>
    <col min="25" max="26" width="9.140625" style="3"/>
    <col min="27" max="27" width="9.140625" style="2"/>
    <col min="28" max="32" width="9.140625" style="2" hidden="1" customWidth="1"/>
  </cols>
  <sheetData>
    <row r="1" spans="2:32" ht="15.75" thickBot="1" x14ac:dyDescent="0.3"/>
    <row r="2" spans="2:32" ht="57" thickBot="1" x14ac:dyDescent="0.3">
      <c r="B2" s="34"/>
      <c r="C2" s="38" t="s">
        <v>57</v>
      </c>
      <c r="D2" s="21" t="s">
        <v>0</v>
      </c>
      <c r="E2" s="37" t="s">
        <v>55</v>
      </c>
      <c r="F2" s="22" t="s">
        <v>31</v>
      </c>
      <c r="G2" s="37" t="s">
        <v>56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6"/>
      <c r="AA2" s="5"/>
      <c r="AB2" s="25" t="s">
        <v>1</v>
      </c>
      <c r="AC2" s="17"/>
      <c r="AD2" s="25" t="s">
        <v>30</v>
      </c>
      <c r="AE2" s="17"/>
      <c r="AF2" s="26" t="s">
        <v>32</v>
      </c>
    </row>
    <row r="3" spans="2:32" s="4" customFormat="1" ht="19.5" thickBot="1" x14ac:dyDescent="0.3">
      <c r="B3" s="33" t="s">
        <v>2</v>
      </c>
      <c r="C3" s="33"/>
      <c r="D3" s="20">
        <f>SUM(D4:D50)</f>
        <v>14618</v>
      </c>
      <c r="E3" s="20">
        <f>SUM(E4:E50)</f>
        <v>13995.14</v>
      </c>
      <c r="F3" s="27">
        <f>SUM(F4:F50)</f>
        <v>10661.819999999998</v>
      </c>
      <c r="G3" s="42">
        <f>SUM(G4:G50)</f>
        <v>3333.3199999999997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/>
      <c r="Z3" s="8"/>
      <c r="AA3" s="7"/>
      <c r="AB3" s="15"/>
      <c r="AC3" s="18"/>
      <c r="AD3" s="16">
        <f>SUM(AD4:AD50)</f>
        <v>13873.439999999999</v>
      </c>
      <c r="AE3" s="18"/>
      <c r="AF3" s="16">
        <f>SUM(AF4:AF50)</f>
        <v>3267.5544000000004</v>
      </c>
    </row>
    <row r="4" spans="2:32" ht="16.5" customHeight="1" outlineLevel="1" x14ac:dyDescent="0.25">
      <c r="B4" s="36" t="s">
        <v>33</v>
      </c>
      <c r="C4" s="35">
        <v>1</v>
      </c>
      <c r="D4" s="12">
        <f>VLOOKUP(B4,[1]Заказ!$B$4:$C$298,2,0)</f>
        <v>50</v>
      </c>
      <c r="E4" s="12">
        <f t="shared" ref="E4:E13" si="0">D4*C4</f>
        <v>50</v>
      </c>
      <c r="F4" s="19">
        <v>50</v>
      </c>
      <c r="G4" s="41">
        <f t="shared" ref="G4:G13" si="1">E4-F4</f>
        <v>0</v>
      </c>
      <c r="H4" s="9"/>
      <c r="I4" s="9"/>
      <c r="J4" s="9"/>
      <c r="K4" s="1"/>
      <c r="L4" s="1"/>
      <c r="M4" s="1"/>
      <c r="N4" s="1"/>
      <c r="O4" s="1"/>
      <c r="P4" s="1"/>
      <c r="Q4" s="1"/>
      <c r="R4" s="1"/>
      <c r="S4" s="1"/>
      <c r="T4" s="9"/>
      <c r="U4" s="9"/>
      <c r="V4" s="9"/>
      <c r="W4" s="9"/>
      <c r="X4" s="9"/>
      <c r="Y4" s="10"/>
      <c r="Z4" s="10"/>
      <c r="AA4" s="9"/>
      <c r="AB4" s="13">
        <v>1</v>
      </c>
      <c r="AC4" s="9"/>
      <c r="AD4" s="13">
        <f t="shared" ref="AD4:AD7" si="2">AB4*D4</f>
        <v>50</v>
      </c>
      <c r="AE4" s="9"/>
      <c r="AF4" s="13">
        <f t="shared" ref="AF4:AF7" si="3">AB4*G4</f>
        <v>0</v>
      </c>
    </row>
    <row r="5" spans="2:32" ht="16.5" customHeight="1" outlineLevel="1" x14ac:dyDescent="0.25">
      <c r="B5" s="36" t="s">
        <v>34</v>
      </c>
      <c r="C5" s="35">
        <v>1</v>
      </c>
      <c r="D5" s="12">
        <f>VLOOKUP(B5,[1]Заказ!$B$4:$C$298,2,0)</f>
        <v>200</v>
      </c>
      <c r="E5" s="12">
        <f t="shared" si="0"/>
        <v>200</v>
      </c>
      <c r="F5" s="19">
        <v>0</v>
      </c>
      <c r="G5" s="41">
        <f t="shared" si="1"/>
        <v>200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0"/>
      <c r="Z5" s="10"/>
      <c r="AA5" s="9"/>
      <c r="AB5" s="13">
        <v>1</v>
      </c>
      <c r="AC5" s="9"/>
      <c r="AD5" s="13">
        <f t="shared" si="2"/>
        <v>200</v>
      </c>
      <c r="AE5" s="9"/>
      <c r="AF5" s="13">
        <f t="shared" si="3"/>
        <v>200</v>
      </c>
    </row>
    <row r="6" spans="2:32" ht="16.5" customHeight="1" outlineLevel="1" x14ac:dyDescent="0.25">
      <c r="B6" s="36" t="s">
        <v>3</v>
      </c>
      <c r="C6" s="35">
        <v>1</v>
      </c>
      <c r="D6" s="12">
        <f>VLOOKUP(B6,[1]Заказ!$B$4:$C$298,2,0)</f>
        <v>100</v>
      </c>
      <c r="E6" s="12">
        <f t="shared" si="0"/>
        <v>100</v>
      </c>
      <c r="F6" s="19">
        <v>100</v>
      </c>
      <c r="G6" s="41">
        <f t="shared" si="1"/>
        <v>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0"/>
      <c r="Z6" s="10"/>
      <c r="AA6" s="9"/>
      <c r="AB6" s="13">
        <v>1</v>
      </c>
      <c r="AC6" s="9"/>
      <c r="AD6" s="13">
        <f t="shared" si="2"/>
        <v>100</v>
      </c>
      <c r="AE6" s="9"/>
      <c r="AF6" s="13">
        <f t="shared" si="3"/>
        <v>0</v>
      </c>
    </row>
    <row r="7" spans="2:32" ht="16.5" customHeight="1" outlineLevel="1" x14ac:dyDescent="0.25">
      <c r="B7" s="36" t="s">
        <v>4</v>
      </c>
      <c r="C7" s="31">
        <v>0.5</v>
      </c>
      <c r="D7" s="12">
        <f>VLOOKUP(B7,[1]Заказ!$B$4:$C$298,2,0)</f>
        <v>60</v>
      </c>
      <c r="E7" s="12">
        <f t="shared" si="0"/>
        <v>30</v>
      </c>
      <c r="F7" s="19">
        <v>6</v>
      </c>
      <c r="G7" s="41">
        <f t="shared" si="1"/>
        <v>24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0"/>
      <c r="Z7" s="10"/>
      <c r="AA7" s="9"/>
      <c r="AB7" s="13">
        <v>0.5</v>
      </c>
      <c r="AC7" s="9"/>
      <c r="AD7" s="13">
        <f t="shared" si="2"/>
        <v>30</v>
      </c>
      <c r="AE7" s="9"/>
      <c r="AF7" s="13">
        <f t="shared" si="3"/>
        <v>12</v>
      </c>
    </row>
    <row r="8" spans="2:32" ht="16.5" customHeight="1" outlineLevel="1" x14ac:dyDescent="0.25">
      <c r="B8" s="36" t="s">
        <v>5</v>
      </c>
      <c r="C8" s="31">
        <v>0.42</v>
      </c>
      <c r="D8" s="12">
        <f>VLOOKUP(B8,[1]Заказ!$B$4:$C$298,2,0)</f>
        <v>96</v>
      </c>
      <c r="E8" s="12">
        <f t="shared" si="0"/>
        <v>40.32</v>
      </c>
      <c r="F8" s="19">
        <v>4</v>
      </c>
      <c r="G8" s="41">
        <f t="shared" si="1"/>
        <v>36.32</v>
      </c>
      <c r="H8" s="4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  <c r="Z8" s="10"/>
      <c r="AA8" s="9"/>
      <c r="AB8" s="13">
        <v>0.42</v>
      </c>
      <c r="AC8" s="9"/>
      <c r="AD8" s="13">
        <f t="shared" ref="AD8:AD12" si="4">AB8*D8</f>
        <v>40.32</v>
      </c>
      <c r="AE8" s="9"/>
      <c r="AF8" s="13">
        <f t="shared" ref="AF8:AF12" si="5">AB8*G8</f>
        <v>15.2544</v>
      </c>
    </row>
    <row r="9" spans="2:32" ht="16.5" customHeight="1" outlineLevel="1" x14ac:dyDescent="0.25">
      <c r="B9" s="36" t="s">
        <v>6</v>
      </c>
      <c r="C9" s="31">
        <v>0.42</v>
      </c>
      <c r="D9" s="12">
        <f>VLOOKUP(B9,[1]Заказ!$B$4:$C$298,2,0)</f>
        <v>96</v>
      </c>
      <c r="E9" s="12">
        <f t="shared" si="0"/>
        <v>40.32</v>
      </c>
      <c r="F9" s="19">
        <v>40.32</v>
      </c>
      <c r="G9" s="41">
        <f t="shared" si="1"/>
        <v>0</v>
      </c>
      <c r="H9" s="4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0"/>
      <c r="Z9" s="10"/>
      <c r="AA9" s="9"/>
      <c r="AB9" s="13">
        <v>0.42</v>
      </c>
      <c r="AC9" s="9"/>
      <c r="AD9" s="13">
        <f t="shared" si="4"/>
        <v>40.32</v>
      </c>
      <c r="AE9" s="9"/>
      <c r="AF9" s="13">
        <f t="shared" si="5"/>
        <v>0</v>
      </c>
    </row>
    <row r="10" spans="2:32" ht="16.5" customHeight="1" outlineLevel="1" x14ac:dyDescent="0.25">
      <c r="B10" s="36" t="s">
        <v>7</v>
      </c>
      <c r="C10" s="31">
        <v>0.35</v>
      </c>
      <c r="D10" s="12">
        <f>VLOOKUP(B10,[1]Заказ!$B$4:$C$298,2,0)</f>
        <v>18</v>
      </c>
      <c r="E10" s="12">
        <f t="shared" si="0"/>
        <v>6.3</v>
      </c>
      <c r="F10" s="19">
        <v>6.3</v>
      </c>
      <c r="G10" s="41">
        <f t="shared" si="1"/>
        <v>0</v>
      </c>
      <c r="H10" s="4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0"/>
      <c r="Z10" s="10"/>
      <c r="AA10" s="9"/>
      <c r="AB10" s="13">
        <v>0.35</v>
      </c>
      <c r="AC10" s="9"/>
      <c r="AD10" s="13">
        <f t="shared" si="4"/>
        <v>6.3</v>
      </c>
      <c r="AE10" s="9"/>
      <c r="AF10" s="13">
        <f t="shared" si="5"/>
        <v>0</v>
      </c>
    </row>
    <row r="11" spans="2:32" ht="16.5" customHeight="1" outlineLevel="1" x14ac:dyDescent="0.25">
      <c r="B11" s="36" t="s">
        <v>8</v>
      </c>
      <c r="C11" s="31">
        <v>1</v>
      </c>
      <c r="D11" s="12">
        <f>VLOOKUP(B11,[1]Заказ!$B$4:$C$298,2,0)</f>
        <v>200</v>
      </c>
      <c r="E11" s="12">
        <f t="shared" si="0"/>
        <v>200</v>
      </c>
      <c r="F11" s="19">
        <v>200</v>
      </c>
      <c r="G11" s="41">
        <f t="shared" si="1"/>
        <v>0</v>
      </c>
      <c r="H11" s="4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0"/>
      <c r="Z11" s="10"/>
      <c r="AA11" s="9"/>
      <c r="AB11" s="13">
        <v>1</v>
      </c>
      <c r="AC11" s="9"/>
      <c r="AD11" s="13">
        <f t="shared" si="4"/>
        <v>200</v>
      </c>
      <c r="AE11" s="9"/>
      <c r="AF11" s="13">
        <f t="shared" si="5"/>
        <v>0</v>
      </c>
    </row>
    <row r="12" spans="2:32" ht="16.5" customHeight="1" outlineLevel="1" x14ac:dyDescent="0.25">
      <c r="B12" s="36" t="s">
        <v>9</v>
      </c>
      <c r="C12" s="31">
        <v>1</v>
      </c>
      <c r="D12" s="12">
        <f>VLOOKUP(B12,[1]Заказ!$B$4:$C$298,2,0)</f>
        <v>4000</v>
      </c>
      <c r="E12" s="12">
        <f t="shared" si="0"/>
        <v>4000</v>
      </c>
      <c r="F12" s="19">
        <v>4000</v>
      </c>
      <c r="G12" s="41">
        <f t="shared" si="1"/>
        <v>0</v>
      </c>
      <c r="H12" s="4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10"/>
      <c r="Z12" s="10"/>
      <c r="AA12" s="9"/>
      <c r="AB12" s="13">
        <v>1</v>
      </c>
      <c r="AC12" s="9"/>
      <c r="AD12" s="13">
        <f t="shared" si="4"/>
        <v>4000</v>
      </c>
      <c r="AE12" s="9"/>
      <c r="AF12" s="13">
        <f t="shared" si="5"/>
        <v>0</v>
      </c>
    </row>
    <row r="13" spans="2:32" ht="16.5" customHeight="1" outlineLevel="1" x14ac:dyDescent="0.25">
      <c r="B13" s="36" t="s">
        <v>10</v>
      </c>
      <c r="C13" s="31">
        <v>1</v>
      </c>
      <c r="D13" s="12">
        <f>VLOOKUP(B13,[1]Заказ!$B$4:$C$298,2,0)</f>
        <v>200</v>
      </c>
      <c r="E13" s="12">
        <f t="shared" si="0"/>
        <v>200</v>
      </c>
      <c r="F13" s="19">
        <v>0</v>
      </c>
      <c r="G13" s="41">
        <f t="shared" si="1"/>
        <v>200</v>
      </c>
      <c r="H13" s="4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10"/>
      <c r="Z13" s="10"/>
      <c r="AA13" s="9"/>
      <c r="AB13" s="13">
        <v>1</v>
      </c>
      <c r="AC13" s="9"/>
      <c r="AD13" s="13">
        <f t="shared" ref="AD13:AD27" si="6">AB13*D13</f>
        <v>200</v>
      </c>
      <c r="AE13" s="9"/>
      <c r="AF13" s="13">
        <f t="shared" ref="AF13:AF27" si="7">AB13*G13</f>
        <v>200</v>
      </c>
    </row>
    <row r="14" spans="2:32" ht="16.5" customHeight="1" outlineLevel="1" x14ac:dyDescent="0.25">
      <c r="B14" s="36" t="s">
        <v>11</v>
      </c>
      <c r="C14" s="31">
        <v>1</v>
      </c>
      <c r="D14" s="12">
        <f>VLOOKUP(B14,[1]Заказ!$B$4:$C$298,2,0)</f>
        <v>1000</v>
      </c>
      <c r="E14" s="12">
        <f t="shared" ref="E14:E39" si="8">D14*C14</f>
        <v>1000</v>
      </c>
      <c r="F14" s="19">
        <v>1000</v>
      </c>
      <c r="G14" s="41">
        <f t="shared" ref="G14:G39" si="9">E14-F14</f>
        <v>0</v>
      </c>
      <c r="H14" s="4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10"/>
      <c r="Z14" s="10"/>
      <c r="AA14" s="9"/>
      <c r="AB14" s="13">
        <v>1</v>
      </c>
      <c r="AC14" s="9"/>
      <c r="AD14" s="13">
        <f t="shared" si="6"/>
        <v>1000</v>
      </c>
      <c r="AE14" s="9"/>
      <c r="AF14" s="13">
        <f t="shared" si="7"/>
        <v>0</v>
      </c>
    </row>
    <row r="15" spans="2:32" ht="16.5" customHeight="1" outlineLevel="1" x14ac:dyDescent="0.25">
      <c r="B15" s="36" t="s">
        <v>12</v>
      </c>
      <c r="C15" s="31">
        <v>1</v>
      </c>
      <c r="D15" s="12">
        <f>VLOOKUP(B15,[1]Заказ!$B$4:$C$298,2,0)</f>
        <v>150</v>
      </c>
      <c r="E15" s="12">
        <f t="shared" si="8"/>
        <v>150</v>
      </c>
      <c r="F15" s="19">
        <v>150</v>
      </c>
      <c r="G15" s="41">
        <f t="shared" si="9"/>
        <v>0</v>
      </c>
      <c r="H15" s="4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10"/>
      <c r="Z15" s="10"/>
      <c r="AA15" s="9"/>
      <c r="AB15" s="13">
        <v>1</v>
      </c>
      <c r="AC15" s="9"/>
      <c r="AD15" s="13">
        <f t="shared" si="6"/>
        <v>150</v>
      </c>
      <c r="AE15" s="9"/>
      <c r="AF15" s="13">
        <f t="shared" si="7"/>
        <v>0</v>
      </c>
    </row>
    <row r="16" spans="2:32" ht="16.5" customHeight="1" outlineLevel="1" x14ac:dyDescent="0.25">
      <c r="B16" s="36" t="s">
        <v>13</v>
      </c>
      <c r="C16" s="31">
        <v>1</v>
      </c>
      <c r="D16" s="12">
        <f>VLOOKUP(B16,[1]Заказ!$B$4:$C$298,2,0)</f>
        <v>1000</v>
      </c>
      <c r="E16" s="12">
        <f t="shared" si="8"/>
        <v>1000</v>
      </c>
      <c r="F16" s="19">
        <v>1000</v>
      </c>
      <c r="G16" s="41">
        <f t="shared" si="9"/>
        <v>0</v>
      </c>
      <c r="H16" s="4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10"/>
      <c r="Z16" s="10"/>
      <c r="AA16" s="9"/>
      <c r="AB16" s="13">
        <v>1</v>
      </c>
      <c r="AC16" s="9"/>
      <c r="AD16" s="13">
        <f t="shared" si="6"/>
        <v>1000</v>
      </c>
      <c r="AE16" s="9"/>
      <c r="AF16" s="13">
        <f t="shared" si="7"/>
        <v>0</v>
      </c>
    </row>
    <row r="17" spans="2:32" ht="16.5" customHeight="1" outlineLevel="1" x14ac:dyDescent="0.25">
      <c r="B17" s="36" t="s">
        <v>14</v>
      </c>
      <c r="C17" s="31">
        <v>1</v>
      </c>
      <c r="D17" s="12">
        <f>VLOOKUP(B17,[1]Заказ!$B$4:$C$298,2,0)</f>
        <v>1000</v>
      </c>
      <c r="E17" s="12">
        <f t="shared" si="8"/>
        <v>1000</v>
      </c>
      <c r="F17" s="19">
        <v>1000</v>
      </c>
      <c r="G17" s="41">
        <f t="shared" si="9"/>
        <v>0</v>
      </c>
      <c r="H17" s="4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0"/>
      <c r="Z17" s="10"/>
      <c r="AA17" s="9"/>
      <c r="AB17" s="13">
        <v>1</v>
      </c>
      <c r="AC17" s="9"/>
      <c r="AD17" s="13">
        <f t="shared" si="6"/>
        <v>1000</v>
      </c>
      <c r="AE17" s="9"/>
      <c r="AF17" s="13">
        <f t="shared" si="7"/>
        <v>0</v>
      </c>
    </row>
    <row r="18" spans="2:32" ht="16.5" customHeight="1" outlineLevel="1" x14ac:dyDescent="0.25">
      <c r="B18" s="36" t="s">
        <v>15</v>
      </c>
      <c r="C18" s="31">
        <v>1</v>
      </c>
      <c r="D18" s="12">
        <f>VLOOKUP(B18,[1]Заказ!$B$4:$C$298,2,0)</f>
        <v>200</v>
      </c>
      <c r="E18" s="12">
        <f t="shared" si="8"/>
        <v>200</v>
      </c>
      <c r="F18" s="19">
        <v>200</v>
      </c>
      <c r="G18" s="41">
        <f t="shared" si="9"/>
        <v>0</v>
      </c>
      <c r="H18" s="4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10"/>
      <c r="Z18" s="10"/>
      <c r="AA18" s="9"/>
      <c r="AB18" s="13">
        <v>1</v>
      </c>
      <c r="AC18" s="9"/>
      <c r="AD18" s="13">
        <f t="shared" si="6"/>
        <v>200</v>
      </c>
      <c r="AE18" s="9"/>
      <c r="AF18" s="13">
        <f t="shared" si="7"/>
        <v>0</v>
      </c>
    </row>
    <row r="19" spans="2:32" ht="16.5" customHeight="1" outlineLevel="1" x14ac:dyDescent="0.25">
      <c r="B19" s="36" t="s">
        <v>16</v>
      </c>
      <c r="C19" s="31">
        <v>1</v>
      </c>
      <c r="D19" s="12">
        <f>VLOOKUP(B19,[1]Заказ!$B$4:$C$298,2,0)</f>
        <v>150</v>
      </c>
      <c r="E19" s="12">
        <f t="shared" si="8"/>
        <v>150</v>
      </c>
      <c r="F19" s="19">
        <v>150</v>
      </c>
      <c r="G19" s="41">
        <f t="shared" si="9"/>
        <v>0</v>
      </c>
      <c r="H19" s="4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10"/>
      <c r="Z19" s="10"/>
      <c r="AA19" s="9"/>
      <c r="AB19" s="13">
        <v>1</v>
      </c>
      <c r="AC19" s="9"/>
      <c r="AD19" s="13">
        <f t="shared" si="6"/>
        <v>150</v>
      </c>
      <c r="AE19" s="9"/>
      <c r="AF19" s="13">
        <f t="shared" si="7"/>
        <v>0</v>
      </c>
    </row>
    <row r="20" spans="2:32" ht="16.5" customHeight="1" outlineLevel="1" x14ac:dyDescent="0.25">
      <c r="B20" s="36" t="s">
        <v>17</v>
      </c>
      <c r="C20" s="31">
        <v>1</v>
      </c>
      <c r="D20" s="12">
        <f>VLOOKUP(B20,[1]Заказ!$B$4:$C$298,2,0)</f>
        <v>100</v>
      </c>
      <c r="E20" s="12">
        <f t="shared" si="8"/>
        <v>100</v>
      </c>
      <c r="F20" s="19">
        <v>100</v>
      </c>
      <c r="G20" s="41">
        <f t="shared" si="9"/>
        <v>0</v>
      </c>
      <c r="H20" s="4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10"/>
      <c r="Z20" s="10"/>
      <c r="AA20" s="9"/>
      <c r="AB20" s="13">
        <v>1</v>
      </c>
      <c r="AC20" s="9"/>
      <c r="AD20" s="13">
        <f t="shared" si="6"/>
        <v>100</v>
      </c>
      <c r="AE20" s="9"/>
      <c r="AF20" s="13">
        <f t="shared" si="7"/>
        <v>0</v>
      </c>
    </row>
    <row r="21" spans="2:32" ht="16.5" customHeight="1" outlineLevel="1" x14ac:dyDescent="0.25">
      <c r="B21" s="36" t="s">
        <v>18</v>
      </c>
      <c r="C21" s="31">
        <v>1</v>
      </c>
      <c r="D21" s="12">
        <f>VLOOKUP(B21,[1]Заказ!$B$4:$C$298,2,0)</f>
        <v>250</v>
      </c>
      <c r="E21" s="12">
        <f t="shared" si="8"/>
        <v>250</v>
      </c>
      <c r="F21" s="19">
        <v>250</v>
      </c>
      <c r="G21" s="41">
        <f t="shared" si="9"/>
        <v>0</v>
      </c>
      <c r="H21" s="4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10"/>
      <c r="Z21" s="10"/>
      <c r="AA21" s="9"/>
      <c r="AB21" s="13">
        <v>1</v>
      </c>
      <c r="AC21" s="9"/>
      <c r="AD21" s="13">
        <f t="shared" si="6"/>
        <v>250</v>
      </c>
      <c r="AE21" s="9"/>
      <c r="AF21" s="13">
        <f t="shared" si="7"/>
        <v>0</v>
      </c>
    </row>
    <row r="22" spans="2:32" ht="16.5" customHeight="1" outlineLevel="1" x14ac:dyDescent="0.25">
      <c r="B22" s="36" t="s">
        <v>19</v>
      </c>
      <c r="C22" s="31">
        <v>1</v>
      </c>
      <c r="D22" s="12">
        <f>VLOOKUP(B22,[1]Заказ!$B$4:$C$298,2,0)</f>
        <v>80</v>
      </c>
      <c r="E22" s="12">
        <f t="shared" si="8"/>
        <v>80</v>
      </c>
      <c r="F22" s="19">
        <v>29</v>
      </c>
      <c r="G22" s="41">
        <f t="shared" si="9"/>
        <v>51</v>
      </c>
      <c r="H22" s="4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10"/>
      <c r="Z22" s="10"/>
      <c r="AA22" s="9"/>
      <c r="AB22" s="13">
        <v>1</v>
      </c>
      <c r="AC22" s="9"/>
      <c r="AD22" s="13">
        <f t="shared" si="6"/>
        <v>80</v>
      </c>
      <c r="AE22" s="9"/>
      <c r="AF22" s="13">
        <f t="shared" si="7"/>
        <v>51</v>
      </c>
    </row>
    <row r="23" spans="2:32" ht="16.5" customHeight="1" outlineLevel="1" x14ac:dyDescent="0.25">
      <c r="B23" s="36" t="s">
        <v>20</v>
      </c>
      <c r="C23" s="31">
        <v>1</v>
      </c>
      <c r="D23" s="12">
        <f>VLOOKUP(B23,[1]Заказ!$B$4:$C$298,2,0)</f>
        <v>160</v>
      </c>
      <c r="E23" s="12">
        <f t="shared" si="8"/>
        <v>160</v>
      </c>
      <c r="F23" s="19">
        <v>160</v>
      </c>
      <c r="G23" s="41">
        <f t="shared" si="9"/>
        <v>0</v>
      </c>
      <c r="H23" s="4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10"/>
      <c r="Z23" s="10"/>
      <c r="AA23" s="9"/>
      <c r="AB23" s="13">
        <v>1</v>
      </c>
      <c r="AC23" s="9"/>
      <c r="AD23" s="13">
        <f t="shared" si="6"/>
        <v>160</v>
      </c>
      <c r="AE23" s="9"/>
      <c r="AF23" s="13">
        <f t="shared" si="7"/>
        <v>0</v>
      </c>
    </row>
    <row r="24" spans="2:32" ht="16.5" customHeight="1" outlineLevel="1" x14ac:dyDescent="0.25">
      <c r="B24" s="36" t="s">
        <v>21</v>
      </c>
      <c r="C24" s="31">
        <v>1</v>
      </c>
      <c r="D24" s="12">
        <f>VLOOKUP(B24,[1]Заказ!$B$4:$C$298,2,0)</f>
        <v>650</v>
      </c>
      <c r="E24" s="12">
        <f t="shared" si="8"/>
        <v>650</v>
      </c>
      <c r="F24" s="19">
        <v>606</v>
      </c>
      <c r="G24" s="41">
        <f t="shared" si="9"/>
        <v>44</v>
      </c>
      <c r="H24" s="4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10"/>
      <c r="Z24" s="10"/>
      <c r="AA24" s="9"/>
      <c r="AB24" s="13">
        <v>1</v>
      </c>
      <c r="AC24" s="9"/>
      <c r="AD24" s="13">
        <f t="shared" si="6"/>
        <v>650</v>
      </c>
      <c r="AE24" s="9"/>
      <c r="AF24" s="13">
        <f t="shared" si="7"/>
        <v>44</v>
      </c>
    </row>
    <row r="25" spans="2:32" ht="16.5" customHeight="1" outlineLevel="1" x14ac:dyDescent="0.25">
      <c r="B25" s="36" t="s">
        <v>22</v>
      </c>
      <c r="C25" s="31">
        <v>1</v>
      </c>
      <c r="D25" s="12">
        <f>VLOOKUP(B25,[1]Заказ!$B$4:$C$298,2,0)</f>
        <v>180</v>
      </c>
      <c r="E25" s="12">
        <f t="shared" si="8"/>
        <v>180</v>
      </c>
      <c r="F25" s="19">
        <v>130</v>
      </c>
      <c r="G25" s="41">
        <f t="shared" si="9"/>
        <v>50</v>
      </c>
      <c r="H25" s="4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10"/>
      <c r="Z25" s="10"/>
      <c r="AA25" s="9"/>
      <c r="AB25" s="13">
        <v>1</v>
      </c>
      <c r="AC25" s="9"/>
      <c r="AD25" s="13">
        <f t="shared" si="6"/>
        <v>180</v>
      </c>
      <c r="AE25" s="9"/>
      <c r="AF25" s="13">
        <f t="shared" si="7"/>
        <v>50</v>
      </c>
    </row>
    <row r="26" spans="2:32" ht="16.5" customHeight="1" outlineLevel="1" x14ac:dyDescent="0.25">
      <c r="B26" s="36" t="s">
        <v>23</v>
      </c>
      <c r="C26" s="31">
        <v>1</v>
      </c>
      <c r="D26" s="12">
        <f>VLOOKUP(B26,[1]Заказ!$B$4:$C$298,2,0)</f>
        <v>60</v>
      </c>
      <c r="E26" s="12">
        <f t="shared" si="8"/>
        <v>60</v>
      </c>
      <c r="F26" s="19">
        <v>60</v>
      </c>
      <c r="G26" s="41">
        <f t="shared" si="9"/>
        <v>0</v>
      </c>
      <c r="H26" s="4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0"/>
      <c r="Z26" s="10"/>
      <c r="AA26" s="9"/>
      <c r="AB26" s="13">
        <v>1</v>
      </c>
      <c r="AC26" s="9"/>
      <c r="AD26" s="13">
        <f t="shared" si="6"/>
        <v>60</v>
      </c>
      <c r="AE26" s="9"/>
      <c r="AF26" s="13">
        <f t="shared" si="7"/>
        <v>0</v>
      </c>
    </row>
    <row r="27" spans="2:32" ht="16.5" customHeight="1" outlineLevel="1" x14ac:dyDescent="0.25">
      <c r="B27" s="36" t="s">
        <v>24</v>
      </c>
      <c r="C27" s="31">
        <v>1</v>
      </c>
      <c r="D27" s="12">
        <f>VLOOKUP(B27,[1]Заказ!$B$4:$C$298,2,0)</f>
        <v>150</v>
      </c>
      <c r="E27" s="12">
        <f t="shared" si="8"/>
        <v>150</v>
      </c>
      <c r="F27" s="19">
        <v>150</v>
      </c>
      <c r="G27" s="41">
        <f t="shared" si="9"/>
        <v>0</v>
      </c>
      <c r="H27" s="4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10"/>
      <c r="Z27" s="10"/>
      <c r="AA27" s="9"/>
      <c r="AB27" s="13">
        <v>1</v>
      </c>
      <c r="AC27" s="9"/>
      <c r="AD27" s="13">
        <f t="shared" si="6"/>
        <v>150</v>
      </c>
      <c r="AE27" s="9"/>
      <c r="AF27" s="13">
        <f t="shared" si="7"/>
        <v>0</v>
      </c>
    </row>
    <row r="28" spans="2:32" ht="16.5" customHeight="1" outlineLevel="1" x14ac:dyDescent="0.25">
      <c r="B28" s="36" t="s">
        <v>25</v>
      </c>
      <c r="C28" s="31">
        <v>1</v>
      </c>
      <c r="D28" s="12">
        <f>VLOOKUP(B28,[1]Заказ!$B$4:$C$298,2,0)</f>
        <v>650</v>
      </c>
      <c r="E28" s="12">
        <f t="shared" si="8"/>
        <v>650</v>
      </c>
      <c r="F28" s="19">
        <v>262</v>
      </c>
      <c r="G28" s="41">
        <f t="shared" si="9"/>
        <v>388</v>
      </c>
      <c r="H28" s="4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10"/>
      <c r="Z28" s="10"/>
      <c r="AA28" s="9"/>
      <c r="AB28" s="13">
        <v>1</v>
      </c>
      <c r="AC28" s="9"/>
      <c r="AD28" s="13">
        <f t="shared" ref="AD28:AD38" si="10">AB28*D28</f>
        <v>650</v>
      </c>
      <c r="AE28" s="9"/>
      <c r="AF28" s="13">
        <f t="shared" ref="AF28:AF38" si="11">AB28*G28</f>
        <v>388</v>
      </c>
    </row>
    <row r="29" spans="2:32" ht="16.5" customHeight="1" outlineLevel="1" x14ac:dyDescent="0.25">
      <c r="B29" s="36" t="s">
        <v>26</v>
      </c>
      <c r="C29" s="31">
        <v>1</v>
      </c>
      <c r="D29" s="12">
        <f>VLOOKUP(B29,[1]Заказ!$B$4:$C$298,2,0)</f>
        <v>300</v>
      </c>
      <c r="E29" s="12">
        <f t="shared" si="8"/>
        <v>300</v>
      </c>
      <c r="F29" s="19">
        <v>300</v>
      </c>
      <c r="G29" s="41">
        <f t="shared" si="9"/>
        <v>0</v>
      </c>
      <c r="H29" s="4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10"/>
      <c r="Z29" s="10"/>
      <c r="AA29" s="9"/>
      <c r="AB29" s="13">
        <v>1</v>
      </c>
      <c r="AC29" s="9"/>
      <c r="AD29" s="13">
        <f t="shared" si="10"/>
        <v>300</v>
      </c>
      <c r="AE29" s="9"/>
      <c r="AF29" s="13">
        <f t="shared" si="11"/>
        <v>0</v>
      </c>
    </row>
    <row r="30" spans="2:32" ht="16.5" customHeight="1" outlineLevel="1" x14ac:dyDescent="0.25">
      <c r="B30" s="36" t="s">
        <v>27</v>
      </c>
      <c r="C30" s="31">
        <v>1</v>
      </c>
      <c r="D30" s="12">
        <f>VLOOKUP(B30,[1]Заказ!$B$4:$C$298,2,0)</f>
        <v>30</v>
      </c>
      <c r="E30" s="12">
        <f t="shared" si="8"/>
        <v>30</v>
      </c>
      <c r="F30" s="19">
        <v>0</v>
      </c>
      <c r="G30" s="41">
        <f t="shared" si="9"/>
        <v>30</v>
      </c>
      <c r="H30" s="4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10"/>
      <c r="Z30" s="10"/>
      <c r="AA30" s="9"/>
      <c r="AB30" s="13">
        <v>1</v>
      </c>
      <c r="AC30" s="9"/>
      <c r="AD30" s="13">
        <f t="shared" si="10"/>
        <v>30</v>
      </c>
      <c r="AE30" s="9"/>
      <c r="AF30" s="13">
        <f t="shared" si="11"/>
        <v>30</v>
      </c>
    </row>
    <row r="31" spans="2:32" ht="16.5" customHeight="1" outlineLevel="1" x14ac:dyDescent="0.25">
      <c r="B31" s="36" t="s">
        <v>45</v>
      </c>
      <c r="C31" s="31">
        <v>0.4</v>
      </c>
      <c r="D31" s="12">
        <f>VLOOKUP(B31,[1]Заказ!$B$4:$C$298,2,0)</f>
        <v>180</v>
      </c>
      <c r="E31" s="12">
        <f t="shared" si="8"/>
        <v>72</v>
      </c>
      <c r="F31" s="19">
        <v>48</v>
      </c>
      <c r="G31" s="41">
        <f t="shared" si="9"/>
        <v>24</v>
      </c>
      <c r="H31" s="4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10"/>
      <c r="Z31" s="10"/>
      <c r="AA31" s="9"/>
      <c r="AB31" s="13">
        <v>0.4</v>
      </c>
      <c r="AC31" s="9"/>
      <c r="AD31" s="13">
        <f t="shared" si="10"/>
        <v>72</v>
      </c>
      <c r="AE31" s="9"/>
      <c r="AF31" s="13">
        <f t="shared" si="11"/>
        <v>9.6000000000000014</v>
      </c>
    </row>
    <row r="32" spans="2:32" ht="16.5" customHeight="1" outlineLevel="1" x14ac:dyDescent="0.25">
      <c r="B32" s="36" t="s">
        <v>46</v>
      </c>
      <c r="C32" s="31">
        <v>0.4</v>
      </c>
      <c r="D32" s="12">
        <f>VLOOKUP(B32,[1]Заказ!$B$4:$C$298,2,0)</f>
        <v>60</v>
      </c>
      <c r="E32" s="12">
        <f t="shared" si="8"/>
        <v>24</v>
      </c>
      <c r="F32" s="19">
        <v>24</v>
      </c>
      <c r="G32" s="41">
        <f t="shared" si="9"/>
        <v>0</v>
      </c>
      <c r="H32" s="4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10"/>
      <c r="Z32" s="10"/>
      <c r="AA32" s="9"/>
      <c r="AB32" s="13">
        <v>0.4</v>
      </c>
      <c r="AC32" s="9"/>
      <c r="AD32" s="13">
        <f t="shared" si="10"/>
        <v>24</v>
      </c>
      <c r="AE32" s="9"/>
      <c r="AF32" s="13">
        <f t="shared" si="11"/>
        <v>0</v>
      </c>
    </row>
    <row r="33" spans="2:32" ht="16.5" customHeight="1" outlineLevel="1" x14ac:dyDescent="0.25">
      <c r="B33" s="36" t="s">
        <v>47</v>
      </c>
      <c r="C33" s="31">
        <v>0.35</v>
      </c>
      <c r="D33" s="12">
        <f>VLOOKUP(B33,[1]Заказ!$B$4:$C$298,2,0)</f>
        <v>18</v>
      </c>
      <c r="E33" s="12">
        <f t="shared" si="8"/>
        <v>6.3</v>
      </c>
      <c r="F33" s="19">
        <v>6.3</v>
      </c>
      <c r="G33" s="41">
        <f t="shared" si="9"/>
        <v>0</v>
      </c>
      <c r="H33" s="4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10"/>
      <c r="Z33" s="10"/>
      <c r="AA33" s="9"/>
      <c r="AB33" s="13">
        <v>0.35</v>
      </c>
      <c r="AC33" s="9"/>
      <c r="AD33" s="13">
        <f t="shared" si="10"/>
        <v>6.3</v>
      </c>
      <c r="AE33" s="9"/>
      <c r="AF33" s="13">
        <f t="shared" si="11"/>
        <v>0</v>
      </c>
    </row>
    <row r="34" spans="2:32" ht="16.5" customHeight="1" outlineLevel="1" x14ac:dyDescent="0.25">
      <c r="B34" s="36" t="s">
        <v>37</v>
      </c>
      <c r="C34" s="31">
        <v>1</v>
      </c>
      <c r="D34" s="12">
        <f>VLOOKUP(B34,[1]Заказ!$B$4:$C$298,2,0)</f>
        <v>150</v>
      </c>
      <c r="E34" s="12">
        <f t="shared" si="8"/>
        <v>150</v>
      </c>
      <c r="F34" s="19">
        <v>2</v>
      </c>
      <c r="G34" s="41">
        <f t="shared" si="9"/>
        <v>148</v>
      </c>
      <c r="H34" s="4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10"/>
      <c r="Z34" s="10"/>
      <c r="AA34" s="9"/>
      <c r="AB34" s="13">
        <v>1</v>
      </c>
      <c r="AC34" s="9"/>
      <c r="AD34" s="13">
        <f t="shared" si="10"/>
        <v>150</v>
      </c>
      <c r="AE34" s="9"/>
      <c r="AF34" s="13">
        <f t="shared" si="11"/>
        <v>148</v>
      </c>
    </row>
    <row r="35" spans="2:32" ht="16.5" customHeight="1" outlineLevel="1" x14ac:dyDescent="0.25">
      <c r="B35" s="36" t="s">
        <v>38</v>
      </c>
      <c r="C35" s="31">
        <v>1</v>
      </c>
      <c r="D35" s="12">
        <f>VLOOKUP(B35,[1]Заказ!$B$4:$C$298,2,0)</f>
        <v>250</v>
      </c>
      <c r="E35" s="12">
        <f t="shared" si="8"/>
        <v>250</v>
      </c>
      <c r="F35" s="19">
        <v>150</v>
      </c>
      <c r="G35" s="41">
        <f t="shared" si="9"/>
        <v>100</v>
      </c>
      <c r="H35" s="4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10"/>
      <c r="Z35" s="10"/>
      <c r="AA35" s="9"/>
      <c r="AB35" s="13">
        <v>1</v>
      </c>
      <c r="AC35" s="9"/>
      <c r="AD35" s="13">
        <f t="shared" si="10"/>
        <v>250</v>
      </c>
      <c r="AE35" s="9"/>
      <c r="AF35" s="13">
        <f t="shared" si="11"/>
        <v>100</v>
      </c>
    </row>
    <row r="36" spans="2:32" ht="16.5" customHeight="1" outlineLevel="1" x14ac:dyDescent="0.25">
      <c r="B36" s="36" t="s">
        <v>48</v>
      </c>
      <c r="C36" s="31">
        <v>0.4</v>
      </c>
      <c r="D36" s="12">
        <f>VLOOKUP(B36,[1]Заказ!$B$4:$C$298,2,0)</f>
        <v>156</v>
      </c>
      <c r="E36" s="12">
        <f t="shared" si="8"/>
        <v>62.400000000000006</v>
      </c>
      <c r="F36" s="19">
        <v>62.4</v>
      </c>
      <c r="G36" s="41">
        <f t="shared" si="9"/>
        <v>0</v>
      </c>
      <c r="H36" s="4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10"/>
      <c r="Z36" s="10"/>
      <c r="AA36" s="9"/>
      <c r="AB36" s="13">
        <v>0.4</v>
      </c>
      <c r="AC36" s="9"/>
      <c r="AD36" s="13">
        <f t="shared" si="10"/>
        <v>62.400000000000006</v>
      </c>
      <c r="AE36" s="9"/>
      <c r="AF36" s="13">
        <f t="shared" si="11"/>
        <v>0</v>
      </c>
    </row>
    <row r="37" spans="2:32" ht="16.5" customHeight="1" outlineLevel="1" x14ac:dyDescent="0.25">
      <c r="B37" s="36" t="s">
        <v>49</v>
      </c>
      <c r="C37" s="31">
        <v>0.4</v>
      </c>
      <c r="D37" s="12">
        <f>VLOOKUP(B37,[1]Заказ!$B$4:$C$298,2,0)</f>
        <v>144</v>
      </c>
      <c r="E37" s="12">
        <f t="shared" si="8"/>
        <v>57.6</v>
      </c>
      <c r="F37" s="19">
        <v>57.6</v>
      </c>
      <c r="G37" s="41">
        <f t="shared" si="9"/>
        <v>0</v>
      </c>
      <c r="H37" s="4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10"/>
      <c r="Z37" s="10"/>
      <c r="AA37" s="9"/>
      <c r="AB37" s="13">
        <v>0.4</v>
      </c>
      <c r="AC37" s="9"/>
      <c r="AD37" s="13">
        <f t="shared" si="10"/>
        <v>57.6</v>
      </c>
      <c r="AE37" s="9"/>
      <c r="AF37" s="13">
        <f t="shared" si="11"/>
        <v>0</v>
      </c>
    </row>
    <row r="38" spans="2:32" ht="16.5" customHeight="1" outlineLevel="1" x14ac:dyDescent="0.25">
      <c r="B38" s="36" t="s">
        <v>51</v>
      </c>
      <c r="C38" s="31">
        <v>0.4</v>
      </c>
      <c r="D38" s="12">
        <f>VLOOKUP(B38,[1]Заказ!$B$4:$C$298,2,0)</f>
        <v>144</v>
      </c>
      <c r="E38" s="12">
        <f t="shared" si="8"/>
        <v>57.6</v>
      </c>
      <c r="F38" s="19">
        <v>57.6</v>
      </c>
      <c r="G38" s="41">
        <f t="shared" si="9"/>
        <v>0</v>
      </c>
      <c r="H38" s="4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10"/>
      <c r="Z38" s="10"/>
      <c r="AA38" s="9"/>
      <c r="AB38" s="13">
        <v>0.4</v>
      </c>
      <c r="AC38" s="9"/>
      <c r="AD38" s="13">
        <f t="shared" si="10"/>
        <v>57.6</v>
      </c>
      <c r="AE38" s="9"/>
      <c r="AF38" s="13">
        <f t="shared" si="11"/>
        <v>0</v>
      </c>
    </row>
    <row r="39" spans="2:32" ht="16.5" customHeight="1" outlineLevel="1" x14ac:dyDescent="0.25">
      <c r="B39" s="36" t="s">
        <v>39</v>
      </c>
      <c r="C39" s="31">
        <v>1</v>
      </c>
      <c r="D39" s="12">
        <f>VLOOKUP(B39,[1]Заказ!$B$4:$C$298,2,0)</f>
        <v>30</v>
      </c>
      <c r="E39" s="12">
        <f t="shared" si="8"/>
        <v>30</v>
      </c>
      <c r="F39" s="19">
        <v>8</v>
      </c>
      <c r="G39" s="41">
        <f t="shared" si="9"/>
        <v>22</v>
      </c>
      <c r="H39" s="4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10"/>
      <c r="Z39" s="10"/>
      <c r="AA39" s="9"/>
      <c r="AB39" s="13">
        <v>1</v>
      </c>
      <c r="AC39" s="9"/>
      <c r="AD39" s="13">
        <f t="shared" ref="AD39:AD48" si="12">AB39*D39</f>
        <v>30</v>
      </c>
      <c r="AE39" s="9"/>
      <c r="AF39" s="13">
        <f t="shared" ref="AF39:AF48" si="13">AB39*G39</f>
        <v>22</v>
      </c>
    </row>
    <row r="40" spans="2:32" ht="16.5" customHeight="1" outlineLevel="1" x14ac:dyDescent="0.25">
      <c r="B40" s="36" t="s">
        <v>36</v>
      </c>
      <c r="C40" s="31">
        <v>1</v>
      </c>
      <c r="D40" s="12">
        <f>VLOOKUP(B40,[1]Заказ!$B$4:$C$298,2,0)</f>
        <v>200</v>
      </c>
      <c r="E40" s="12">
        <f t="shared" ref="E40:E50" si="14">D40*C40</f>
        <v>200</v>
      </c>
      <c r="F40" s="19">
        <v>0</v>
      </c>
      <c r="G40" s="41">
        <f t="shared" ref="G40:G50" si="15">E40-F40</f>
        <v>200</v>
      </c>
      <c r="H40" s="4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10"/>
      <c r="Z40" s="10"/>
      <c r="AA40" s="9"/>
      <c r="AB40" s="13">
        <v>1</v>
      </c>
      <c r="AC40" s="9"/>
      <c r="AD40" s="13">
        <f t="shared" si="12"/>
        <v>200</v>
      </c>
      <c r="AE40" s="9"/>
      <c r="AF40" s="13">
        <f t="shared" si="13"/>
        <v>200</v>
      </c>
    </row>
    <row r="41" spans="2:32" ht="16.5" customHeight="1" outlineLevel="1" x14ac:dyDescent="0.25">
      <c r="B41" s="36" t="s">
        <v>35</v>
      </c>
      <c r="C41" s="31">
        <v>1</v>
      </c>
      <c r="D41" s="12">
        <f>VLOOKUP(B41,[1]Заказ!$B$4:$C$298,2,0)</f>
        <v>1500</v>
      </c>
      <c r="E41" s="12">
        <f t="shared" si="14"/>
        <v>1500</v>
      </c>
      <c r="F41" s="19">
        <v>0</v>
      </c>
      <c r="G41" s="41">
        <f t="shared" si="15"/>
        <v>1500</v>
      </c>
      <c r="H41" s="4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10"/>
      <c r="Z41" s="10"/>
      <c r="AA41" s="9"/>
      <c r="AB41" s="13">
        <v>1</v>
      </c>
      <c r="AC41" s="9"/>
      <c r="AD41" s="13">
        <f t="shared" si="12"/>
        <v>1500</v>
      </c>
      <c r="AE41" s="9"/>
      <c r="AF41" s="13">
        <f t="shared" si="13"/>
        <v>1500</v>
      </c>
    </row>
    <row r="42" spans="2:32" ht="16.5" customHeight="1" outlineLevel="1" x14ac:dyDescent="0.25">
      <c r="B42" s="36" t="s">
        <v>40</v>
      </c>
      <c r="C42" s="31">
        <v>1</v>
      </c>
      <c r="D42" s="12">
        <f>VLOOKUP(B42,[1]Заказ!$B$4:$C$298,2,0)</f>
        <v>200</v>
      </c>
      <c r="E42" s="12">
        <f t="shared" si="14"/>
        <v>200</v>
      </c>
      <c r="F42" s="19">
        <v>159</v>
      </c>
      <c r="G42" s="41">
        <f t="shared" si="15"/>
        <v>41</v>
      </c>
      <c r="H42" s="4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10"/>
      <c r="Z42" s="10"/>
      <c r="AA42" s="9"/>
      <c r="AB42" s="13">
        <v>1</v>
      </c>
      <c r="AC42" s="9"/>
      <c r="AD42" s="13">
        <f t="shared" si="12"/>
        <v>200</v>
      </c>
      <c r="AE42" s="9"/>
      <c r="AF42" s="13">
        <f t="shared" si="13"/>
        <v>41</v>
      </c>
    </row>
    <row r="43" spans="2:32" ht="16.5" customHeight="1" outlineLevel="1" x14ac:dyDescent="0.25">
      <c r="B43" s="36" t="s">
        <v>41</v>
      </c>
      <c r="C43" s="31">
        <v>1</v>
      </c>
      <c r="D43" s="12">
        <f>VLOOKUP(B43,[1]Заказ!$B$4:$C$298,2,0)</f>
        <v>120</v>
      </c>
      <c r="E43" s="12">
        <f t="shared" si="14"/>
        <v>120</v>
      </c>
      <c r="F43" s="19">
        <v>4</v>
      </c>
      <c r="G43" s="41">
        <f t="shared" si="15"/>
        <v>116</v>
      </c>
      <c r="H43" s="4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10"/>
      <c r="Z43" s="10"/>
      <c r="AA43" s="9"/>
      <c r="AB43" s="13">
        <v>1</v>
      </c>
      <c r="AC43" s="9"/>
      <c r="AD43" s="13">
        <f t="shared" si="12"/>
        <v>120</v>
      </c>
      <c r="AE43" s="9"/>
      <c r="AF43" s="13">
        <f t="shared" si="13"/>
        <v>116</v>
      </c>
    </row>
    <row r="44" spans="2:32" ht="16.5" customHeight="1" outlineLevel="1" x14ac:dyDescent="0.25">
      <c r="B44" s="36" t="s">
        <v>42</v>
      </c>
      <c r="C44" s="31">
        <v>1</v>
      </c>
      <c r="D44" s="12">
        <f>VLOOKUP(B44,[1]Заказ!$B$4:$C$298,2,0)</f>
        <v>100</v>
      </c>
      <c r="E44" s="12">
        <f t="shared" si="14"/>
        <v>100</v>
      </c>
      <c r="F44" s="19">
        <v>0</v>
      </c>
      <c r="G44" s="41">
        <f t="shared" si="15"/>
        <v>100</v>
      </c>
      <c r="H44" s="4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10"/>
      <c r="Z44" s="10"/>
      <c r="AA44" s="9"/>
      <c r="AB44" s="13">
        <v>1</v>
      </c>
      <c r="AC44" s="9"/>
      <c r="AD44" s="13">
        <f t="shared" si="12"/>
        <v>100</v>
      </c>
      <c r="AE44" s="9"/>
      <c r="AF44" s="13">
        <f t="shared" si="13"/>
        <v>100</v>
      </c>
    </row>
    <row r="45" spans="2:32" ht="16.5" customHeight="1" outlineLevel="1" x14ac:dyDescent="0.25">
      <c r="B45" s="36" t="s">
        <v>52</v>
      </c>
      <c r="C45" s="31">
        <v>0.4</v>
      </c>
      <c r="D45" s="12">
        <f>VLOOKUP(B45,[1]Заказ!$B$4:$C$298,2,0)</f>
        <v>60</v>
      </c>
      <c r="E45" s="12">
        <f t="shared" si="14"/>
        <v>24</v>
      </c>
      <c r="F45" s="19">
        <v>13</v>
      </c>
      <c r="G45" s="41">
        <f t="shared" si="15"/>
        <v>11</v>
      </c>
      <c r="H45" s="4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10"/>
      <c r="Z45" s="10"/>
      <c r="AA45" s="9"/>
      <c r="AB45" s="13">
        <v>0.4</v>
      </c>
      <c r="AC45" s="9"/>
      <c r="AD45" s="13">
        <f t="shared" si="12"/>
        <v>24</v>
      </c>
      <c r="AE45" s="9"/>
      <c r="AF45" s="13">
        <f t="shared" si="13"/>
        <v>4.4000000000000004</v>
      </c>
    </row>
    <row r="46" spans="2:32" ht="16.5" customHeight="1" outlineLevel="1" x14ac:dyDescent="0.25">
      <c r="B46" s="36" t="s">
        <v>43</v>
      </c>
      <c r="C46" s="31">
        <v>1</v>
      </c>
      <c r="D46" s="12">
        <f>VLOOKUP(B46,[1]Заказ!$B$4:$C$298,2,0)</f>
        <v>30</v>
      </c>
      <c r="E46" s="12">
        <f t="shared" si="14"/>
        <v>30</v>
      </c>
      <c r="F46" s="19">
        <v>0</v>
      </c>
      <c r="G46" s="41">
        <f t="shared" si="15"/>
        <v>30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10"/>
      <c r="Z46" s="10"/>
      <c r="AA46" s="9"/>
      <c r="AB46" s="13">
        <v>1</v>
      </c>
      <c r="AC46" s="9"/>
      <c r="AD46" s="13">
        <f t="shared" si="12"/>
        <v>30</v>
      </c>
      <c r="AE46" s="9"/>
      <c r="AF46" s="13">
        <f t="shared" si="13"/>
        <v>30</v>
      </c>
    </row>
    <row r="47" spans="2:32" ht="16.5" customHeight="1" outlineLevel="1" x14ac:dyDescent="0.25">
      <c r="B47" s="36" t="s">
        <v>50</v>
      </c>
      <c r="C47" s="31">
        <v>0.35</v>
      </c>
      <c r="D47" s="12">
        <f>VLOOKUP(B47,[1]Заказ!$B$4:$C$298,2,0)</f>
        <v>18</v>
      </c>
      <c r="E47" s="12">
        <f t="shared" si="14"/>
        <v>6.3</v>
      </c>
      <c r="F47" s="19">
        <v>6.3</v>
      </c>
      <c r="G47" s="41">
        <f t="shared" si="15"/>
        <v>0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10"/>
      <c r="Z47" s="10"/>
      <c r="AA47" s="9"/>
      <c r="AB47" s="13">
        <v>0.35</v>
      </c>
      <c r="AC47" s="9"/>
      <c r="AD47" s="13">
        <f t="shared" si="12"/>
        <v>6.3</v>
      </c>
      <c r="AE47" s="9"/>
      <c r="AF47" s="13">
        <f t="shared" si="13"/>
        <v>0</v>
      </c>
    </row>
    <row r="48" spans="2:32" ht="16.5" customHeight="1" outlineLevel="1" x14ac:dyDescent="0.25">
      <c r="B48" s="36" t="s">
        <v>44</v>
      </c>
      <c r="C48" s="31">
        <v>1</v>
      </c>
      <c r="D48" s="12">
        <f>VLOOKUP(B48,[1]Заказ!$B$4:$C$298,2,0)</f>
        <v>18</v>
      </c>
      <c r="E48" s="12">
        <f t="shared" si="14"/>
        <v>18</v>
      </c>
      <c r="F48" s="19">
        <v>0</v>
      </c>
      <c r="G48" s="41">
        <f t="shared" si="15"/>
        <v>18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10"/>
      <c r="Z48" s="10"/>
      <c r="AA48" s="9"/>
      <c r="AB48" s="13">
        <v>0.35</v>
      </c>
      <c r="AC48" s="9"/>
      <c r="AD48" s="13">
        <f t="shared" si="12"/>
        <v>6.3</v>
      </c>
      <c r="AE48" s="9"/>
      <c r="AF48" s="13">
        <f t="shared" si="13"/>
        <v>6.3</v>
      </c>
    </row>
    <row r="49" spans="2:32" ht="16.5" customHeight="1" outlineLevel="1" x14ac:dyDescent="0.25">
      <c r="B49" s="36" t="s">
        <v>53</v>
      </c>
      <c r="C49" s="31">
        <v>1</v>
      </c>
      <c r="D49" s="12">
        <f>VLOOKUP(B49,[1]Заказ!$B$4:$C$298,2,0)</f>
        <v>30</v>
      </c>
      <c r="E49" s="12">
        <f t="shared" si="14"/>
        <v>30</v>
      </c>
      <c r="F49" s="19">
        <v>30</v>
      </c>
      <c r="G49" s="41">
        <f t="shared" si="15"/>
        <v>0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10"/>
      <c r="Z49" s="10"/>
      <c r="AA49" s="9"/>
      <c r="AB49" s="13"/>
      <c r="AC49" s="9"/>
      <c r="AD49" s="13"/>
      <c r="AE49" s="9"/>
      <c r="AF49" s="13"/>
    </row>
    <row r="50" spans="2:32" ht="16.5" customHeight="1" outlineLevel="1" thickBot="1" x14ac:dyDescent="0.3">
      <c r="B50" s="36" t="s">
        <v>54</v>
      </c>
      <c r="C50" s="31">
        <v>1</v>
      </c>
      <c r="D50" s="14">
        <f>VLOOKUP(B50,[1]Заказ!$B$4:$C$298,2,0)</f>
        <v>80</v>
      </c>
      <c r="E50" s="14">
        <f t="shared" si="14"/>
        <v>80</v>
      </c>
      <c r="F50" s="29">
        <v>80</v>
      </c>
      <c r="G50" s="43">
        <f t="shared" si="15"/>
        <v>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10"/>
      <c r="Z50" s="10"/>
      <c r="AA50" s="9"/>
      <c r="AB50" s="13"/>
      <c r="AC50" s="9"/>
      <c r="AD50" s="13"/>
      <c r="AE50" s="9"/>
      <c r="AF50" s="13"/>
    </row>
    <row r="51" spans="2:32" s="4" customFormat="1" ht="19.5" collapsed="1" thickBot="1" x14ac:dyDescent="0.3">
      <c r="B51" s="33" t="s">
        <v>28</v>
      </c>
      <c r="C51" s="40">
        <v>0</v>
      </c>
      <c r="D51" s="45">
        <f>D52</f>
        <v>240</v>
      </c>
      <c r="E51" s="45">
        <f>E52</f>
        <v>84</v>
      </c>
      <c r="F51" s="46">
        <f>F52</f>
        <v>18</v>
      </c>
      <c r="G51" s="47">
        <f t="shared" ref="G51" si="16">E51-F51</f>
        <v>66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8"/>
      <c r="Z51" s="8"/>
      <c r="AA51" s="7"/>
      <c r="AB51" s="15"/>
      <c r="AC51" s="18"/>
      <c r="AD51" s="16">
        <f>SUM(AD52:AD52)</f>
        <v>84</v>
      </c>
      <c r="AE51" s="18"/>
      <c r="AF51" s="16">
        <f>SUM(AF52:AF52)</f>
        <v>23.099999999999998</v>
      </c>
    </row>
    <row r="52" spans="2:32" ht="16.5" hidden="1" customHeight="1" outlineLevel="1" thickBot="1" x14ac:dyDescent="0.3">
      <c r="B52" s="36" t="s">
        <v>29</v>
      </c>
      <c r="C52" s="39">
        <v>0.35</v>
      </c>
      <c r="D52" s="11">
        <f>VLOOKUP(B52,[1]Заказ!$B$4:$C$298,2,0)</f>
        <v>240</v>
      </c>
      <c r="E52" s="11">
        <f t="shared" ref="E52" si="17">D52*C52</f>
        <v>84</v>
      </c>
      <c r="F52" s="28">
        <v>18</v>
      </c>
      <c r="G52" s="44">
        <f t="shared" ref="G52" si="18">E52-F52</f>
        <v>66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10"/>
      <c r="Z52" s="10"/>
      <c r="AA52" s="9"/>
      <c r="AB52" s="13">
        <v>0.35</v>
      </c>
      <c r="AC52" s="9"/>
      <c r="AD52" s="13">
        <f t="shared" ref="AD52" si="19">AB52*D52</f>
        <v>84</v>
      </c>
      <c r="AE52" s="9"/>
      <c r="AF52" s="13">
        <f t="shared" ref="AF52" si="20">AB52*G52</f>
        <v>23.099999999999998</v>
      </c>
    </row>
    <row r="53" spans="2:32" ht="21.75" thickBot="1" x14ac:dyDescent="0.3">
      <c r="B53" s="32"/>
      <c r="C53" s="32"/>
      <c r="D53" s="30">
        <f>D51+D3</f>
        <v>14858</v>
      </c>
      <c r="E53" s="23">
        <f>E51+E3</f>
        <v>14079.14</v>
      </c>
      <c r="F53" s="23">
        <f>F51+F3</f>
        <v>10679.819999999998</v>
      </c>
      <c r="G53" s="49">
        <f>G51+G3</f>
        <v>3399.3199999999997</v>
      </c>
      <c r="AB53" s="24"/>
      <c r="AC53" s="24"/>
      <c r="AD53" s="24"/>
      <c r="AE53" s="24"/>
      <c r="AF53" s="24"/>
    </row>
  </sheetData>
  <autoFilter ref="D1:D53" xr:uid="{437B15F4-AC9D-4EF7-A314-AB60279E5D36}"/>
  <mergeCells count="1">
    <mergeCell ref="K4:S4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Uaer4</cp:lastModifiedBy>
  <cp:lastPrinted>2023-06-23T08:55:51Z</cp:lastPrinted>
  <dcterms:created xsi:type="dcterms:W3CDTF">2015-06-05T18:19:34Z</dcterms:created>
  <dcterms:modified xsi:type="dcterms:W3CDTF">2023-11-08T12:41:52Z</dcterms:modified>
</cp:coreProperties>
</file>