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3,24 ПОКОМ КИ филиалы\"/>
    </mc:Choice>
  </mc:AlternateContent>
  <xr:revisionPtr revIDLastSave="0" documentId="13_ncr:1_{6F497173-CFEE-4712-954D-6D703814F2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11" i="1"/>
  <c r="AB13" i="1"/>
  <c r="AB14" i="1"/>
  <c r="AB15" i="1"/>
  <c r="AB16" i="1"/>
  <c r="AB17" i="1"/>
  <c r="AB18" i="1"/>
  <c r="AB20" i="1"/>
  <c r="AB21" i="1"/>
  <c r="AB22" i="1"/>
  <c r="AB26" i="1"/>
  <c r="AB28" i="1"/>
  <c r="AB38" i="1"/>
  <c r="AB42" i="1"/>
  <c r="AB50" i="1"/>
  <c r="AB51" i="1"/>
  <c r="AB53" i="1"/>
  <c r="AB54" i="1"/>
  <c r="AB55" i="1"/>
  <c r="AB62" i="1"/>
  <c r="AB63" i="1"/>
  <c r="AB68" i="1"/>
  <c r="AB70" i="1"/>
  <c r="AB71" i="1"/>
  <c r="AB72" i="1"/>
  <c r="AB73" i="1"/>
  <c r="AB75" i="1"/>
  <c r="AB76" i="1"/>
  <c r="AB78" i="1"/>
  <c r="AB80" i="1"/>
  <c r="AB83" i="1"/>
  <c r="AB84" i="1"/>
  <c r="AB88" i="1"/>
  <c r="AB89" i="1"/>
  <c r="AB90" i="1"/>
  <c r="AB91" i="1"/>
  <c r="AB92" i="1"/>
  <c r="AB93" i="1"/>
  <c r="AB94" i="1"/>
  <c r="AB95" i="1"/>
  <c r="AB96" i="1"/>
  <c r="AB97" i="1"/>
  <c r="AB99" i="1"/>
  <c r="AB100" i="1"/>
  <c r="AB101" i="1"/>
  <c r="AB102" i="1"/>
  <c r="AB103" i="1"/>
  <c r="AB106" i="1"/>
  <c r="AB109" i="1"/>
  <c r="L7" i="1"/>
  <c r="O7" i="1" s="1"/>
  <c r="L8" i="1"/>
  <c r="O8" i="1" s="1"/>
  <c r="P8" i="1" s="1"/>
  <c r="AB8" i="1" s="1"/>
  <c r="L9" i="1"/>
  <c r="O9" i="1" s="1"/>
  <c r="P9" i="1" s="1"/>
  <c r="AB9" i="1" s="1"/>
  <c r="L10" i="1"/>
  <c r="O10" i="1" s="1"/>
  <c r="P10" i="1" s="1"/>
  <c r="AB10" i="1" s="1"/>
  <c r="L11" i="1"/>
  <c r="O11" i="1" s="1"/>
  <c r="L12" i="1"/>
  <c r="O12" i="1" s="1"/>
  <c r="P12" i="1" s="1"/>
  <c r="AB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AB19" i="1" s="1"/>
  <c r="L20" i="1"/>
  <c r="O20" i="1" s="1"/>
  <c r="L21" i="1"/>
  <c r="O21" i="1" s="1"/>
  <c r="L22" i="1"/>
  <c r="O22" i="1" s="1"/>
  <c r="L23" i="1"/>
  <c r="O23" i="1" s="1"/>
  <c r="P23" i="1" s="1"/>
  <c r="AB23" i="1" s="1"/>
  <c r="L24" i="1"/>
  <c r="O24" i="1" s="1"/>
  <c r="P24" i="1" s="1"/>
  <c r="AB24" i="1" s="1"/>
  <c r="L25" i="1"/>
  <c r="O25" i="1" s="1"/>
  <c r="L26" i="1"/>
  <c r="O26" i="1" s="1"/>
  <c r="L27" i="1"/>
  <c r="O27" i="1" s="1"/>
  <c r="P27" i="1" s="1"/>
  <c r="AB27" i="1" s="1"/>
  <c r="L28" i="1"/>
  <c r="O28" i="1" s="1"/>
  <c r="L29" i="1"/>
  <c r="O29" i="1" s="1"/>
  <c r="P29" i="1" s="1"/>
  <c r="AB29" i="1" s="1"/>
  <c r="L30" i="1"/>
  <c r="O30" i="1" s="1"/>
  <c r="P30" i="1" s="1"/>
  <c r="AB30" i="1" s="1"/>
  <c r="L31" i="1"/>
  <c r="O31" i="1" s="1"/>
  <c r="P31" i="1" s="1"/>
  <c r="AB31" i="1" s="1"/>
  <c r="L32" i="1"/>
  <c r="O32" i="1" s="1"/>
  <c r="L33" i="1"/>
  <c r="O33" i="1" s="1"/>
  <c r="L34" i="1"/>
  <c r="O34" i="1" s="1"/>
  <c r="P34" i="1" s="1"/>
  <c r="AB34" i="1" s="1"/>
  <c r="L35" i="1"/>
  <c r="O35" i="1" s="1"/>
  <c r="AB35" i="1" s="1"/>
  <c r="L36" i="1"/>
  <c r="O36" i="1" s="1"/>
  <c r="P36" i="1" s="1"/>
  <c r="AB36" i="1" s="1"/>
  <c r="L37" i="1"/>
  <c r="O37" i="1" s="1"/>
  <c r="AB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P43" i="1" s="1"/>
  <c r="AB43" i="1" s="1"/>
  <c r="L44" i="1"/>
  <c r="O44" i="1" s="1"/>
  <c r="L45" i="1"/>
  <c r="O45" i="1" s="1"/>
  <c r="P45" i="1" s="1"/>
  <c r="AB45" i="1" s="1"/>
  <c r="L46" i="1"/>
  <c r="O46" i="1" s="1"/>
  <c r="L47" i="1"/>
  <c r="O47" i="1" s="1"/>
  <c r="P47" i="1" s="1"/>
  <c r="AB47" i="1" s="1"/>
  <c r="L48" i="1"/>
  <c r="O48" i="1" s="1"/>
  <c r="P48" i="1" s="1"/>
  <c r="AB48" i="1" s="1"/>
  <c r="L49" i="1"/>
  <c r="O49" i="1" s="1"/>
  <c r="P49" i="1" s="1"/>
  <c r="AB49" i="1" s="1"/>
  <c r="L50" i="1"/>
  <c r="O50" i="1" s="1"/>
  <c r="L51" i="1"/>
  <c r="O51" i="1" s="1"/>
  <c r="L52" i="1"/>
  <c r="O52" i="1" s="1"/>
  <c r="P52" i="1" s="1"/>
  <c r="AB52" i="1" s="1"/>
  <c r="L53" i="1"/>
  <c r="O53" i="1" s="1"/>
  <c r="L54" i="1"/>
  <c r="O54" i="1" s="1"/>
  <c r="L55" i="1"/>
  <c r="O55" i="1" s="1"/>
  <c r="L56" i="1"/>
  <c r="O56" i="1" s="1"/>
  <c r="P56" i="1" s="1"/>
  <c r="AB56" i="1" s="1"/>
  <c r="L57" i="1"/>
  <c r="O57" i="1" s="1"/>
  <c r="P57" i="1" s="1"/>
  <c r="AB57" i="1" s="1"/>
  <c r="L58" i="1"/>
  <c r="O58" i="1" s="1"/>
  <c r="P58" i="1" s="1"/>
  <c r="AB58" i="1" s="1"/>
  <c r="L59" i="1"/>
  <c r="O59" i="1" s="1"/>
  <c r="P59" i="1" s="1"/>
  <c r="AB59" i="1" s="1"/>
  <c r="L60" i="1"/>
  <c r="O60" i="1" s="1"/>
  <c r="AB60" i="1" s="1"/>
  <c r="L61" i="1"/>
  <c r="O61" i="1" s="1"/>
  <c r="P61" i="1" s="1"/>
  <c r="AB61" i="1" s="1"/>
  <c r="L62" i="1"/>
  <c r="O62" i="1" s="1"/>
  <c r="L63" i="1"/>
  <c r="O63" i="1" s="1"/>
  <c r="L64" i="1"/>
  <c r="O64" i="1" s="1"/>
  <c r="P64" i="1" s="1"/>
  <c r="AB64" i="1" s="1"/>
  <c r="L65" i="1"/>
  <c r="O65" i="1" s="1"/>
  <c r="P65" i="1" s="1"/>
  <c r="AB65" i="1" s="1"/>
  <c r="L66" i="1"/>
  <c r="O66" i="1" s="1"/>
  <c r="P66" i="1" s="1"/>
  <c r="AB66" i="1" s="1"/>
  <c r="L67" i="1"/>
  <c r="O67" i="1" s="1"/>
  <c r="P67" i="1" s="1"/>
  <c r="AB67" i="1" s="1"/>
  <c r="L68" i="1"/>
  <c r="O68" i="1" s="1"/>
  <c r="L69" i="1"/>
  <c r="O69" i="1" s="1"/>
  <c r="P69" i="1" s="1"/>
  <c r="AB69" i="1" s="1"/>
  <c r="L70" i="1"/>
  <c r="O70" i="1" s="1"/>
  <c r="L71" i="1"/>
  <c r="O71" i="1" s="1"/>
  <c r="L72" i="1"/>
  <c r="O72" i="1" s="1"/>
  <c r="L73" i="1"/>
  <c r="O73" i="1" s="1"/>
  <c r="L74" i="1"/>
  <c r="O74" i="1" s="1"/>
  <c r="P74" i="1" s="1"/>
  <c r="AB74" i="1" s="1"/>
  <c r="L75" i="1"/>
  <c r="O75" i="1" s="1"/>
  <c r="L76" i="1"/>
  <c r="O76" i="1" s="1"/>
  <c r="L77" i="1"/>
  <c r="O77" i="1" s="1"/>
  <c r="L78" i="1"/>
  <c r="O78" i="1" s="1"/>
  <c r="L79" i="1"/>
  <c r="O79" i="1" s="1"/>
  <c r="P79" i="1" s="1"/>
  <c r="AB79" i="1" s="1"/>
  <c r="L80" i="1"/>
  <c r="O80" i="1" s="1"/>
  <c r="L81" i="1"/>
  <c r="O81" i="1" s="1"/>
  <c r="P81" i="1" s="1"/>
  <c r="AB81" i="1" s="1"/>
  <c r="L82" i="1"/>
  <c r="O82" i="1" s="1"/>
  <c r="P82" i="1" s="1"/>
  <c r="AB82" i="1" s="1"/>
  <c r="L83" i="1"/>
  <c r="O83" i="1" s="1"/>
  <c r="L84" i="1"/>
  <c r="O84" i="1" s="1"/>
  <c r="L85" i="1"/>
  <c r="O85" i="1" s="1"/>
  <c r="P85" i="1" s="1"/>
  <c r="AB85" i="1" s="1"/>
  <c r="L86" i="1"/>
  <c r="O86" i="1" s="1"/>
  <c r="P86" i="1" s="1"/>
  <c r="AB86" i="1" s="1"/>
  <c r="L87" i="1"/>
  <c r="O87" i="1" s="1"/>
  <c r="P87" i="1" s="1"/>
  <c r="AB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P98" i="1" s="1"/>
  <c r="AB98" i="1" s="1"/>
  <c r="L99" i="1"/>
  <c r="O99" i="1" s="1"/>
  <c r="L100" i="1"/>
  <c r="O100" i="1" s="1"/>
  <c r="L101" i="1"/>
  <c r="O101" i="1" s="1"/>
  <c r="L102" i="1"/>
  <c r="O102" i="1" s="1"/>
  <c r="L103" i="1"/>
  <c r="O103" i="1" s="1"/>
  <c r="L104" i="1"/>
  <c r="O104" i="1" s="1"/>
  <c r="AB104" i="1" s="1"/>
  <c r="L105" i="1"/>
  <c r="O105" i="1" s="1"/>
  <c r="P105" i="1" s="1"/>
  <c r="AB105" i="1" s="1"/>
  <c r="L106" i="1"/>
  <c r="O106" i="1" s="1"/>
  <c r="L107" i="1"/>
  <c r="O107" i="1" s="1"/>
  <c r="AB107" i="1" s="1"/>
  <c r="L108" i="1"/>
  <c r="O108" i="1" s="1"/>
  <c r="AB108" i="1" s="1"/>
  <c r="L109" i="1"/>
  <c r="O109" i="1" s="1"/>
  <c r="L6" i="1"/>
  <c r="O6" i="1" s="1"/>
  <c r="P6" i="1" s="1"/>
  <c r="AB6" i="1" s="1"/>
  <c r="P32" i="1" l="1"/>
  <c r="AB32" i="1" s="1"/>
  <c r="P33" i="1"/>
  <c r="AB33" i="1" s="1"/>
  <c r="P25" i="1"/>
  <c r="AB25" i="1" s="1"/>
  <c r="P46" i="1"/>
  <c r="AB46" i="1" s="1"/>
  <c r="P44" i="1"/>
  <c r="AB44" i="1" s="1"/>
  <c r="P40" i="1"/>
  <c r="AB40" i="1" s="1"/>
  <c r="P77" i="1"/>
  <c r="AB77" i="1" s="1"/>
  <c r="P41" i="1"/>
  <c r="AB41" i="1" s="1"/>
  <c r="P39" i="1"/>
  <c r="AB39" i="1" s="1"/>
  <c r="T109" i="1"/>
  <c r="S109" i="1"/>
  <c r="T107" i="1"/>
  <c r="S107" i="1"/>
  <c r="T105" i="1"/>
  <c r="S105" i="1"/>
  <c r="T103" i="1"/>
  <c r="S103" i="1"/>
  <c r="T101" i="1"/>
  <c r="S101" i="1"/>
  <c r="T99" i="1"/>
  <c r="S99" i="1"/>
  <c r="T97" i="1"/>
  <c r="S97" i="1"/>
  <c r="T95" i="1"/>
  <c r="S95" i="1"/>
  <c r="T93" i="1"/>
  <c r="S93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T41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6" i="1"/>
  <c r="T6" i="1"/>
  <c r="T108" i="1"/>
  <c r="S108" i="1"/>
  <c r="T106" i="1"/>
  <c r="S106" i="1"/>
  <c r="T104" i="1"/>
  <c r="S104" i="1"/>
  <c r="T102" i="1"/>
  <c r="S102" i="1"/>
  <c r="T100" i="1"/>
  <c r="S100" i="1"/>
  <c r="T98" i="1"/>
  <c r="S98" i="1"/>
  <c r="T96" i="1"/>
  <c r="S96" i="1"/>
  <c r="T94" i="1"/>
  <c r="S94" i="1"/>
  <c r="T92" i="1"/>
  <c r="S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T46" i="1"/>
  <c r="T44" i="1"/>
  <c r="S42" i="1"/>
  <c r="T42" i="1"/>
  <c r="T40" i="1"/>
  <c r="S38" i="1"/>
  <c r="T38" i="1"/>
  <c r="S36" i="1"/>
  <c r="T36" i="1"/>
  <c r="S34" i="1"/>
  <c r="T34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2" i="1" l="1"/>
  <c r="AB5" i="1"/>
  <c r="P5" i="1"/>
  <c r="K5" i="1"/>
  <c r="S40" i="1"/>
  <c r="S44" i="1"/>
  <c r="S46" i="1"/>
  <c r="S39" i="1"/>
  <c r="S41" i="1"/>
  <c r="S77" i="1"/>
</calcChain>
</file>

<file path=xl/sharedStrings.xml><?xml version="1.0" encoding="utf-8"?>
<sst xmlns="http://schemas.openxmlformats.org/spreadsheetml/2006/main" count="400" uniqueCount="152">
  <si>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</si>
  <si>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</si>
  <si>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</si>
  <si>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</si>
  <si>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</si>
  <si>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</si>
  <si>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</si>
  <si>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</si>
  <si>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</si>
  <si>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</si>
  <si>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</si>
  <si>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</si>
  <si>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</si>
  <si>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</si>
  <si>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</si>
  <si>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</si>
  <si>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</si>
  <si>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</si>
  <si>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</si>
  <si>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</si>
  <si>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</si>
  <si>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</si>
  <si>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21,03,</t>
  </si>
  <si>
    <t>20,03,</t>
  </si>
  <si>
    <t>14,03,</t>
  </si>
  <si>
    <t>13,03,</t>
  </si>
  <si>
    <t>07,03,</t>
  </si>
  <si>
    <t>06,03,</t>
  </si>
  <si>
    <t>29,02,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</si>
  <si>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</si>
  <si>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</si>
  <si>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</si>
  <si>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</si>
  <si>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</si>
  <si>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вывести Петраш 20,03,24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</si>
  <si>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</si>
  <si>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</si>
  <si>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</si>
  <si>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</si>
  <si>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</si>
  <si>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</si>
  <si>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</si>
  <si>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</si>
  <si>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</si>
  <si>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</si>
  <si>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</si>
  <si>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</si>
  <si>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</si>
  <si>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</si>
  <si>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</si>
  <si>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</si>
  <si>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</si>
  <si>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</si>
  <si>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</si>
  <si>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</si>
  <si>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</si>
  <si>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</si>
  <si>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</si>
  <si>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</si>
  <si>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</si>
  <si>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</si>
  <si>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</si>
  <si>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</si>
  <si>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</si>
  <si>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</si>
  <si>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</si>
  <si>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</si>
  <si>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</si>
  <si>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</si>
  <si>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</si>
  <si>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</si>
  <si>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</si>
  <si>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</si>
  <si>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</si>
  <si>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</si>
  <si>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</si>
  <si>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</si>
  <si>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</si>
  <si>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</si>
  <si>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</si>
  <si>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</si>
  <si>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</si>
  <si>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</si>
  <si>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</si>
  <si>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</si>
  <si>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</si>
  <si>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</si>
  <si>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</si>
  <si>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</si>
  <si>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</si>
  <si>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</si>
  <si>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</si>
  <si>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</si>
  <si>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</si>
  <si>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</si>
  <si>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</si>
  <si>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</si>
  <si>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вывести Петраш 20,03,24 / нужно увеличить продажи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</si>
  <si>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</si>
  <si>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</si>
  <si>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</si>
  <si>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</si>
  <si>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</si>
  <si>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</si>
  <si>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</si>
  <si>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вывести Петраш 20,03,24 / 21,03,24 Фомин на вывод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</si>
  <si>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</si>
  <si>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</si>
  <si>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</si>
  <si>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</si>
  <si>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</si>
  <si>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</si>
  <si>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</si>
  <si>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</si>
  <si>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</si>
  <si>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</si>
  <si>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</si>
  <si>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</si>
  <si>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</si>
  <si>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</si>
  <si>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</si>
  <si>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</si>
  <si>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</si>
  <si>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</si>
  <si>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</si>
  <si>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</si>
  <si>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</si>
  <si>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</si>
  <si>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</si>
  <si>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</si>
  <si>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</si>
  <si>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</si>
  <si>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</si>
  <si>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</si>
  <si>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</si>
  <si>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</si>
  <si>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</si>
  <si>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</si>
  <si>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</si>
  <si>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</si>
  <si>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470 Колбаса Любительская ТМ Вязанка в оболочке полиамид.Мясной продукт категории 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</si>
  <si>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</si>
  <si>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</si>
  <si>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21,03,24 30кг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</si>
  <si>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</si>
  <si>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</si>
  <si>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Вареные колбасы «Молочная Стародворская с молоком» ф/в 0,4 п/а ТМ «Стародворье»</t>
  </si>
  <si>
    <t>21,03,24 15кг заказ Фомин</t>
  </si>
  <si>
    <t>Вареные колбасы «Филедворская» ф/в 0,4 п/а ТМ «Стародворье»</t>
  </si>
  <si>
    <t>Сосиски Ганноверские Бордо Весовые П/а мгс Баварушка</t>
  </si>
  <si>
    <t>заказ</t>
  </si>
  <si>
    <t>25,03,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</si>
</sst>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140625" customWidth="1"/>
    <col min="3" max="6" width="6.85546875" customWidth="1"/>
    <col min="7" max="7" width="5.140625" style="8" customWidth="1"/>
    <col min="8" max="8" width="5.140625" customWidth="1"/>
    <col min="9" max="9" width="14" customWidth="1"/>
    <col min="10" max="17" width="7.28515625" customWidth="1"/>
    <col min="18" max="18" width="21.42578125" customWidth="1"/>
    <col min="19" max="20" width="5.42578125" customWidth="1"/>
    <col min="21" max="26" width="6.7109375" customWidth="1"/>
    <col min="27" max="27" width="27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150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151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32857.575999999994</v>
      </c>
      <c r="F5" s="4">
        <f>SUM(F6:F500)</f>
        <v>32121.002000000004</v>
      </c>
      <c r="G5" s="6"/>
      <c r="H5" s="1"/>
      <c r="I5" s="1"/>
      <c r="J5" s="4">
        <f t="shared" ref="J5:Q5" si="0">SUM(J6:J500)</f>
        <v>32689.224999999995</v>
      </c>
      <c r="K5" s="4">
        <f t="shared" si="0"/>
        <v>168.35100000000043</v>
      </c>
      <c r="L5" s="4">
        <f t="shared" si="0"/>
        <v>24246.625999999997</v>
      </c>
      <c r="M5" s="4">
        <f t="shared" si="0"/>
        <v>8610.9500000000025</v>
      </c>
      <c r="N5" s="4">
        <f t="shared" si="0"/>
        <v>11224.194</v>
      </c>
      <c r="O5" s="4">
        <f t="shared" si="0"/>
        <v>4849.3252000000011</v>
      </c>
      <c r="P5" s="4">
        <f t="shared" si="0"/>
        <v>13785.430299999998</v>
      </c>
      <c r="Q5" s="4">
        <f t="shared" si="0"/>
        <v>0</v>
      </c>
      <c r="R5" s="1"/>
      <c r="S5" s="1"/>
      <c r="T5" s="1"/>
      <c r="U5" s="4">
        <f t="shared" ref="U5:Z5" si="1">SUM(U6:U500)</f>
        <v>4552.7292000000016</v>
      </c>
      <c r="V5" s="4">
        <f t="shared" si="1"/>
        <v>4708.0461999999989</v>
      </c>
      <c r="W5" s="4">
        <f t="shared" si="1"/>
        <v>4798.8695999999991</v>
      </c>
      <c r="X5" s="4">
        <f t="shared" si="1"/>
        <v>4921.9775999999983</v>
      </c>
      <c r="Y5" s="4">
        <f t="shared" si="1"/>
        <v>4779.3986000000014</v>
      </c>
      <c r="Z5" s="4">
        <f t="shared" si="1"/>
        <v>4924.1481999999996</v>
      </c>
      <c r="AA5" s="1"/>
      <c r="AB5" s="4">
        <f>SUM(AB6:AB500)</f>
        <v>11620.990300000001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134.95699999999999</v>
      </c>
      <c r="D6" s="1">
        <v>87.861999999999995</v>
      </c>
      <c r="E6" s="1">
        <v>67.19</v>
      </c>
      <c r="F6" s="1">
        <v>140.827</v>
      </c>
      <c r="G6" s="6">
        <v>1</v>
      </c>
      <c r="H6" s="1">
        <v>50</v>
      </c>
      <c r="I6" s="1" t="s">
        <v>31</v>
      </c>
      <c r="J6" s="1">
        <v>95.3</v>
      </c>
      <c r="K6" s="1">
        <f t="shared" ref="K6:K37" si="2">E6-J6</f>
        <v>-28.11</v>
      </c>
      <c r="L6" s="1">
        <f>E6-M6</f>
        <v>67.19</v>
      </c>
      <c r="M6" s="1"/>
      <c r="N6" s="1"/>
      <c r="O6" s="1">
        <f>L6/5</f>
        <v>13.437999999999999</v>
      </c>
      <c r="P6" s="5">
        <f>12*O6-N6-F6</f>
        <v>20.428999999999974</v>
      </c>
      <c r="Q6" s="5"/>
      <c r="R6" s="1"/>
      <c r="S6" s="1">
        <f>(F6+N6+P6)/O6</f>
        <v>11.999999999999998</v>
      </c>
      <c r="T6" s="1">
        <f>(F6+N6)/O6</f>
        <v>10.479758892692365</v>
      </c>
      <c r="U6" s="1">
        <v>12.911799999999999</v>
      </c>
      <c r="V6" s="1">
        <v>16.803799999999999</v>
      </c>
      <c r="W6" s="1">
        <v>17.327000000000002</v>
      </c>
      <c r="X6" s="1">
        <v>18.335799999999999</v>
      </c>
      <c r="Y6" s="1">
        <v>17.523399999999999</v>
      </c>
      <c r="Z6" s="1">
        <v>18.939399999999999</v>
      </c>
      <c r="AA6" s="1"/>
      <c r="AB6" s="1">
        <f t="shared" ref="AB6:AB37" si="3">P6*G6</f>
        <v>20.428999999999974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3" t="s">
        <v>32</v>
      </c>
      <c r="B7" s="13" t="s">
        <v>30</v>
      </c>
      <c r="C7" s="13">
        <v>23.445</v>
      </c>
      <c r="D7" s="13">
        <v>14.5</v>
      </c>
      <c r="E7" s="13">
        <v>11.765000000000001</v>
      </c>
      <c r="F7" s="13">
        <v>15.372999999999999</v>
      </c>
      <c r="G7" s="14">
        <v>0</v>
      </c>
      <c r="H7" s="13">
        <v>30</v>
      </c>
      <c r="I7" s="13" t="s">
        <v>33</v>
      </c>
      <c r="J7" s="13">
        <v>10</v>
      </c>
      <c r="K7" s="13">
        <f t="shared" si="2"/>
        <v>1.7650000000000006</v>
      </c>
      <c r="L7" s="13">
        <f t="shared" ref="L7:L70" si="4">E7-M7</f>
        <v>11.765000000000001</v>
      </c>
      <c r="M7" s="13"/>
      <c r="N7" s="13"/>
      <c r="O7" s="13">
        <f t="shared" ref="O7:O70" si="5">L7/5</f>
        <v>2.3530000000000002</v>
      </c>
      <c r="P7" s="15"/>
      <c r="Q7" s="15"/>
      <c r="R7" s="13"/>
      <c r="S7" s="13">
        <f t="shared" ref="S7:S70" si="6">(F7+N7+P7)/O7</f>
        <v>6.53336166595835</v>
      </c>
      <c r="T7" s="13">
        <f t="shared" ref="T7:T70" si="7">(F7+N7)/O7</f>
        <v>6.53336166595835</v>
      </c>
      <c r="U7" s="13">
        <v>4.5144000000000002</v>
      </c>
      <c r="V7" s="13">
        <v>2.1614</v>
      </c>
      <c r="W7" s="13">
        <v>0</v>
      </c>
      <c r="X7" s="13">
        <v>0</v>
      </c>
      <c r="Y7" s="13">
        <v>0</v>
      </c>
      <c r="Z7" s="13">
        <v>0</v>
      </c>
      <c r="AA7" s="13" t="s">
        <v>34</v>
      </c>
      <c r="AB7" s="13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30</v>
      </c>
      <c r="C8" s="1">
        <v>632.279</v>
      </c>
      <c r="D8" s="1">
        <v>227.61099999999999</v>
      </c>
      <c r="E8" s="1">
        <v>337.05200000000002</v>
      </c>
      <c r="F8" s="1">
        <v>476.21100000000001</v>
      </c>
      <c r="G8" s="6">
        <v>1</v>
      </c>
      <c r="H8" s="1">
        <v>45</v>
      </c>
      <c r="I8" s="1" t="s">
        <v>31</v>
      </c>
      <c r="J8" s="1">
        <v>304.5</v>
      </c>
      <c r="K8" s="1">
        <f t="shared" si="2"/>
        <v>32.552000000000021</v>
      </c>
      <c r="L8" s="1">
        <f t="shared" si="4"/>
        <v>337.05200000000002</v>
      </c>
      <c r="M8" s="1"/>
      <c r="N8" s="1">
        <v>25</v>
      </c>
      <c r="O8" s="1">
        <f t="shared" si="5"/>
        <v>67.41040000000001</v>
      </c>
      <c r="P8" s="5">
        <f t="shared" ref="P8:P10" si="8">12*O8-N8-F8</f>
        <v>307.71380000000011</v>
      </c>
      <c r="Q8" s="5"/>
      <c r="R8" s="1"/>
      <c r="S8" s="1">
        <f t="shared" si="6"/>
        <v>12</v>
      </c>
      <c r="T8" s="1">
        <f t="shared" si="7"/>
        <v>7.4352177112136992</v>
      </c>
      <c r="U8" s="1">
        <v>56.591999999999999</v>
      </c>
      <c r="V8" s="1">
        <v>44.200200000000002</v>
      </c>
      <c r="W8" s="1">
        <v>50.999200000000002</v>
      </c>
      <c r="X8" s="1">
        <v>84.226399999999998</v>
      </c>
      <c r="Y8" s="1">
        <v>82.629599999999996</v>
      </c>
      <c r="Z8" s="1">
        <v>64.622199999999992</v>
      </c>
      <c r="AA8" s="1"/>
      <c r="AB8" s="1">
        <f t="shared" si="3"/>
        <v>307.71380000000011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30</v>
      </c>
      <c r="C9" s="1">
        <v>855.29200000000003</v>
      </c>
      <c r="D9" s="1">
        <v>218.42599999999999</v>
      </c>
      <c r="E9" s="1">
        <v>482.322</v>
      </c>
      <c r="F9" s="1">
        <v>547.65599999999995</v>
      </c>
      <c r="G9" s="6">
        <v>1</v>
      </c>
      <c r="H9" s="1">
        <v>45</v>
      </c>
      <c r="I9" s="1" t="s">
        <v>31</v>
      </c>
      <c r="J9" s="1">
        <v>437.9</v>
      </c>
      <c r="K9" s="1">
        <f t="shared" si="2"/>
        <v>44.422000000000025</v>
      </c>
      <c r="L9" s="1">
        <f t="shared" si="4"/>
        <v>482.322</v>
      </c>
      <c r="M9" s="1"/>
      <c r="N9" s="1">
        <v>290</v>
      </c>
      <c r="O9" s="1">
        <f t="shared" si="5"/>
        <v>96.464399999999998</v>
      </c>
      <c r="P9" s="5">
        <f t="shared" si="8"/>
        <v>319.91679999999997</v>
      </c>
      <c r="Q9" s="5"/>
      <c r="R9" s="1"/>
      <c r="S9" s="1">
        <f t="shared" si="6"/>
        <v>12</v>
      </c>
      <c r="T9" s="1">
        <f t="shared" si="7"/>
        <v>8.6835765318604583</v>
      </c>
      <c r="U9" s="1">
        <v>88.393600000000006</v>
      </c>
      <c r="V9" s="1">
        <v>54.327199999999998</v>
      </c>
      <c r="W9" s="1">
        <v>57.921599999999998</v>
      </c>
      <c r="X9" s="1">
        <v>108.1014</v>
      </c>
      <c r="Y9" s="1">
        <v>108.74720000000001</v>
      </c>
      <c r="Z9" s="1">
        <v>102.021</v>
      </c>
      <c r="AA9" s="1"/>
      <c r="AB9" s="1">
        <f t="shared" si="3"/>
        <v>319.91679999999997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30</v>
      </c>
      <c r="C10" s="1">
        <v>133.358</v>
      </c>
      <c r="D10" s="1">
        <v>266.63099999999997</v>
      </c>
      <c r="E10" s="1">
        <v>204.83199999999999</v>
      </c>
      <c r="F10" s="1">
        <v>173.88399999999999</v>
      </c>
      <c r="G10" s="6">
        <v>1</v>
      </c>
      <c r="H10" s="1">
        <v>40</v>
      </c>
      <c r="I10" s="1" t="s">
        <v>31</v>
      </c>
      <c r="J10" s="1">
        <v>186.16800000000001</v>
      </c>
      <c r="K10" s="1">
        <f t="shared" si="2"/>
        <v>18.663999999999987</v>
      </c>
      <c r="L10" s="1">
        <f t="shared" si="4"/>
        <v>133.03899999999999</v>
      </c>
      <c r="M10" s="1">
        <v>71.793000000000006</v>
      </c>
      <c r="N10" s="1">
        <v>100</v>
      </c>
      <c r="O10" s="1">
        <f t="shared" si="5"/>
        <v>26.607799999999997</v>
      </c>
      <c r="P10" s="5">
        <f t="shared" si="8"/>
        <v>45.409599999999983</v>
      </c>
      <c r="Q10" s="5"/>
      <c r="R10" s="1"/>
      <c r="S10" s="1">
        <f t="shared" si="6"/>
        <v>12</v>
      </c>
      <c r="T10" s="1">
        <f t="shared" si="7"/>
        <v>10.293372620058781</v>
      </c>
      <c r="U10" s="1">
        <v>26.664200000000001</v>
      </c>
      <c r="V10" s="1">
        <v>26.1172</v>
      </c>
      <c r="W10" s="1">
        <v>26.611799999999999</v>
      </c>
      <c r="X10" s="1">
        <v>26.454999999999998</v>
      </c>
      <c r="Y10" s="1">
        <v>24.594200000000001</v>
      </c>
      <c r="Z10" s="1">
        <v>19.851600000000001</v>
      </c>
      <c r="AA10" s="1"/>
      <c r="AB10" s="1">
        <f t="shared" si="3"/>
        <v>45.409599999999983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38</v>
      </c>
      <c r="B11" s="13" t="s">
        <v>39</v>
      </c>
      <c r="C11" s="13"/>
      <c r="D11" s="13"/>
      <c r="E11" s="13"/>
      <c r="F11" s="13"/>
      <c r="G11" s="14">
        <v>0</v>
      </c>
      <c r="H11" s="13" t="e">
        <v>#N/A</v>
      </c>
      <c r="I11" s="13" t="s">
        <v>31</v>
      </c>
      <c r="J11" s="13"/>
      <c r="K11" s="13">
        <f t="shared" si="2"/>
        <v>0</v>
      </c>
      <c r="L11" s="13">
        <f t="shared" si="4"/>
        <v>0</v>
      </c>
      <c r="M11" s="13"/>
      <c r="N11" s="13"/>
      <c r="O11" s="13">
        <f t="shared" si="5"/>
        <v>0</v>
      </c>
      <c r="P11" s="15"/>
      <c r="Q11" s="15"/>
      <c r="R11" s="13"/>
      <c r="S11" s="13" t="e">
        <f t="shared" si="6"/>
        <v>#DIV/0!</v>
      </c>
      <c r="T11" s="13" t="e">
        <f t="shared" si="7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 t="s">
        <v>40</v>
      </c>
      <c r="AB11" s="13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268</v>
      </c>
      <c r="D12" s="1">
        <v>492</v>
      </c>
      <c r="E12" s="1">
        <v>238</v>
      </c>
      <c r="F12" s="1">
        <v>474</v>
      </c>
      <c r="G12" s="6">
        <v>0.45</v>
      </c>
      <c r="H12" s="1">
        <v>45</v>
      </c>
      <c r="I12" s="1" t="s">
        <v>31</v>
      </c>
      <c r="J12" s="1">
        <v>268</v>
      </c>
      <c r="K12" s="1">
        <f t="shared" si="2"/>
        <v>-30</v>
      </c>
      <c r="L12" s="1">
        <f t="shared" si="4"/>
        <v>238</v>
      </c>
      <c r="M12" s="1"/>
      <c r="N12" s="1"/>
      <c r="O12" s="1">
        <f t="shared" si="5"/>
        <v>47.6</v>
      </c>
      <c r="P12" s="5">
        <f>12*O12-N12-F12</f>
        <v>97.200000000000045</v>
      </c>
      <c r="Q12" s="5"/>
      <c r="R12" s="1"/>
      <c r="S12" s="1">
        <f t="shared" si="6"/>
        <v>12</v>
      </c>
      <c r="T12" s="1">
        <f t="shared" si="7"/>
        <v>9.9579831932773111</v>
      </c>
      <c r="U12" s="1">
        <v>47.6</v>
      </c>
      <c r="V12" s="1">
        <v>58.6</v>
      </c>
      <c r="W12" s="1">
        <v>55</v>
      </c>
      <c r="X12" s="1">
        <v>39.4</v>
      </c>
      <c r="Y12" s="1">
        <v>51.6</v>
      </c>
      <c r="Z12" s="1">
        <v>51.6</v>
      </c>
      <c r="AA12" s="1"/>
      <c r="AB12" s="1">
        <f t="shared" si="3"/>
        <v>43.740000000000023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42</v>
      </c>
      <c r="B13" s="13" t="s">
        <v>39</v>
      </c>
      <c r="C13" s="13"/>
      <c r="D13" s="13"/>
      <c r="E13" s="13"/>
      <c r="F13" s="13"/>
      <c r="G13" s="14">
        <v>0</v>
      </c>
      <c r="H13" s="13" t="e">
        <v>#N/A</v>
      </c>
      <c r="I13" s="13" t="s">
        <v>31</v>
      </c>
      <c r="J13" s="13"/>
      <c r="K13" s="13">
        <f t="shared" si="2"/>
        <v>0</v>
      </c>
      <c r="L13" s="13">
        <f t="shared" si="4"/>
        <v>0</v>
      </c>
      <c r="M13" s="13"/>
      <c r="N13" s="13"/>
      <c r="O13" s="13">
        <f t="shared" si="5"/>
        <v>0</v>
      </c>
      <c r="P13" s="15"/>
      <c r="Q13" s="15"/>
      <c r="R13" s="13"/>
      <c r="S13" s="13" t="e">
        <f t="shared" si="6"/>
        <v>#DIV/0!</v>
      </c>
      <c r="T13" s="13" t="e">
        <f t="shared" si="7"/>
        <v>#DIV/0!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 t="s">
        <v>40</v>
      </c>
      <c r="AB13" s="13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43</v>
      </c>
      <c r="B14" s="13" t="s">
        <v>39</v>
      </c>
      <c r="C14" s="13"/>
      <c r="D14" s="13"/>
      <c r="E14" s="13"/>
      <c r="F14" s="13"/>
      <c r="G14" s="14">
        <v>0</v>
      </c>
      <c r="H14" s="13" t="e">
        <v>#N/A</v>
      </c>
      <c r="I14" s="13" t="s">
        <v>31</v>
      </c>
      <c r="J14" s="13"/>
      <c r="K14" s="13">
        <f t="shared" si="2"/>
        <v>0</v>
      </c>
      <c r="L14" s="13">
        <f t="shared" si="4"/>
        <v>0</v>
      </c>
      <c r="M14" s="13"/>
      <c r="N14" s="13"/>
      <c r="O14" s="13">
        <f t="shared" si="5"/>
        <v>0</v>
      </c>
      <c r="P14" s="15"/>
      <c r="Q14" s="15"/>
      <c r="R14" s="13"/>
      <c r="S14" s="13" t="e">
        <f t="shared" si="6"/>
        <v>#DIV/0!</v>
      </c>
      <c r="T14" s="13" t="e">
        <f t="shared" si="7"/>
        <v>#DIV/0!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 t="s">
        <v>40</v>
      </c>
      <c r="AB14" s="13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44</v>
      </c>
      <c r="B15" s="10" t="s">
        <v>39</v>
      </c>
      <c r="C15" s="10">
        <v>132</v>
      </c>
      <c r="D15" s="10">
        <v>50</v>
      </c>
      <c r="E15" s="10">
        <v>101</v>
      </c>
      <c r="F15" s="10">
        <v>65</v>
      </c>
      <c r="G15" s="11">
        <v>0</v>
      </c>
      <c r="H15" s="10">
        <v>60</v>
      </c>
      <c r="I15" s="10" t="s">
        <v>45</v>
      </c>
      <c r="J15" s="10">
        <v>105</v>
      </c>
      <c r="K15" s="10">
        <f t="shared" si="2"/>
        <v>-4</v>
      </c>
      <c r="L15" s="10">
        <f t="shared" si="4"/>
        <v>51</v>
      </c>
      <c r="M15" s="10">
        <v>50</v>
      </c>
      <c r="N15" s="10"/>
      <c r="O15" s="10">
        <f t="shared" si="5"/>
        <v>10.199999999999999</v>
      </c>
      <c r="P15" s="12"/>
      <c r="Q15" s="12"/>
      <c r="R15" s="10"/>
      <c r="S15" s="10">
        <f t="shared" si="6"/>
        <v>6.3725490196078436</v>
      </c>
      <c r="T15" s="10">
        <f t="shared" si="7"/>
        <v>6.3725490196078436</v>
      </c>
      <c r="U15" s="10">
        <v>5.4</v>
      </c>
      <c r="V15" s="10">
        <v>22.8</v>
      </c>
      <c r="W15" s="10">
        <v>19.600000000000001</v>
      </c>
      <c r="X15" s="10">
        <v>4</v>
      </c>
      <c r="Y15" s="10">
        <v>13.6</v>
      </c>
      <c r="Z15" s="10">
        <v>20.2</v>
      </c>
      <c r="AA15" s="10" t="s">
        <v>34</v>
      </c>
      <c r="AB15" s="10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46</v>
      </c>
      <c r="B16" s="13" t="s">
        <v>39</v>
      </c>
      <c r="C16" s="13"/>
      <c r="D16" s="13"/>
      <c r="E16" s="13"/>
      <c r="F16" s="13"/>
      <c r="G16" s="14">
        <v>0</v>
      </c>
      <c r="H16" s="13" t="e">
        <v>#N/A</v>
      </c>
      <c r="I16" s="13" t="s">
        <v>31</v>
      </c>
      <c r="J16" s="13"/>
      <c r="K16" s="13">
        <f t="shared" si="2"/>
        <v>0</v>
      </c>
      <c r="L16" s="13">
        <f t="shared" si="4"/>
        <v>0</v>
      </c>
      <c r="M16" s="13"/>
      <c r="N16" s="13"/>
      <c r="O16" s="13">
        <f t="shared" si="5"/>
        <v>0</v>
      </c>
      <c r="P16" s="15"/>
      <c r="Q16" s="15"/>
      <c r="R16" s="13"/>
      <c r="S16" s="13" t="e">
        <f t="shared" si="6"/>
        <v>#DIV/0!</v>
      </c>
      <c r="T16" s="13" t="e">
        <f t="shared" si="7"/>
        <v>#DIV/0!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 t="s">
        <v>40</v>
      </c>
      <c r="AB16" s="13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47</v>
      </c>
      <c r="B17" s="13" t="s">
        <v>39</v>
      </c>
      <c r="C17" s="13"/>
      <c r="D17" s="13"/>
      <c r="E17" s="13"/>
      <c r="F17" s="13"/>
      <c r="G17" s="14">
        <v>0</v>
      </c>
      <c r="H17" s="13" t="e">
        <v>#N/A</v>
      </c>
      <c r="I17" s="13" t="s">
        <v>31</v>
      </c>
      <c r="J17" s="13"/>
      <c r="K17" s="13">
        <f t="shared" si="2"/>
        <v>0</v>
      </c>
      <c r="L17" s="13">
        <f t="shared" si="4"/>
        <v>0</v>
      </c>
      <c r="M17" s="13"/>
      <c r="N17" s="13"/>
      <c r="O17" s="13">
        <f t="shared" si="5"/>
        <v>0</v>
      </c>
      <c r="P17" s="15"/>
      <c r="Q17" s="15"/>
      <c r="R17" s="13"/>
      <c r="S17" s="13" t="e">
        <f t="shared" si="6"/>
        <v>#DIV/0!</v>
      </c>
      <c r="T17" s="13" t="e">
        <f t="shared" si="7"/>
        <v>#DIV/0!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 t="s">
        <v>40</v>
      </c>
      <c r="AB17" s="13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48</v>
      </c>
      <c r="B18" s="10" t="s">
        <v>39</v>
      </c>
      <c r="C18" s="10"/>
      <c r="D18" s="10"/>
      <c r="E18" s="10"/>
      <c r="F18" s="10"/>
      <c r="G18" s="11">
        <v>0</v>
      </c>
      <c r="H18" s="10" t="e">
        <v>#N/A</v>
      </c>
      <c r="I18" s="10" t="s">
        <v>45</v>
      </c>
      <c r="J18" s="10"/>
      <c r="K18" s="10">
        <f t="shared" si="2"/>
        <v>0</v>
      </c>
      <c r="L18" s="10">
        <f t="shared" si="4"/>
        <v>0</v>
      </c>
      <c r="M18" s="10"/>
      <c r="N18" s="10"/>
      <c r="O18" s="10">
        <f t="shared" si="5"/>
        <v>0</v>
      </c>
      <c r="P18" s="12"/>
      <c r="Q18" s="12"/>
      <c r="R18" s="10"/>
      <c r="S18" s="10" t="e">
        <f t="shared" si="6"/>
        <v>#DIV/0!</v>
      </c>
      <c r="T18" s="10" t="e">
        <f t="shared" si="7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 t="s">
        <v>49</v>
      </c>
      <c r="AB18" s="10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39</v>
      </c>
      <c r="C19" s="1">
        <v>240</v>
      </c>
      <c r="D19" s="1">
        <v>45</v>
      </c>
      <c r="E19" s="1">
        <v>78</v>
      </c>
      <c r="F19" s="1">
        <v>190</v>
      </c>
      <c r="G19" s="6">
        <v>0.17</v>
      </c>
      <c r="H19" s="1">
        <v>120</v>
      </c>
      <c r="I19" s="1" t="s">
        <v>31</v>
      </c>
      <c r="J19" s="1">
        <v>79</v>
      </c>
      <c r="K19" s="1">
        <f t="shared" si="2"/>
        <v>-1</v>
      </c>
      <c r="L19" s="1">
        <f t="shared" si="4"/>
        <v>78</v>
      </c>
      <c r="M19" s="1"/>
      <c r="N19" s="1"/>
      <c r="O19" s="1">
        <f t="shared" si="5"/>
        <v>15.6</v>
      </c>
      <c r="P19" s="5"/>
      <c r="Q19" s="5"/>
      <c r="R19" s="1"/>
      <c r="S19" s="1">
        <f t="shared" si="6"/>
        <v>12.179487179487181</v>
      </c>
      <c r="T19" s="1">
        <f t="shared" si="7"/>
        <v>12.179487179487181</v>
      </c>
      <c r="U19" s="1">
        <v>17.2</v>
      </c>
      <c r="V19" s="1">
        <v>9.1999999999999993</v>
      </c>
      <c r="W19" s="1">
        <v>9.4</v>
      </c>
      <c r="X19" s="1">
        <v>24.4</v>
      </c>
      <c r="Y19" s="1">
        <v>25.8</v>
      </c>
      <c r="Z19" s="1">
        <v>11.8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51</v>
      </c>
      <c r="B20" s="10" t="s">
        <v>39</v>
      </c>
      <c r="C20" s="10"/>
      <c r="D20" s="10"/>
      <c r="E20" s="10">
        <v>-5</v>
      </c>
      <c r="F20" s="10"/>
      <c r="G20" s="11">
        <v>0</v>
      </c>
      <c r="H20" s="10">
        <v>35</v>
      </c>
      <c r="I20" s="10" t="s">
        <v>45</v>
      </c>
      <c r="J20" s="10">
        <v>15</v>
      </c>
      <c r="K20" s="10">
        <f t="shared" si="2"/>
        <v>-20</v>
      </c>
      <c r="L20" s="10">
        <f t="shared" si="4"/>
        <v>-5</v>
      </c>
      <c r="M20" s="10"/>
      <c r="N20" s="10"/>
      <c r="O20" s="10">
        <f t="shared" si="5"/>
        <v>-1</v>
      </c>
      <c r="P20" s="12"/>
      <c r="Q20" s="12"/>
      <c r="R20" s="10"/>
      <c r="S20" s="10">
        <f t="shared" si="6"/>
        <v>0</v>
      </c>
      <c r="T20" s="10">
        <f t="shared" si="7"/>
        <v>0</v>
      </c>
      <c r="U20" s="10">
        <v>-0.4</v>
      </c>
      <c r="V20" s="10">
        <v>24.2</v>
      </c>
      <c r="W20" s="10">
        <v>30.2</v>
      </c>
      <c r="X20" s="10">
        <v>25.2</v>
      </c>
      <c r="Y20" s="10">
        <v>23.4</v>
      </c>
      <c r="Z20" s="10">
        <v>21.8</v>
      </c>
      <c r="AA20" s="10" t="s">
        <v>34</v>
      </c>
      <c r="AB20" s="10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52</v>
      </c>
      <c r="B21" s="10" t="s">
        <v>39</v>
      </c>
      <c r="C21" s="10">
        <v>6</v>
      </c>
      <c r="D21" s="10"/>
      <c r="E21" s="10"/>
      <c r="F21" s="10"/>
      <c r="G21" s="11">
        <v>0</v>
      </c>
      <c r="H21" s="10">
        <v>35</v>
      </c>
      <c r="I21" s="10" t="s">
        <v>45</v>
      </c>
      <c r="J21" s="10">
        <v>44</v>
      </c>
      <c r="K21" s="10">
        <f t="shared" si="2"/>
        <v>-44</v>
      </c>
      <c r="L21" s="10">
        <f t="shared" si="4"/>
        <v>0</v>
      </c>
      <c r="M21" s="10"/>
      <c r="N21" s="10"/>
      <c r="O21" s="10">
        <f t="shared" si="5"/>
        <v>0</v>
      </c>
      <c r="P21" s="12"/>
      <c r="Q21" s="12"/>
      <c r="R21" s="10"/>
      <c r="S21" s="10" t="e">
        <f t="shared" si="6"/>
        <v>#DIV/0!</v>
      </c>
      <c r="T21" s="10" t="e">
        <f t="shared" si="7"/>
        <v>#DIV/0!</v>
      </c>
      <c r="U21" s="10">
        <v>0</v>
      </c>
      <c r="V21" s="10">
        <v>18.2</v>
      </c>
      <c r="W21" s="10">
        <v>24</v>
      </c>
      <c r="X21" s="10">
        <v>27.2</v>
      </c>
      <c r="Y21" s="10">
        <v>25</v>
      </c>
      <c r="Z21" s="10">
        <v>6.6</v>
      </c>
      <c r="AA21" s="10"/>
      <c r="AB21" s="10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3" t="s">
        <v>53</v>
      </c>
      <c r="B22" s="13" t="s">
        <v>39</v>
      </c>
      <c r="C22" s="13">
        <v>58</v>
      </c>
      <c r="D22" s="13">
        <v>306</v>
      </c>
      <c r="E22" s="13">
        <v>52</v>
      </c>
      <c r="F22" s="13">
        <v>260</v>
      </c>
      <c r="G22" s="14">
        <v>0</v>
      </c>
      <c r="H22" s="13">
        <v>45</v>
      </c>
      <c r="I22" s="13" t="s">
        <v>31</v>
      </c>
      <c r="J22" s="13">
        <v>116</v>
      </c>
      <c r="K22" s="13">
        <f t="shared" si="2"/>
        <v>-64</v>
      </c>
      <c r="L22" s="13">
        <f t="shared" si="4"/>
        <v>52</v>
      </c>
      <c r="M22" s="13"/>
      <c r="N22" s="13"/>
      <c r="O22" s="13">
        <f t="shared" si="5"/>
        <v>10.4</v>
      </c>
      <c r="P22" s="15"/>
      <c r="Q22" s="15"/>
      <c r="R22" s="13"/>
      <c r="S22" s="13">
        <f t="shared" si="6"/>
        <v>25</v>
      </c>
      <c r="T22" s="13">
        <f t="shared" si="7"/>
        <v>25</v>
      </c>
      <c r="U22" s="13">
        <v>11</v>
      </c>
      <c r="V22" s="13">
        <v>25.6</v>
      </c>
      <c r="W22" s="13">
        <v>25.8</v>
      </c>
      <c r="X22" s="13">
        <v>27.6</v>
      </c>
      <c r="Y22" s="13">
        <v>18.2</v>
      </c>
      <c r="Z22" s="13">
        <v>7.6</v>
      </c>
      <c r="AA22" s="13" t="s">
        <v>34</v>
      </c>
      <c r="AB22" s="13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39</v>
      </c>
      <c r="C23" s="1">
        <v>194</v>
      </c>
      <c r="D23" s="1">
        <v>174</v>
      </c>
      <c r="E23" s="1">
        <v>146</v>
      </c>
      <c r="F23" s="1">
        <v>160</v>
      </c>
      <c r="G23" s="6">
        <v>0.35</v>
      </c>
      <c r="H23" s="1">
        <v>45</v>
      </c>
      <c r="I23" s="1" t="s">
        <v>31</v>
      </c>
      <c r="J23" s="1">
        <v>150</v>
      </c>
      <c r="K23" s="1">
        <f t="shared" si="2"/>
        <v>-4</v>
      </c>
      <c r="L23" s="1">
        <f t="shared" si="4"/>
        <v>146</v>
      </c>
      <c r="M23" s="1"/>
      <c r="N23" s="1">
        <v>140</v>
      </c>
      <c r="O23" s="1">
        <f t="shared" si="5"/>
        <v>29.2</v>
      </c>
      <c r="P23" s="5">
        <f t="shared" ref="P23:P24" si="9">12*O23-N23-F23</f>
        <v>50.399999999999977</v>
      </c>
      <c r="Q23" s="5"/>
      <c r="R23" s="1"/>
      <c r="S23" s="1">
        <f t="shared" si="6"/>
        <v>12</v>
      </c>
      <c r="T23" s="1">
        <f t="shared" si="7"/>
        <v>10.273972602739727</v>
      </c>
      <c r="U23" s="1">
        <v>31.2</v>
      </c>
      <c r="V23" s="1">
        <v>26.6</v>
      </c>
      <c r="W23" s="1">
        <v>22.4</v>
      </c>
      <c r="X23" s="1">
        <v>37</v>
      </c>
      <c r="Y23" s="1">
        <v>30.6</v>
      </c>
      <c r="Z23" s="1">
        <v>14.4</v>
      </c>
      <c r="AA23" s="1"/>
      <c r="AB23" s="1">
        <f t="shared" si="3"/>
        <v>17.63999999999999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30</v>
      </c>
      <c r="C24" s="1">
        <v>523.11</v>
      </c>
      <c r="D24" s="1">
        <v>323.99</v>
      </c>
      <c r="E24" s="1">
        <v>388.541</v>
      </c>
      <c r="F24" s="1">
        <v>373.34699999999998</v>
      </c>
      <c r="G24" s="6">
        <v>1</v>
      </c>
      <c r="H24" s="1">
        <v>55</v>
      </c>
      <c r="I24" s="1" t="s">
        <v>31</v>
      </c>
      <c r="J24" s="1">
        <v>364.98</v>
      </c>
      <c r="K24" s="1">
        <f t="shared" si="2"/>
        <v>23.560999999999979</v>
      </c>
      <c r="L24" s="1">
        <f t="shared" si="4"/>
        <v>388.541</v>
      </c>
      <c r="M24" s="1"/>
      <c r="N24" s="1">
        <v>440</v>
      </c>
      <c r="O24" s="1">
        <f t="shared" si="5"/>
        <v>77.708200000000005</v>
      </c>
      <c r="P24" s="5">
        <f t="shared" si="9"/>
        <v>119.15140000000008</v>
      </c>
      <c r="Q24" s="5"/>
      <c r="R24" s="1"/>
      <c r="S24" s="1">
        <f t="shared" si="6"/>
        <v>12</v>
      </c>
      <c r="T24" s="1">
        <f t="shared" si="7"/>
        <v>10.466681765888284</v>
      </c>
      <c r="U24" s="1">
        <v>77.915800000000004</v>
      </c>
      <c r="V24" s="1">
        <v>64.692800000000005</v>
      </c>
      <c r="W24" s="1">
        <v>68.428799999999995</v>
      </c>
      <c r="X24" s="1">
        <v>80.497199999999992</v>
      </c>
      <c r="Y24" s="1">
        <v>80.794800000000009</v>
      </c>
      <c r="Z24" s="1">
        <v>87.135599999999997</v>
      </c>
      <c r="AA24" s="1"/>
      <c r="AB24" s="1">
        <f t="shared" si="3"/>
        <v>119.15140000000008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30</v>
      </c>
      <c r="C25" s="1">
        <v>2673.9110000000001</v>
      </c>
      <c r="D25" s="1">
        <v>6047.6360000000004</v>
      </c>
      <c r="E25" s="1">
        <v>2610.2170000000001</v>
      </c>
      <c r="F25" s="1">
        <v>3242.3090000000002</v>
      </c>
      <c r="G25" s="6">
        <v>1</v>
      </c>
      <c r="H25" s="1">
        <v>50</v>
      </c>
      <c r="I25" s="1" t="s">
        <v>31</v>
      </c>
      <c r="J25" s="1">
        <v>2624.5</v>
      </c>
      <c r="K25" s="1">
        <f t="shared" si="2"/>
        <v>-14.282999999999902</v>
      </c>
      <c r="L25" s="1">
        <f t="shared" si="4"/>
        <v>2610.2170000000001</v>
      </c>
      <c r="M25" s="1"/>
      <c r="N25" s="1">
        <v>1500</v>
      </c>
      <c r="O25" s="1">
        <f t="shared" si="5"/>
        <v>522.04340000000002</v>
      </c>
      <c r="P25" s="5">
        <f>11.5*O25-N25-F25</f>
        <v>1261.1900999999998</v>
      </c>
      <c r="Q25" s="5"/>
      <c r="R25" s="1"/>
      <c r="S25" s="1">
        <f t="shared" si="6"/>
        <v>11.5</v>
      </c>
      <c r="T25" s="1">
        <f t="shared" si="7"/>
        <v>9.0841278713608862</v>
      </c>
      <c r="U25" s="1">
        <v>492.91539999999998</v>
      </c>
      <c r="V25" s="1">
        <v>484.89839999999992</v>
      </c>
      <c r="W25" s="1">
        <v>501.80120000000011</v>
      </c>
      <c r="X25" s="1">
        <v>488.3322</v>
      </c>
      <c r="Y25" s="1">
        <v>467.79840000000002</v>
      </c>
      <c r="Z25" s="1">
        <v>473.74020000000002</v>
      </c>
      <c r="AA25" s="1"/>
      <c r="AB25" s="1">
        <f t="shared" si="3"/>
        <v>1261.1900999999998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57</v>
      </c>
      <c r="B26" s="10" t="s">
        <v>30</v>
      </c>
      <c r="C26" s="10"/>
      <c r="D26" s="10"/>
      <c r="E26" s="10"/>
      <c r="F26" s="10"/>
      <c r="G26" s="11">
        <v>0</v>
      </c>
      <c r="H26" s="10" t="e">
        <v>#N/A</v>
      </c>
      <c r="I26" s="10" t="s">
        <v>45</v>
      </c>
      <c r="J26" s="10"/>
      <c r="K26" s="10">
        <f t="shared" si="2"/>
        <v>0</v>
      </c>
      <c r="L26" s="10">
        <f t="shared" si="4"/>
        <v>0</v>
      </c>
      <c r="M26" s="10"/>
      <c r="N26" s="10"/>
      <c r="O26" s="10">
        <f t="shared" si="5"/>
        <v>0</v>
      </c>
      <c r="P26" s="12"/>
      <c r="Q26" s="12"/>
      <c r="R26" s="10"/>
      <c r="S26" s="10" t="e">
        <f t="shared" si="6"/>
        <v>#DIV/0!</v>
      </c>
      <c r="T26" s="10" t="e">
        <f t="shared" si="7"/>
        <v>#DIV/0!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 t="s">
        <v>49</v>
      </c>
      <c r="AB26" s="10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30</v>
      </c>
      <c r="C27" s="1">
        <v>673.72199999999998</v>
      </c>
      <c r="D27" s="1">
        <v>567.95299999999997</v>
      </c>
      <c r="E27" s="1">
        <v>641.18799999999999</v>
      </c>
      <c r="F27" s="1">
        <v>532.85500000000002</v>
      </c>
      <c r="G27" s="6">
        <v>1</v>
      </c>
      <c r="H27" s="1">
        <v>55</v>
      </c>
      <c r="I27" s="1" t="s">
        <v>31</v>
      </c>
      <c r="J27" s="1">
        <v>595.37</v>
      </c>
      <c r="K27" s="1">
        <f t="shared" si="2"/>
        <v>45.817999999999984</v>
      </c>
      <c r="L27" s="1">
        <f t="shared" si="4"/>
        <v>536.928</v>
      </c>
      <c r="M27" s="1">
        <v>104.26</v>
      </c>
      <c r="N27" s="1">
        <v>490</v>
      </c>
      <c r="O27" s="1">
        <f t="shared" si="5"/>
        <v>107.3856</v>
      </c>
      <c r="P27" s="5">
        <f>12*O27-N27-F27</f>
        <v>265.77219999999988</v>
      </c>
      <c r="Q27" s="5"/>
      <c r="R27" s="1"/>
      <c r="S27" s="1">
        <f t="shared" si="6"/>
        <v>12</v>
      </c>
      <c r="T27" s="1">
        <f t="shared" si="7"/>
        <v>9.5250666756064124</v>
      </c>
      <c r="U27" s="1">
        <v>101.3296</v>
      </c>
      <c r="V27" s="1">
        <v>95.866399999999999</v>
      </c>
      <c r="W27" s="1">
        <v>98.691600000000008</v>
      </c>
      <c r="X27" s="1">
        <v>109.8296</v>
      </c>
      <c r="Y27" s="1">
        <v>109.64960000000001</v>
      </c>
      <c r="Z27" s="1">
        <v>100.05</v>
      </c>
      <c r="AA27" s="1"/>
      <c r="AB27" s="1">
        <f t="shared" si="3"/>
        <v>265.77219999999988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59</v>
      </c>
      <c r="B28" s="13" t="s">
        <v>30</v>
      </c>
      <c r="C28" s="13"/>
      <c r="D28" s="13"/>
      <c r="E28" s="13"/>
      <c r="F28" s="13"/>
      <c r="G28" s="14">
        <v>0</v>
      </c>
      <c r="H28" s="13">
        <v>60</v>
      </c>
      <c r="I28" s="13" t="s">
        <v>31</v>
      </c>
      <c r="J28" s="13"/>
      <c r="K28" s="13">
        <f t="shared" si="2"/>
        <v>0</v>
      </c>
      <c r="L28" s="13">
        <f t="shared" si="4"/>
        <v>0</v>
      </c>
      <c r="M28" s="13"/>
      <c r="N28" s="13"/>
      <c r="O28" s="13">
        <f t="shared" si="5"/>
        <v>0</v>
      </c>
      <c r="P28" s="15"/>
      <c r="Q28" s="15"/>
      <c r="R28" s="13"/>
      <c r="S28" s="13" t="e">
        <f t="shared" si="6"/>
        <v>#DIV/0!</v>
      </c>
      <c r="T28" s="13" t="e">
        <f t="shared" si="7"/>
        <v>#DIV/0!</v>
      </c>
      <c r="U28" s="13">
        <v>0</v>
      </c>
      <c r="V28" s="13">
        <v>0</v>
      </c>
      <c r="W28" s="13"/>
      <c r="X28" s="13">
        <v>0</v>
      </c>
      <c r="Y28" s="13">
        <v>0</v>
      </c>
      <c r="Z28" s="13">
        <v>0</v>
      </c>
      <c r="AA28" s="13" t="s">
        <v>60</v>
      </c>
      <c r="AB28" s="13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30</v>
      </c>
      <c r="C29" s="1">
        <v>3722.453</v>
      </c>
      <c r="D29" s="1">
        <v>6605.5209999999997</v>
      </c>
      <c r="E29" s="1">
        <v>4925.6570000000002</v>
      </c>
      <c r="F29" s="1">
        <v>4932.5169999999998</v>
      </c>
      <c r="G29" s="6">
        <v>1</v>
      </c>
      <c r="H29" s="1">
        <v>60</v>
      </c>
      <c r="I29" s="1" t="s">
        <v>31</v>
      </c>
      <c r="J29" s="1">
        <v>4839.21</v>
      </c>
      <c r="K29" s="1">
        <f t="shared" si="2"/>
        <v>86.447000000000116</v>
      </c>
      <c r="L29" s="1">
        <f t="shared" si="4"/>
        <v>3419.4470000000001</v>
      </c>
      <c r="M29" s="1">
        <v>1506.21</v>
      </c>
      <c r="N29" s="1">
        <v>800</v>
      </c>
      <c r="O29" s="1">
        <f t="shared" si="5"/>
        <v>683.88940000000002</v>
      </c>
      <c r="P29" s="5">
        <f t="shared" ref="P29:P36" si="10">12*O29-N29-F29</f>
        <v>2474.1558000000005</v>
      </c>
      <c r="Q29" s="5"/>
      <c r="R29" s="1"/>
      <c r="S29" s="1">
        <f t="shared" si="6"/>
        <v>12</v>
      </c>
      <c r="T29" s="1">
        <f t="shared" si="7"/>
        <v>8.3822281790008724</v>
      </c>
      <c r="U29" s="1">
        <v>611.07819999999992</v>
      </c>
      <c r="V29" s="1">
        <v>667.40940000000001</v>
      </c>
      <c r="W29" s="1">
        <v>731.02239999999995</v>
      </c>
      <c r="X29" s="1">
        <v>723.86680000000001</v>
      </c>
      <c r="Y29" s="1">
        <v>669.69039999999995</v>
      </c>
      <c r="Z29" s="1">
        <v>676.43899999999996</v>
      </c>
      <c r="AA29" s="1"/>
      <c r="AB29" s="1">
        <f t="shared" si="3"/>
        <v>2474.1558000000005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30</v>
      </c>
      <c r="C30" s="1">
        <v>138.41</v>
      </c>
      <c r="D30" s="1">
        <v>105.13</v>
      </c>
      <c r="E30" s="1">
        <v>91.281999999999996</v>
      </c>
      <c r="F30" s="1">
        <v>137.59800000000001</v>
      </c>
      <c r="G30" s="6">
        <v>1</v>
      </c>
      <c r="H30" s="1">
        <v>50</v>
      </c>
      <c r="I30" s="1" t="s">
        <v>31</v>
      </c>
      <c r="J30" s="1">
        <v>83.74</v>
      </c>
      <c r="K30" s="1">
        <f t="shared" si="2"/>
        <v>7.5420000000000016</v>
      </c>
      <c r="L30" s="1">
        <f t="shared" si="4"/>
        <v>91.281999999999996</v>
      </c>
      <c r="M30" s="1"/>
      <c r="N30" s="1">
        <v>55</v>
      </c>
      <c r="O30" s="1">
        <f t="shared" si="5"/>
        <v>18.256399999999999</v>
      </c>
      <c r="P30" s="5">
        <f t="shared" si="10"/>
        <v>26.478799999999978</v>
      </c>
      <c r="Q30" s="5"/>
      <c r="R30" s="1"/>
      <c r="S30" s="1">
        <f t="shared" si="6"/>
        <v>12</v>
      </c>
      <c r="T30" s="1">
        <f t="shared" si="7"/>
        <v>10.549615477312067</v>
      </c>
      <c r="U30" s="1">
        <v>18.258800000000001</v>
      </c>
      <c r="V30" s="1">
        <v>18.179600000000001</v>
      </c>
      <c r="W30" s="1">
        <v>16.241199999999999</v>
      </c>
      <c r="X30" s="1">
        <v>13.994400000000001</v>
      </c>
      <c r="Y30" s="1">
        <v>14.007199999999999</v>
      </c>
      <c r="Z30" s="1">
        <v>23.19</v>
      </c>
      <c r="AA30" s="1"/>
      <c r="AB30" s="1">
        <f t="shared" si="3"/>
        <v>26.478799999999978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30</v>
      </c>
      <c r="C31" s="1">
        <v>552.60400000000004</v>
      </c>
      <c r="D31" s="1">
        <v>537.28800000000001</v>
      </c>
      <c r="E31" s="1">
        <v>436.39600000000002</v>
      </c>
      <c r="F31" s="1">
        <v>590.01</v>
      </c>
      <c r="G31" s="6">
        <v>1</v>
      </c>
      <c r="H31" s="1">
        <v>55</v>
      </c>
      <c r="I31" s="1" t="s">
        <v>31</v>
      </c>
      <c r="J31" s="1">
        <v>403.15</v>
      </c>
      <c r="K31" s="1">
        <f t="shared" si="2"/>
        <v>33.246000000000038</v>
      </c>
      <c r="L31" s="1">
        <f t="shared" si="4"/>
        <v>436.39600000000002</v>
      </c>
      <c r="M31" s="1"/>
      <c r="N31" s="1">
        <v>250</v>
      </c>
      <c r="O31" s="1">
        <f t="shared" si="5"/>
        <v>87.279200000000003</v>
      </c>
      <c r="P31" s="5">
        <f t="shared" si="10"/>
        <v>207.34040000000005</v>
      </c>
      <c r="Q31" s="5"/>
      <c r="R31" s="1"/>
      <c r="S31" s="1">
        <f t="shared" si="6"/>
        <v>12</v>
      </c>
      <c r="T31" s="1">
        <f t="shared" si="7"/>
        <v>9.62440077360929</v>
      </c>
      <c r="U31" s="1">
        <v>83.987200000000001</v>
      </c>
      <c r="V31" s="1">
        <v>84.259600000000006</v>
      </c>
      <c r="W31" s="1">
        <v>86.672399999999996</v>
      </c>
      <c r="X31" s="1">
        <v>96.308799999999991</v>
      </c>
      <c r="Y31" s="1">
        <v>92.951400000000007</v>
      </c>
      <c r="Z31" s="1">
        <v>95.445999999999998</v>
      </c>
      <c r="AA31" s="1"/>
      <c r="AB31" s="1">
        <f t="shared" si="3"/>
        <v>207.34040000000005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30</v>
      </c>
      <c r="C32" s="1">
        <v>3374.9110000000001</v>
      </c>
      <c r="D32" s="1">
        <v>6603.8509999999997</v>
      </c>
      <c r="E32" s="1">
        <v>5397.768</v>
      </c>
      <c r="F32" s="1">
        <v>4168.8670000000002</v>
      </c>
      <c r="G32" s="6">
        <v>1</v>
      </c>
      <c r="H32" s="1">
        <v>60</v>
      </c>
      <c r="I32" s="1" t="s">
        <v>31</v>
      </c>
      <c r="J32" s="1">
        <v>5295.98</v>
      </c>
      <c r="K32" s="1">
        <f t="shared" si="2"/>
        <v>101.78800000000047</v>
      </c>
      <c r="L32" s="1">
        <f t="shared" si="4"/>
        <v>2883.8879999999999</v>
      </c>
      <c r="M32" s="1">
        <v>2513.88</v>
      </c>
      <c r="N32" s="1">
        <v>600</v>
      </c>
      <c r="O32" s="1">
        <f t="shared" si="5"/>
        <v>576.77760000000001</v>
      </c>
      <c r="P32" s="5">
        <f>11.5*O32-N32-F32</f>
        <v>1864.0753999999997</v>
      </c>
      <c r="Q32" s="5"/>
      <c r="R32" s="1"/>
      <c r="S32" s="1">
        <f t="shared" si="6"/>
        <v>11.5</v>
      </c>
      <c r="T32" s="1">
        <f t="shared" si="7"/>
        <v>8.2681210227304245</v>
      </c>
      <c r="U32" s="1">
        <v>512.21499999999992</v>
      </c>
      <c r="V32" s="1">
        <v>585.02260000000001</v>
      </c>
      <c r="W32" s="1">
        <v>623.1998000000001</v>
      </c>
      <c r="X32" s="1">
        <v>626.33119999999997</v>
      </c>
      <c r="Y32" s="1">
        <v>588.97239999999988</v>
      </c>
      <c r="Z32" s="1">
        <v>559.7503999999999</v>
      </c>
      <c r="AA32" s="1"/>
      <c r="AB32" s="1">
        <f t="shared" si="3"/>
        <v>1864.0753999999997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30</v>
      </c>
      <c r="C33" s="1">
        <v>1820.3340000000001</v>
      </c>
      <c r="D33" s="1">
        <v>4326.8680000000004</v>
      </c>
      <c r="E33" s="1">
        <v>3431.4059999999999</v>
      </c>
      <c r="F33" s="1">
        <v>2450.7730000000001</v>
      </c>
      <c r="G33" s="6">
        <v>1</v>
      </c>
      <c r="H33" s="1">
        <v>60</v>
      </c>
      <c r="I33" s="1" t="s">
        <v>31</v>
      </c>
      <c r="J33" s="1">
        <v>3359.26</v>
      </c>
      <c r="K33" s="1">
        <f t="shared" si="2"/>
        <v>72.145999999999731</v>
      </c>
      <c r="L33" s="1">
        <f t="shared" si="4"/>
        <v>1918.646</v>
      </c>
      <c r="M33" s="1">
        <v>1512.76</v>
      </c>
      <c r="N33" s="1">
        <v>1000</v>
      </c>
      <c r="O33" s="1">
        <f t="shared" si="5"/>
        <v>383.72919999999999</v>
      </c>
      <c r="P33" s="5">
        <f>11.5*O33-N33-F33</f>
        <v>962.11279999999988</v>
      </c>
      <c r="Q33" s="5"/>
      <c r="R33" s="1"/>
      <c r="S33" s="1">
        <f t="shared" si="6"/>
        <v>11.5</v>
      </c>
      <c r="T33" s="1">
        <f t="shared" si="7"/>
        <v>8.9927297688057113</v>
      </c>
      <c r="U33" s="1">
        <v>363.18860000000001</v>
      </c>
      <c r="V33" s="1">
        <v>357.185</v>
      </c>
      <c r="W33" s="1">
        <v>388.66719999999998</v>
      </c>
      <c r="X33" s="1">
        <v>355.38380000000001</v>
      </c>
      <c r="Y33" s="1">
        <v>322.09379999999999</v>
      </c>
      <c r="Z33" s="1">
        <v>392.21960000000001</v>
      </c>
      <c r="AA33" s="1"/>
      <c r="AB33" s="1">
        <f t="shared" si="3"/>
        <v>962.11279999999988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30</v>
      </c>
      <c r="C34" s="1">
        <v>481.75599999999997</v>
      </c>
      <c r="D34" s="1">
        <v>437.416</v>
      </c>
      <c r="E34" s="1">
        <v>349.916</v>
      </c>
      <c r="F34" s="1">
        <v>487.36200000000002</v>
      </c>
      <c r="G34" s="6">
        <v>1</v>
      </c>
      <c r="H34" s="1">
        <v>60</v>
      </c>
      <c r="I34" s="1" t="s">
        <v>31</v>
      </c>
      <c r="J34" s="1">
        <v>346.31</v>
      </c>
      <c r="K34" s="1">
        <f t="shared" si="2"/>
        <v>3.6059999999999945</v>
      </c>
      <c r="L34" s="1">
        <f t="shared" si="4"/>
        <v>349.916</v>
      </c>
      <c r="M34" s="1"/>
      <c r="N34" s="1">
        <v>210</v>
      </c>
      <c r="O34" s="1">
        <f t="shared" si="5"/>
        <v>69.983199999999997</v>
      </c>
      <c r="P34" s="5">
        <f t="shared" si="10"/>
        <v>142.43639999999988</v>
      </c>
      <c r="Q34" s="5"/>
      <c r="R34" s="1"/>
      <c r="S34" s="1">
        <f t="shared" si="6"/>
        <v>12</v>
      </c>
      <c r="T34" s="1">
        <f t="shared" si="7"/>
        <v>9.9647058151099142</v>
      </c>
      <c r="U34" s="1">
        <v>70.188800000000001</v>
      </c>
      <c r="V34" s="1">
        <v>66.552400000000006</v>
      </c>
      <c r="W34" s="1">
        <v>60.560799999999993</v>
      </c>
      <c r="X34" s="1">
        <v>72.260799999999989</v>
      </c>
      <c r="Y34" s="1">
        <v>74.201999999999998</v>
      </c>
      <c r="Z34" s="1">
        <v>87.379600000000011</v>
      </c>
      <c r="AA34" s="1"/>
      <c r="AB34" s="1">
        <f t="shared" si="3"/>
        <v>142.43639999999988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30</v>
      </c>
      <c r="C35" s="1">
        <v>23.853999999999999</v>
      </c>
      <c r="D35" s="1">
        <v>47.515999999999998</v>
      </c>
      <c r="E35" s="1"/>
      <c r="F35" s="1">
        <v>47.515999999999998</v>
      </c>
      <c r="G35" s="6">
        <v>1</v>
      </c>
      <c r="H35" s="1" t="e">
        <v>#N/A</v>
      </c>
      <c r="I35" s="1" t="s">
        <v>31</v>
      </c>
      <c r="J35" s="1">
        <v>12.8</v>
      </c>
      <c r="K35" s="1">
        <f t="shared" si="2"/>
        <v>-12.8</v>
      </c>
      <c r="L35" s="1">
        <f t="shared" si="4"/>
        <v>0</v>
      </c>
      <c r="M35" s="1"/>
      <c r="N35" s="1">
        <v>10</v>
      </c>
      <c r="O35" s="1">
        <f t="shared" si="5"/>
        <v>0</v>
      </c>
      <c r="P35" s="5"/>
      <c r="Q35" s="5"/>
      <c r="R35" s="1"/>
      <c r="S35" s="1" t="e">
        <f t="shared" si="6"/>
        <v>#DIV/0!</v>
      </c>
      <c r="T35" s="1" t="e">
        <f t="shared" si="7"/>
        <v>#DIV/0!</v>
      </c>
      <c r="U35" s="1">
        <v>4.7610000000000001</v>
      </c>
      <c r="V35" s="1">
        <v>5.2901999999999996</v>
      </c>
      <c r="W35" s="1">
        <v>0.5292</v>
      </c>
      <c r="X35" s="1">
        <v>0</v>
      </c>
      <c r="Y35" s="1">
        <v>0</v>
      </c>
      <c r="Z35" s="1">
        <v>0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30</v>
      </c>
      <c r="C36" s="1">
        <v>486.43799999999999</v>
      </c>
      <c r="D36" s="1">
        <v>333.17500000000001</v>
      </c>
      <c r="E36" s="1">
        <v>482.988</v>
      </c>
      <c r="F36" s="1">
        <v>270.86900000000003</v>
      </c>
      <c r="G36" s="6">
        <v>1</v>
      </c>
      <c r="H36" s="1">
        <v>60</v>
      </c>
      <c r="I36" s="1" t="s">
        <v>31</v>
      </c>
      <c r="J36" s="1">
        <v>445.22</v>
      </c>
      <c r="K36" s="1">
        <f t="shared" si="2"/>
        <v>37.767999999999972</v>
      </c>
      <c r="L36" s="1">
        <f t="shared" si="4"/>
        <v>340.512</v>
      </c>
      <c r="M36" s="1">
        <v>142.476</v>
      </c>
      <c r="N36" s="1">
        <v>400</v>
      </c>
      <c r="O36" s="1">
        <f t="shared" si="5"/>
        <v>68.102400000000003</v>
      </c>
      <c r="P36" s="5">
        <f t="shared" si="10"/>
        <v>146.35980000000006</v>
      </c>
      <c r="Q36" s="5"/>
      <c r="R36" s="1"/>
      <c r="S36" s="1">
        <f t="shared" si="6"/>
        <v>12</v>
      </c>
      <c r="T36" s="1">
        <f t="shared" si="7"/>
        <v>9.850886312376657</v>
      </c>
      <c r="U36" s="1">
        <v>66.724999999999994</v>
      </c>
      <c r="V36" s="1">
        <v>61.636600000000001</v>
      </c>
      <c r="W36" s="1">
        <v>59.229399999999998</v>
      </c>
      <c r="X36" s="1">
        <v>69.852800000000002</v>
      </c>
      <c r="Y36" s="1">
        <v>72.727999999999994</v>
      </c>
      <c r="Z36" s="1">
        <v>89.380799999999994</v>
      </c>
      <c r="AA36" s="1"/>
      <c r="AB36" s="1">
        <f t="shared" si="3"/>
        <v>146.35980000000006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30</v>
      </c>
      <c r="C37" s="1">
        <v>221.44900000000001</v>
      </c>
      <c r="D37" s="1">
        <v>344.476</v>
      </c>
      <c r="E37" s="1">
        <v>156.65299999999999</v>
      </c>
      <c r="F37" s="1">
        <v>351.63799999999998</v>
      </c>
      <c r="G37" s="6">
        <v>1</v>
      </c>
      <c r="H37" s="1">
        <v>35</v>
      </c>
      <c r="I37" s="1" t="s">
        <v>31</v>
      </c>
      <c r="J37" s="1">
        <v>167.9</v>
      </c>
      <c r="K37" s="1">
        <f t="shared" si="2"/>
        <v>-11.247000000000014</v>
      </c>
      <c r="L37" s="1">
        <f t="shared" si="4"/>
        <v>106.41299999999998</v>
      </c>
      <c r="M37" s="1">
        <v>50.24</v>
      </c>
      <c r="N37" s="1"/>
      <c r="O37" s="1">
        <f t="shared" si="5"/>
        <v>21.282599999999995</v>
      </c>
      <c r="P37" s="5"/>
      <c r="Q37" s="5"/>
      <c r="R37" s="1"/>
      <c r="S37" s="1">
        <f t="shared" si="6"/>
        <v>16.522323400336429</v>
      </c>
      <c r="T37" s="1">
        <f t="shared" si="7"/>
        <v>16.522323400336429</v>
      </c>
      <c r="U37" s="1">
        <v>27.75259999999999</v>
      </c>
      <c r="V37" s="1">
        <v>45.419600000000003</v>
      </c>
      <c r="W37" s="1">
        <v>42.456599999999987</v>
      </c>
      <c r="X37" s="1">
        <v>44.141000000000012</v>
      </c>
      <c r="Y37" s="1">
        <v>40.812199999999997</v>
      </c>
      <c r="Z37" s="1">
        <v>37.524399999999993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70</v>
      </c>
      <c r="B38" s="10" t="s">
        <v>30</v>
      </c>
      <c r="C38" s="10">
        <v>14.507</v>
      </c>
      <c r="D38" s="10">
        <v>128.28200000000001</v>
      </c>
      <c r="E38" s="10">
        <v>14.597</v>
      </c>
      <c r="F38" s="10">
        <v>116.17100000000001</v>
      </c>
      <c r="G38" s="11">
        <v>0</v>
      </c>
      <c r="H38" s="10">
        <v>40</v>
      </c>
      <c r="I38" s="10" t="s">
        <v>45</v>
      </c>
      <c r="J38" s="10">
        <v>48.7</v>
      </c>
      <c r="K38" s="10">
        <f t="shared" ref="K38:K69" si="11">E38-J38</f>
        <v>-34.103000000000002</v>
      </c>
      <c r="L38" s="10">
        <f t="shared" si="4"/>
        <v>14.597</v>
      </c>
      <c r="M38" s="10"/>
      <c r="N38" s="10"/>
      <c r="O38" s="10">
        <f t="shared" si="5"/>
        <v>2.9194</v>
      </c>
      <c r="P38" s="12"/>
      <c r="Q38" s="12"/>
      <c r="R38" s="10"/>
      <c r="S38" s="10">
        <f t="shared" si="6"/>
        <v>39.792765636774682</v>
      </c>
      <c r="T38" s="10">
        <f t="shared" si="7"/>
        <v>39.792765636774682</v>
      </c>
      <c r="U38" s="10">
        <v>3.3553999999999999</v>
      </c>
      <c r="V38" s="10">
        <v>10.361800000000001</v>
      </c>
      <c r="W38" s="10">
        <v>12.2066</v>
      </c>
      <c r="X38" s="10">
        <v>7.7359999999999998</v>
      </c>
      <c r="Y38" s="10">
        <v>4.5973999999999986</v>
      </c>
      <c r="Z38" s="10">
        <v>3.2783999999999991</v>
      </c>
      <c r="AA38" s="10" t="s">
        <v>49</v>
      </c>
      <c r="AB38" s="10">
        <f t="shared" ref="AB38:AB69" si="12">P38*G38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30</v>
      </c>
      <c r="C39" s="1">
        <v>226.90199999999999</v>
      </c>
      <c r="D39" s="1">
        <v>838.16800000000001</v>
      </c>
      <c r="E39" s="1">
        <v>346.339</v>
      </c>
      <c r="F39" s="1">
        <v>326.67599999999999</v>
      </c>
      <c r="G39" s="6">
        <v>1</v>
      </c>
      <c r="H39" s="1">
        <v>30</v>
      </c>
      <c r="I39" s="1" t="s">
        <v>31</v>
      </c>
      <c r="J39" s="1">
        <v>333.91199999999998</v>
      </c>
      <c r="K39" s="1">
        <f t="shared" si="11"/>
        <v>12.427000000000021</v>
      </c>
      <c r="L39" s="1">
        <f t="shared" si="4"/>
        <v>220.227</v>
      </c>
      <c r="M39" s="1">
        <v>126.11199999999999</v>
      </c>
      <c r="N39" s="1">
        <v>80</v>
      </c>
      <c r="O39" s="1">
        <f t="shared" si="5"/>
        <v>44.045400000000001</v>
      </c>
      <c r="P39" s="5">
        <f>11*O39-N39-F39</f>
        <v>77.823400000000049</v>
      </c>
      <c r="Q39" s="5"/>
      <c r="R39" s="1"/>
      <c r="S39" s="1">
        <f t="shared" si="6"/>
        <v>11</v>
      </c>
      <c r="T39" s="1">
        <f t="shared" si="7"/>
        <v>9.2331094734069836</v>
      </c>
      <c r="U39" s="1">
        <v>41.997999999999998</v>
      </c>
      <c r="V39" s="1">
        <v>49.533399999999993</v>
      </c>
      <c r="W39" s="1">
        <v>50.893599999999999</v>
      </c>
      <c r="X39" s="1">
        <v>47.328400000000002</v>
      </c>
      <c r="Y39" s="1">
        <v>46.773400000000002</v>
      </c>
      <c r="Z39" s="1">
        <v>55.127400000000002</v>
      </c>
      <c r="AA39" s="1"/>
      <c r="AB39" s="1">
        <f t="shared" si="12"/>
        <v>77.823400000000049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30</v>
      </c>
      <c r="C40" s="1">
        <v>300.01600000000002</v>
      </c>
      <c r="D40" s="1">
        <v>647.85599999999999</v>
      </c>
      <c r="E40" s="1">
        <v>675.697</v>
      </c>
      <c r="F40" s="1">
        <v>232.59299999999999</v>
      </c>
      <c r="G40" s="6">
        <v>1</v>
      </c>
      <c r="H40" s="1">
        <v>30</v>
      </c>
      <c r="I40" s="1" t="s">
        <v>31</v>
      </c>
      <c r="J40" s="1">
        <v>672.21600000000001</v>
      </c>
      <c r="K40" s="1">
        <f t="shared" si="11"/>
        <v>3.4809999999999945</v>
      </c>
      <c r="L40" s="1">
        <f t="shared" si="4"/>
        <v>325.38900000000001</v>
      </c>
      <c r="M40" s="1">
        <v>350.30799999999999</v>
      </c>
      <c r="N40" s="1">
        <v>370</v>
      </c>
      <c r="O40" s="1">
        <f t="shared" si="5"/>
        <v>65.077799999999996</v>
      </c>
      <c r="P40" s="5">
        <f t="shared" ref="P40:P41" si="13">11*O40-N40-F40</f>
        <v>113.26279999999994</v>
      </c>
      <c r="Q40" s="5"/>
      <c r="R40" s="1"/>
      <c r="S40" s="1">
        <f t="shared" si="6"/>
        <v>11</v>
      </c>
      <c r="T40" s="1">
        <f t="shared" si="7"/>
        <v>9.2595785352301405</v>
      </c>
      <c r="U40" s="1">
        <v>63.104199999999992</v>
      </c>
      <c r="V40" s="1">
        <v>49.887600000000013</v>
      </c>
      <c r="W40" s="1">
        <v>51.859600000000007</v>
      </c>
      <c r="X40" s="1">
        <v>58.466599999999993</v>
      </c>
      <c r="Y40" s="1">
        <v>54.061400000000013</v>
      </c>
      <c r="Z40" s="1">
        <v>55.473999999999997</v>
      </c>
      <c r="AA40" s="1"/>
      <c r="AB40" s="1">
        <f t="shared" si="12"/>
        <v>113.26279999999994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30</v>
      </c>
      <c r="C41" s="1">
        <v>143.548</v>
      </c>
      <c r="D41" s="1">
        <v>653.29899999999998</v>
      </c>
      <c r="E41" s="1">
        <v>308.68400000000003</v>
      </c>
      <c r="F41" s="1">
        <v>428.17700000000002</v>
      </c>
      <c r="G41" s="6">
        <v>1</v>
      </c>
      <c r="H41" s="1">
        <v>30</v>
      </c>
      <c r="I41" s="1" t="s">
        <v>31</v>
      </c>
      <c r="J41" s="1">
        <v>326</v>
      </c>
      <c r="K41" s="1">
        <f t="shared" si="11"/>
        <v>-17.315999999999974</v>
      </c>
      <c r="L41" s="1">
        <f t="shared" si="4"/>
        <v>308.68400000000003</v>
      </c>
      <c r="M41" s="1"/>
      <c r="N41" s="1">
        <v>180</v>
      </c>
      <c r="O41" s="1">
        <f t="shared" si="5"/>
        <v>61.736800000000002</v>
      </c>
      <c r="P41" s="5">
        <f t="shared" si="13"/>
        <v>70.927800000000047</v>
      </c>
      <c r="Q41" s="5"/>
      <c r="R41" s="1"/>
      <c r="S41" s="1">
        <f t="shared" si="6"/>
        <v>11</v>
      </c>
      <c r="T41" s="1">
        <f t="shared" si="7"/>
        <v>9.8511260706742174</v>
      </c>
      <c r="U41" s="1">
        <v>63.461199999999998</v>
      </c>
      <c r="V41" s="1">
        <v>65.472400000000007</v>
      </c>
      <c r="W41" s="1">
        <v>65.214799999999997</v>
      </c>
      <c r="X41" s="1">
        <v>58.14459999999999</v>
      </c>
      <c r="Y41" s="1">
        <v>46.756599999999999</v>
      </c>
      <c r="Z41" s="1">
        <v>19.157</v>
      </c>
      <c r="AA41" s="1"/>
      <c r="AB41" s="1">
        <f t="shared" si="12"/>
        <v>70.927800000000047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74</v>
      </c>
      <c r="B42" s="13" t="s">
        <v>30</v>
      </c>
      <c r="C42" s="13"/>
      <c r="D42" s="13"/>
      <c r="E42" s="13"/>
      <c r="F42" s="13"/>
      <c r="G42" s="14">
        <v>0</v>
      </c>
      <c r="H42" s="13" t="e">
        <v>#N/A</v>
      </c>
      <c r="I42" s="13" t="s">
        <v>31</v>
      </c>
      <c r="J42" s="13"/>
      <c r="K42" s="13">
        <f t="shared" si="11"/>
        <v>0</v>
      </c>
      <c r="L42" s="13">
        <f t="shared" si="4"/>
        <v>0</v>
      </c>
      <c r="M42" s="13"/>
      <c r="N42" s="13"/>
      <c r="O42" s="13">
        <f t="shared" si="5"/>
        <v>0</v>
      </c>
      <c r="P42" s="15"/>
      <c r="Q42" s="15"/>
      <c r="R42" s="13"/>
      <c r="S42" s="13" t="e">
        <f t="shared" si="6"/>
        <v>#DIV/0!</v>
      </c>
      <c r="T42" s="13" t="e">
        <f t="shared" si="7"/>
        <v>#DIV/0!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 t="s">
        <v>40</v>
      </c>
      <c r="AB42" s="13">
        <f t="shared" si="1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30</v>
      </c>
      <c r="C43" s="1">
        <v>641.46</v>
      </c>
      <c r="D43" s="1">
        <v>1448.8530000000001</v>
      </c>
      <c r="E43" s="1">
        <v>558.66499999999996</v>
      </c>
      <c r="F43" s="1">
        <v>649.18100000000004</v>
      </c>
      <c r="G43" s="6">
        <v>1</v>
      </c>
      <c r="H43" s="1">
        <v>40</v>
      </c>
      <c r="I43" s="1" t="s">
        <v>31</v>
      </c>
      <c r="J43" s="1">
        <v>504.3</v>
      </c>
      <c r="K43" s="1">
        <f t="shared" si="11"/>
        <v>54.364999999999952</v>
      </c>
      <c r="L43" s="1">
        <f t="shared" si="4"/>
        <v>558.66499999999996</v>
      </c>
      <c r="M43" s="1"/>
      <c r="N43" s="1">
        <v>400</v>
      </c>
      <c r="O43" s="1">
        <f t="shared" si="5"/>
        <v>111.73299999999999</v>
      </c>
      <c r="P43" s="5">
        <f t="shared" ref="P43:P49" si="14">12*O43-N43-F43</f>
        <v>291.61499999999978</v>
      </c>
      <c r="Q43" s="5"/>
      <c r="R43" s="1"/>
      <c r="S43" s="1">
        <f t="shared" si="6"/>
        <v>12</v>
      </c>
      <c r="T43" s="1">
        <f t="shared" si="7"/>
        <v>9.3900727627469074</v>
      </c>
      <c r="U43" s="1">
        <v>110.68680000000001</v>
      </c>
      <c r="V43" s="1">
        <v>100.14960000000001</v>
      </c>
      <c r="W43" s="1">
        <v>97.25800000000001</v>
      </c>
      <c r="X43" s="1">
        <v>96.028799999999976</v>
      </c>
      <c r="Y43" s="1">
        <v>105.34399999999999</v>
      </c>
      <c r="Z43" s="1">
        <v>127.5522</v>
      </c>
      <c r="AA43" s="1" t="s">
        <v>76</v>
      </c>
      <c r="AB43" s="1">
        <f t="shared" si="12"/>
        <v>291.61499999999978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30</v>
      </c>
      <c r="C44" s="1">
        <v>231.96100000000001</v>
      </c>
      <c r="D44" s="1">
        <v>202.416</v>
      </c>
      <c r="E44" s="1">
        <v>348.24099999999999</v>
      </c>
      <c r="F44" s="1">
        <v>49.826999999999998</v>
      </c>
      <c r="G44" s="6">
        <v>1</v>
      </c>
      <c r="H44" s="1">
        <v>35</v>
      </c>
      <c r="I44" s="1" t="s">
        <v>31</v>
      </c>
      <c r="J44" s="1">
        <v>343.57600000000002</v>
      </c>
      <c r="K44" s="1">
        <f t="shared" si="11"/>
        <v>4.6649999999999636</v>
      </c>
      <c r="L44" s="1">
        <f t="shared" si="4"/>
        <v>200.065</v>
      </c>
      <c r="M44" s="1">
        <v>148.17599999999999</v>
      </c>
      <c r="N44" s="1">
        <v>300</v>
      </c>
      <c r="O44" s="1">
        <f t="shared" si="5"/>
        <v>40.012999999999998</v>
      </c>
      <c r="P44" s="5">
        <f>11*O44-N44-F44</f>
        <v>90.315999999999974</v>
      </c>
      <c r="Q44" s="5"/>
      <c r="R44" s="1"/>
      <c r="S44" s="1">
        <f t="shared" si="6"/>
        <v>11</v>
      </c>
      <c r="T44" s="1">
        <f t="shared" si="7"/>
        <v>8.7428335790867973</v>
      </c>
      <c r="U44" s="1">
        <v>44.730200000000004</v>
      </c>
      <c r="V44" s="1">
        <v>32.247599999999998</v>
      </c>
      <c r="W44" s="1">
        <v>30.64</v>
      </c>
      <c r="X44" s="1">
        <v>37.929400000000001</v>
      </c>
      <c r="Y44" s="1">
        <v>35.267399999999988</v>
      </c>
      <c r="Z44" s="1">
        <v>40.093400000000003</v>
      </c>
      <c r="AA44" s="1"/>
      <c r="AB44" s="1">
        <f t="shared" si="12"/>
        <v>90.315999999999974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30</v>
      </c>
      <c r="C45" s="1">
        <v>137.49600000000001</v>
      </c>
      <c r="D45" s="1">
        <v>114.256</v>
      </c>
      <c r="E45" s="1">
        <v>98.941000000000003</v>
      </c>
      <c r="F45" s="1">
        <v>145.23400000000001</v>
      </c>
      <c r="G45" s="6">
        <v>1</v>
      </c>
      <c r="H45" s="1">
        <v>45</v>
      </c>
      <c r="I45" s="1" t="s">
        <v>31</v>
      </c>
      <c r="J45" s="1">
        <v>93</v>
      </c>
      <c r="K45" s="1">
        <f t="shared" si="11"/>
        <v>5.9410000000000025</v>
      </c>
      <c r="L45" s="1">
        <f t="shared" si="4"/>
        <v>98.941000000000003</v>
      </c>
      <c r="M45" s="1"/>
      <c r="N45" s="1"/>
      <c r="O45" s="1">
        <f t="shared" si="5"/>
        <v>19.7882</v>
      </c>
      <c r="P45" s="5">
        <f t="shared" si="14"/>
        <v>92.224399999999974</v>
      </c>
      <c r="Q45" s="5"/>
      <c r="R45" s="1"/>
      <c r="S45" s="1">
        <f t="shared" si="6"/>
        <v>12</v>
      </c>
      <c r="T45" s="1">
        <f t="shared" si="7"/>
        <v>7.3394245055133869</v>
      </c>
      <c r="U45" s="1">
        <v>15.4216</v>
      </c>
      <c r="V45" s="1">
        <v>16.272200000000002</v>
      </c>
      <c r="W45" s="1">
        <v>21.159400000000002</v>
      </c>
      <c r="X45" s="1">
        <v>24.5456</v>
      </c>
      <c r="Y45" s="1">
        <v>20.236599999999999</v>
      </c>
      <c r="Z45" s="1">
        <v>22.5656</v>
      </c>
      <c r="AA45" s="1"/>
      <c r="AB45" s="1">
        <f t="shared" si="12"/>
        <v>92.224399999999974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30</v>
      </c>
      <c r="C46" s="1">
        <v>135.934</v>
      </c>
      <c r="D46" s="1">
        <v>101.327</v>
      </c>
      <c r="E46" s="1">
        <v>116.06399999999999</v>
      </c>
      <c r="F46" s="1">
        <v>106.655</v>
      </c>
      <c r="G46" s="6">
        <v>1</v>
      </c>
      <c r="H46" s="1">
        <v>30</v>
      </c>
      <c r="I46" s="1" t="s">
        <v>31</v>
      </c>
      <c r="J46" s="1">
        <v>109.717</v>
      </c>
      <c r="K46" s="1">
        <f t="shared" si="11"/>
        <v>6.3469999999999942</v>
      </c>
      <c r="L46" s="1">
        <f t="shared" si="4"/>
        <v>84.746999999999986</v>
      </c>
      <c r="M46" s="1">
        <v>31.317</v>
      </c>
      <c r="N46" s="1">
        <v>55</v>
      </c>
      <c r="O46" s="1">
        <f t="shared" si="5"/>
        <v>16.949399999999997</v>
      </c>
      <c r="P46" s="5">
        <f>11*O46-N46-F46</f>
        <v>24.788399999999967</v>
      </c>
      <c r="Q46" s="5"/>
      <c r="R46" s="1"/>
      <c r="S46" s="1">
        <f t="shared" si="6"/>
        <v>11</v>
      </c>
      <c r="T46" s="1">
        <f t="shared" si="7"/>
        <v>9.5375057524160169</v>
      </c>
      <c r="U46" s="1">
        <v>16.4542</v>
      </c>
      <c r="V46" s="1">
        <v>16.333600000000001</v>
      </c>
      <c r="W46" s="1">
        <v>16.053599999999999</v>
      </c>
      <c r="X46" s="1">
        <v>13.598800000000001</v>
      </c>
      <c r="Y46" s="1">
        <v>17.876200000000001</v>
      </c>
      <c r="Z46" s="1">
        <v>23.1526</v>
      </c>
      <c r="AA46" s="1"/>
      <c r="AB46" s="1">
        <f t="shared" si="12"/>
        <v>24.788399999999967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30</v>
      </c>
      <c r="C47" s="1">
        <v>492.65199999999999</v>
      </c>
      <c r="D47" s="1">
        <v>689.68299999999999</v>
      </c>
      <c r="E47" s="1">
        <v>504.04</v>
      </c>
      <c r="F47" s="1">
        <v>606.20699999999999</v>
      </c>
      <c r="G47" s="6">
        <v>1</v>
      </c>
      <c r="H47" s="1">
        <v>45</v>
      </c>
      <c r="I47" s="1" t="s">
        <v>31</v>
      </c>
      <c r="J47" s="1">
        <v>514.97900000000004</v>
      </c>
      <c r="K47" s="1">
        <f t="shared" si="11"/>
        <v>-10.939000000000021</v>
      </c>
      <c r="L47" s="1">
        <f t="shared" si="4"/>
        <v>403.46100000000001</v>
      </c>
      <c r="M47" s="1">
        <v>100.57899999999999</v>
      </c>
      <c r="N47" s="1">
        <v>200</v>
      </c>
      <c r="O47" s="1">
        <f t="shared" si="5"/>
        <v>80.6922</v>
      </c>
      <c r="P47" s="5">
        <f t="shared" si="14"/>
        <v>162.09939999999995</v>
      </c>
      <c r="Q47" s="5"/>
      <c r="R47" s="1"/>
      <c r="S47" s="1">
        <f t="shared" si="6"/>
        <v>12</v>
      </c>
      <c r="T47" s="1">
        <f t="shared" si="7"/>
        <v>9.991139168345887</v>
      </c>
      <c r="U47" s="1">
        <v>79.718400000000003</v>
      </c>
      <c r="V47" s="1">
        <v>84.266999999999996</v>
      </c>
      <c r="W47" s="1">
        <v>85.051000000000002</v>
      </c>
      <c r="X47" s="1">
        <v>82.299799999999991</v>
      </c>
      <c r="Y47" s="1">
        <v>86.593999999999994</v>
      </c>
      <c r="Z47" s="1">
        <v>84.353200000000015</v>
      </c>
      <c r="AA47" s="1"/>
      <c r="AB47" s="1">
        <f t="shared" si="12"/>
        <v>162.09939999999995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30</v>
      </c>
      <c r="C48" s="1">
        <v>400.17599999999999</v>
      </c>
      <c r="D48" s="1">
        <v>392.78800000000001</v>
      </c>
      <c r="E48" s="1">
        <v>321.53699999999998</v>
      </c>
      <c r="F48" s="1">
        <v>398.07900000000001</v>
      </c>
      <c r="G48" s="6">
        <v>1</v>
      </c>
      <c r="H48" s="1">
        <v>45</v>
      </c>
      <c r="I48" s="1" t="s">
        <v>31</v>
      </c>
      <c r="J48" s="1">
        <v>327.12599999999998</v>
      </c>
      <c r="K48" s="1">
        <f t="shared" si="11"/>
        <v>-5.5889999999999986</v>
      </c>
      <c r="L48" s="1">
        <f t="shared" si="4"/>
        <v>269.911</v>
      </c>
      <c r="M48" s="1">
        <v>51.625999999999998</v>
      </c>
      <c r="N48" s="1">
        <v>240</v>
      </c>
      <c r="O48" s="1">
        <f t="shared" si="5"/>
        <v>53.982199999999999</v>
      </c>
      <c r="P48" s="5">
        <f t="shared" si="14"/>
        <v>9.7073999999999501</v>
      </c>
      <c r="Q48" s="5"/>
      <c r="R48" s="1"/>
      <c r="S48" s="1">
        <f t="shared" si="6"/>
        <v>12</v>
      </c>
      <c r="T48" s="1">
        <f t="shared" si="7"/>
        <v>11.820174057374468</v>
      </c>
      <c r="U48" s="1">
        <v>60.939200000000007</v>
      </c>
      <c r="V48" s="1">
        <v>55.062600000000003</v>
      </c>
      <c r="W48" s="1">
        <v>49.043999999999997</v>
      </c>
      <c r="X48" s="1">
        <v>63.616999999999997</v>
      </c>
      <c r="Y48" s="1">
        <v>60.83</v>
      </c>
      <c r="Z48" s="1">
        <v>53.25419999999999</v>
      </c>
      <c r="AA48" s="1"/>
      <c r="AB48" s="1">
        <f t="shared" si="12"/>
        <v>9.7073999999999501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30</v>
      </c>
      <c r="C49" s="1">
        <v>330.77100000000002</v>
      </c>
      <c r="D49" s="1">
        <v>42.771999999999998</v>
      </c>
      <c r="E49" s="1">
        <v>132.893</v>
      </c>
      <c r="F49" s="1">
        <v>201.185</v>
      </c>
      <c r="G49" s="6">
        <v>1</v>
      </c>
      <c r="H49" s="1">
        <v>45</v>
      </c>
      <c r="I49" s="1" t="s">
        <v>31</v>
      </c>
      <c r="J49" s="1">
        <v>139.6</v>
      </c>
      <c r="K49" s="1">
        <f t="shared" si="11"/>
        <v>-6.7069999999999936</v>
      </c>
      <c r="L49" s="1">
        <f t="shared" si="4"/>
        <v>132.893</v>
      </c>
      <c r="M49" s="1"/>
      <c r="N49" s="1">
        <v>30</v>
      </c>
      <c r="O49" s="1">
        <f t="shared" si="5"/>
        <v>26.578600000000002</v>
      </c>
      <c r="P49" s="5">
        <f t="shared" si="14"/>
        <v>87.758200000000045</v>
      </c>
      <c r="Q49" s="5"/>
      <c r="R49" s="1"/>
      <c r="S49" s="1">
        <f t="shared" si="6"/>
        <v>12.000000000000002</v>
      </c>
      <c r="T49" s="1">
        <f t="shared" si="7"/>
        <v>8.698163183914879</v>
      </c>
      <c r="U49" s="1">
        <v>25.434799999999999</v>
      </c>
      <c r="V49" s="1">
        <v>28.565999999999999</v>
      </c>
      <c r="W49" s="1">
        <v>21.684200000000001</v>
      </c>
      <c r="X49" s="1">
        <v>16.4682</v>
      </c>
      <c r="Y49" s="1">
        <v>22.270800000000001</v>
      </c>
      <c r="Z49" s="1">
        <v>42.788200000000003</v>
      </c>
      <c r="AA49" s="1"/>
      <c r="AB49" s="1">
        <f t="shared" si="12"/>
        <v>87.758200000000045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3" t="s">
        <v>83</v>
      </c>
      <c r="B50" s="13" t="s">
        <v>30</v>
      </c>
      <c r="C50" s="13">
        <v>23.931999999999999</v>
      </c>
      <c r="D50" s="13"/>
      <c r="E50" s="13">
        <v>21.457999999999998</v>
      </c>
      <c r="F50" s="13">
        <v>2.4380000000000002</v>
      </c>
      <c r="G50" s="14">
        <v>0</v>
      </c>
      <c r="H50" s="13" t="e">
        <v>#N/A</v>
      </c>
      <c r="I50" s="13" t="s">
        <v>31</v>
      </c>
      <c r="J50" s="13">
        <v>30.1</v>
      </c>
      <c r="K50" s="13">
        <f t="shared" si="11"/>
        <v>-8.642000000000003</v>
      </c>
      <c r="L50" s="13">
        <f t="shared" si="4"/>
        <v>21.457999999999998</v>
      </c>
      <c r="M50" s="13"/>
      <c r="N50" s="13"/>
      <c r="O50" s="13">
        <f t="shared" si="5"/>
        <v>4.2915999999999999</v>
      </c>
      <c r="P50" s="15"/>
      <c r="Q50" s="15"/>
      <c r="R50" s="13"/>
      <c r="S50" s="13">
        <f t="shared" si="6"/>
        <v>0.56808649454748816</v>
      </c>
      <c r="T50" s="13">
        <f t="shared" si="7"/>
        <v>0.56808649454748816</v>
      </c>
      <c r="U50" s="13">
        <v>3.7564000000000002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 t="s">
        <v>34</v>
      </c>
      <c r="AB50" s="13">
        <f t="shared" si="1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84</v>
      </c>
      <c r="B51" s="10" t="s">
        <v>30</v>
      </c>
      <c r="C51" s="10">
        <v>0.50900000000000001</v>
      </c>
      <c r="D51" s="10"/>
      <c r="E51" s="10">
        <v>-0.72399999999999998</v>
      </c>
      <c r="F51" s="10"/>
      <c r="G51" s="11">
        <v>0</v>
      </c>
      <c r="H51" s="10">
        <v>35</v>
      </c>
      <c r="I51" s="10" t="s">
        <v>45</v>
      </c>
      <c r="J51" s="10">
        <v>3.2</v>
      </c>
      <c r="K51" s="10">
        <f t="shared" si="11"/>
        <v>-3.9240000000000004</v>
      </c>
      <c r="L51" s="10">
        <f t="shared" si="4"/>
        <v>-0.72399999999999998</v>
      </c>
      <c r="M51" s="10"/>
      <c r="N51" s="10"/>
      <c r="O51" s="10">
        <f t="shared" si="5"/>
        <v>-0.14479999999999998</v>
      </c>
      <c r="P51" s="12"/>
      <c r="Q51" s="12"/>
      <c r="R51" s="10"/>
      <c r="S51" s="10">
        <f t="shared" si="6"/>
        <v>0</v>
      </c>
      <c r="T51" s="10">
        <f t="shared" si="7"/>
        <v>0</v>
      </c>
      <c r="U51" s="10">
        <v>-0.14480000000000001</v>
      </c>
      <c r="V51" s="10">
        <v>9.5546000000000006</v>
      </c>
      <c r="W51" s="10">
        <v>10.1402</v>
      </c>
      <c r="X51" s="10">
        <v>8.0148000000000028</v>
      </c>
      <c r="Y51" s="10">
        <v>7.4291999999999998</v>
      </c>
      <c r="Z51" s="10">
        <v>0</v>
      </c>
      <c r="AA51" s="10" t="s">
        <v>34</v>
      </c>
      <c r="AB51" s="10">
        <f t="shared" si="12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39</v>
      </c>
      <c r="C52" s="1">
        <v>695</v>
      </c>
      <c r="D52" s="1">
        <v>576</v>
      </c>
      <c r="E52" s="1">
        <v>437</v>
      </c>
      <c r="F52" s="1">
        <v>735</v>
      </c>
      <c r="G52" s="6">
        <v>0.4</v>
      </c>
      <c r="H52" s="1">
        <v>45</v>
      </c>
      <c r="I52" s="1" t="s">
        <v>31</v>
      </c>
      <c r="J52" s="1">
        <v>447</v>
      </c>
      <c r="K52" s="1">
        <f t="shared" si="11"/>
        <v>-10</v>
      </c>
      <c r="L52" s="1">
        <f t="shared" si="4"/>
        <v>437</v>
      </c>
      <c r="M52" s="1"/>
      <c r="N52" s="1"/>
      <c r="O52" s="1">
        <f t="shared" si="5"/>
        <v>87.4</v>
      </c>
      <c r="P52" s="5">
        <f>12*O52-N52-F52</f>
        <v>313.80000000000018</v>
      </c>
      <c r="Q52" s="5"/>
      <c r="R52" s="1"/>
      <c r="S52" s="1">
        <f t="shared" si="6"/>
        <v>12.000000000000002</v>
      </c>
      <c r="T52" s="1">
        <f t="shared" si="7"/>
        <v>8.4096109839816933</v>
      </c>
      <c r="U52" s="1">
        <v>75.8</v>
      </c>
      <c r="V52" s="1">
        <v>97</v>
      </c>
      <c r="W52" s="1">
        <v>90</v>
      </c>
      <c r="X52" s="1">
        <v>72.400000000000006</v>
      </c>
      <c r="Y52" s="1">
        <v>80.8</v>
      </c>
      <c r="Z52" s="1">
        <v>120.2</v>
      </c>
      <c r="AA52" s="1"/>
      <c r="AB52" s="1">
        <f t="shared" si="12"/>
        <v>125.52000000000008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86</v>
      </c>
      <c r="B53" s="13" t="s">
        <v>39</v>
      </c>
      <c r="C53" s="13"/>
      <c r="D53" s="13"/>
      <c r="E53" s="13"/>
      <c r="F53" s="13"/>
      <c r="G53" s="14">
        <v>0</v>
      </c>
      <c r="H53" s="13" t="e">
        <v>#N/A</v>
      </c>
      <c r="I53" s="13" t="s">
        <v>31</v>
      </c>
      <c r="J53" s="13"/>
      <c r="K53" s="13">
        <f t="shared" si="11"/>
        <v>0</v>
      </c>
      <c r="L53" s="13">
        <f t="shared" si="4"/>
        <v>0</v>
      </c>
      <c r="M53" s="13"/>
      <c r="N53" s="13"/>
      <c r="O53" s="13">
        <f t="shared" si="5"/>
        <v>0</v>
      </c>
      <c r="P53" s="15"/>
      <c r="Q53" s="15"/>
      <c r="R53" s="13"/>
      <c r="S53" s="13" t="e">
        <f t="shared" si="6"/>
        <v>#DIV/0!</v>
      </c>
      <c r="T53" s="13" t="e">
        <f t="shared" si="7"/>
        <v>#DIV/0!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 t="s">
        <v>40</v>
      </c>
      <c r="AB53" s="13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87</v>
      </c>
      <c r="B54" s="13" t="s">
        <v>30</v>
      </c>
      <c r="C54" s="13">
        <v>34.33</v>
      </c>
      <c r="D54" s="13"/>
      <c r="E54" s="13">
        <v>31.672999999999998</v>
      </c>
      <c r="F54" s="13">
        <v>0.93700000000000006</v>
      </c>
      <c r="G54" s="14">
        <v>0</v>
      </c>
      <c r="H54" s="13" t="e">
        <v>#N/A</v>
      </c>
      <c r="I54" s="13" t="s">
        <v>31</v>
      </c>
      <c r="J54" s="13">
        <v>48.5</v>
      </c>
      <c r="K54" s="13">
        <f t="shared" si="11"/>
        <v>-16.827000000000002</v>
      </c>
      <c r="L54" s="13">
        <f t="shared" si="4"/>
        <v>31.672999999999998</v>
      </c>
      <c r="M54" s="13"/>
      <c r="N54" s="13"/>
      <c r="O54" s="13">
        <f t="shared" si="5"/>
        <v>6.3346</v>
      </c>
      <c r="P54" s="15"/>
      <c r="Q54" s="15"/>
      <c r="R54" s="13"/>
      <c r="S54" s="13">
        <f t="shared" si="6"/>
        <v>0.14791778486407983</v>
      </c>
      <c r="T54" s="13">
        <f t="shared" si="7"/>
        <v>0.14791778486407983</v>
      </c>
      <c r="U54" s="13">
        <v>6.6158000000000001</v>
      </c>
      <c r="V54" s="13">
        <v>0.28120000000000001</v>
      </c>
      <c r="W54" s="13">
        <v>0</v>
      </c>
      <c r="X54" s="13">
        <v>0</v>
      </c>
      <c r="Y54" s="13">
        <v>0</v>
      </c>
      <c r="Z54" s="13">
        <v>0</v>
      </c>
      <c r="AA54" s="13" t="s">
        <v>34</v>
      </c>
      <c r="AB54" s="13">
        <f t="shared" si="12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88</v>
      </c>
      <c r="B55" s="13" t="s">
        <v>39</v>
      </c>
      <c r="C55" s="13"/>
      <c r="D55" s="13"/>
      <c r="E55" s="13"/>
      <c r="F55" s="13"/>
      <c r="G55" s="14">
        <v>0</v>
      </c>
      <c r="H55" s="13" t="e">
        <v>#N/A</v>
      </c>
      <c r="I55" s="13" t="s">
        <v>31</v>
      </c>
      <c r="J55" s="13"/>
      <c r="K55" s="13">
        <f t="shared" si="11"/>
        <v>0</v>
      </c>
      <c r="L55" s="13">
        <f t="shared" si="4"/>
        <v>0</v>
      </c>
      <c r="M55" s="13"/>
      <c r="N55" s="13"/>
      <c r="O55" s="13">
        <f t="shared" si="5"/>
        <v>0</v>
      </c>
      <c r="P55" s="15"/>
      <c r="Q55" s="15"/>
      <c r="R55" s="13"/>
      <c r="S55" s="13" t="e">
        <f t="shared" si="6"/>
        <v>#DIV/0!</v>
      </c>
      <c r="T55" s="13" t="e">
        <f t="shared" si="7"/>
        <v>#DIV/0!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 t="s">
        <v>40</v>
      </c>
      <c r="AB55" s="13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30</v>
      </c>
      <c r="C56" s="1">
        <v>169.947</v>
      </c>
      <c r="D56" s="1">
        <v>379.47800000000001</v>
      </c>
      <c r="E56" s="1">
        <v>220.91499999999999</v>
      </c>
      <c r="F56" s="1">
        <v>277.12599999999998</v>
      </c>
      <c r="G56" s="6">
        <v>1</v>
      </c>
      <c r="H56" s="1">
        <v>40</v>
      </c>
      <c r="I56" s="1" t="s">
        <v>31</v>
      </c>
      <c r="J56" s="1">
        <v>235</v>
      </c>
      <c r="K56" s="1">
        <f t="shared" si="11"/>
        <v>-14.085000000000008</v>
      </c>
      <c r="L56" s="1">
        <f t="shared" si="4"/>
        <v>177.95299999999997</v>
      </c>
      <c r="M56" s="1">
        <v>42.962000000000003</v>
      </c>
      <c r="N56" s="1">
        <v>100</v>
      </c>
      <c r="O56" s="1">
        <f t="shared" si="5"/>
        <v>35.590599999999995</v>
      </c>
      <c r="P56" s="5">
        <f t="shared" ref="P56:P61" si="15">12*O56-N56-F56</f>
        <v>49.961199999999963</v>
      </c>
      <c r="Q56" s="5"/>
      <c r="R56" s="1"/>
      <c r="S56" s="1">
        <f t="shared" si="6"/>
        <v>12</v>
      </c>
      <c r="T56" s="1">
        <f t="shared" si="7"/>
        <v>10.596224845886274</v>
      </c>
      <c r="U56" s="1">
        <v>38.456400000000002</v>
      </c>
      <c r="V56" s="1">
        <v>41.416800000000002</v>
      </c>
      <c r="W56" s="1">
        <v>37.148600000000002</v>
      </c>
      <c r="X56" s="1">
        <v>35.319800000000001</v>
      </c>
      <c r="Y56" s="1">
        <v>33.861800000000002</v>
      </c>
      <c r="Z56" s="1">
        <v>37.571399999999997</v>
      </c>
      <c r="AA56" s="1"/>
      <c r="AB56" s="1">
        <f t="shared" si="12"/>
        <v>49.961199999999963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39</v>
      </c>
      <c r="C57" s="1">
        <v>390</v>
      </c>
      <c r="D57" s="1">
        <v>666</v>
      </c>
      <c r="E57" s="1">
        <v>519</v>
      </c>
      <c r="F57" s="1">
        <v>448</v>
      </c>
      <c r="G57" s="6">
        <v>0.4</v>
      </c>
      <c r="H57" s="1">
        <v>40</v>
      </c>
      <c r="I57" s="1" t="s">
        <v>31</v>
      </c>
      <c r="J57" s="1">
        <v>515</v>
      </c>
      <c r="K57" s="1">
        <f t="shared" si="11"/>
        <v>4</v>
      </c>
      <c r="L57" s="1">
        <f t="shared" si="4"/>
        <v>459</v>
      </c>
      <c r="M57" s="1">
        <v>60</v>
      </c>
      <c r="N57" s="1">
        <v>200</v>
      </c>
      <c r="O57" s="1">
        <f t="shared" si="5"/>
        <v>91.8</v>
      </c>
      <c r="P57" s="5">
        <f t="shared" si="15"/>
        <v>453.59999999999991</v>
      </c>
      <c r="Q57" s="5"/>
      <c r="R57" s="1"/>
      <c r="S57" s="1">
        <f t="shared" si="6"/>
        <v>12</v>
      </c>
      <c r="T57" s="1">
        <f t="shared" si="7"/>
        <v>7.0588235294117645</v>
      </c>
      <c r="U57" s="1">
        <v>74.8</v>
      </c>
      <c r="V57" s="1">
        <v>76.2</v>
      </c>
      <c r="W57" s="1">
        <v>75.2</v>
      </c>
      <c r="X57" s="1">
        <v>77.2</v>
      </c>
      <c r="Y57" s="1">
        <v>71.8</v>
      </c>
      <c r="Z57" s="1">
        <v>48.8</v>
      </c>
      <c r="AA57" s="1"/>
      <c r="AB57" s="1">
        <f t="shared" si="12"/>
        <v>181.43999999999997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39</v>
      </c>
      <c r="C58" s="1">
        <v>634</v>
      </c>
      <c r="D58" s="1">
        <v>550</v>
      </c>
      <c r="E58" s="1">
        <v>478</v>
      </c>
      <c r="F58" s="1">
        <v>594</v>
      </c>
      <c r="G58" s="6">
        <v>0.4</v>
      </c>
      <c r="H58" s="1">
        <v>45</v>
      </c>
      <c r="I58" s="1" t="s">
        <v>31</v>
      </c>
      <c r="J58" s="1">
        <v>473</v>
      </c>
      <c r="K58" s="1">
        <f t="shared" si="11"/>
        <v>5</v>
      </c>
      <c r="L58" s="1">
        <f t="shared" si="4"/>
        <v>478</v>
      </c>
      <c r="M58" s="1"/>
      <c r="N58" s="1">
        <v>50</v>
      </c>
      <c r="O58" s="1">
        <f t="shared" si="5"/>
        <v>95.6</v>
      </c>
      <c r="P58" s="5">
        <f t="shared" si="15"/>
        <v>503.19999999999982</v>
      </c>
      <c r="Q58" s="5"/>
      <c r="R58" s="1"/>
      <c r="S58" s="1">
        <f t="shared" si="6"/>
        <v>11.999999999999998</v>
      </c>
      <c r="T58" s="1">
        <f t="shared" si="7"/>
        <v>6.7364016736401675</v>
      </c>
      <c r="U58" s="1">
        <v>76.8</v>
      </c>
      <c r="V58" s="1">
        <v>88.6</v>
      </c>
      <c r="W58" s="1">
        <v>83.4</v>
      </c>
      <c r="X58" s="1">
        <v>94.2</v>
      </c>
      <c r="Y58" s="1">
        <v>100.6</v>
      </c>
      <c r="Z58" s="1">
        <v>115.2</v>
      </c>
      <c r="AA58" s="1"/>
      <c r="AB58" s="1">
        <f t="shared" si="12"/>
        <v>201.27999999999994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39</v>
      </c>
      <c r="C59" s="1">
        <v>862</v>
      </c>
      <c r="D59" s="1">
        <v>1250</v>
      </c>
      <c r="E59" s="1">
        <v>996</v>
      </c>
      <c r="F59" s="1">
        <v>942</v>
      </c>
      <c r="G59" s="6">
        <v>0.4</v>
      </c>
      <c r="H59" s="1">
        <v>40</v>
      </c>
      <c r="I59" s="1" t="s">
        <v>31</v>
      </c>
      <c r="J59" s="1">
        <v>1002</v>
      </c>
      <c r="K59" s="1">
        <f t="shared" si="11"/>
        <v>-6</v>
      </c>
      <c r="L59" s="1">
        <f t="shared" si="4"/>
        <v>756</v>
      </c>
      <c r="M59" s="1">
        <v>240</v>
      </c>
      <c r="N59" s="1">
        <v>350</v>
      </c>
      <c r="O59" s="1">
        <f t="shared" si="5"/>
        <v>151.19999999999999</v>
      </c>
      <c r="P59" s="5">
        <f t="shared" si="15"/>
        <v>522.39999999999986</v>
      </c>
      <c r="Q59" s="5"/>
      <c r="R59" s="1"/>
      <c r="S59" s="1">
        <f t="shared" si="6"/>
        <v>12</v>
      </c>
      <c r="T59" s="1">
        <f t="shared" si="7"/>
        <v>8.544973544973546</v>
      </c>
      <c r="U59" s="1">
        <v>140.6</v>
      </c>
      <c r="V59" s="1">
        <v>141</v>
      </c>
      <c r="W59" s="1">
        <v>128.80000000000001</v>
      </c>
      <c r="X59" s="1">
        <v>127.6</v>
      </c>
      <c r="Y59" s="1">
        <v>136.4</v>
      </c>
      <c r="Z59" s="1">
        <v>170</v>
      </c>
      <c r="AA59" s="1"/>
      <c r="AB59" s="1">
        <f t="shared" si="12"/>
        <v>208.95999999999995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30</v>
      </c>
      <c r="C60" s="1">
        <v>86.1</v>
      </c>
      <c r="D60" s="1">
        <v>172.53399999999999</v>
      </c>
      <c r="E60" s="1">
        <v>49.798999999999999</v>
      </c>
      <c r="F60" s="1">
        <v>197.935</v>
      </c>
      <c r="G60" s="6">
        <v>1</v>
      </c>
      <c r="H60" s="1">
        <v>50</v>
      </c>
      <c r="I60" s="1" t="s">
        <v>31</v>
      </c>
      <c r="J60" s="1">
        <v>47.25</v>
      </c>
      <c r="K60" s="1">
        <f t="shared" si="11"/>
        <v>2.5489999999999995</v>
      </c>
      <c r="L60" s="1">
        <f t="shared" si="4"/>
        <v>49.798999999999999</v>
      </c>
      <c r="M60" s="1"/>
      <c r="N60" s="1"/>
      <c r="O60" s="1">
        <f t="shared" si="5"/>
        <v>9.9597999999999995</v>
      </c>
      <c r="P60" s="5"/>
      <c r="Q60" s="5"/>
      <c r="R60" s="1"/>
      <c r="S60" s="1">
        <f t="shared" si="6"/>
        <v>19.873391031948433</v>
      </c>
      <c r="T60" s="1">
        <f t="shared" si="7"/>
        <v>19.873391031948433</v>
      </c>
      <c r="U60" s="1">
        <v>10.7714</v>
      </c>
      <c r="V60" s="1">
        <v>17.2164</v>
      </c>
      <c r="W60" s="1">
        <v>15.061999999999999</v>
      </c>
      <c r="X60" s="1">
        <v>13.534800000000001</v>
      </c>
      <c r="Y60" s="1">
        <v>14.073600000000001</v>
      </c>
      <c r="Z60" s="1">
        <v>9.9721999999999991</v>
      </c>
      <c r="AA60" s="1"/>
      <c r="AB60" s="1">
        <f t="shared" si="1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30</v>
      </c>
      <c r="C61" s="1">
        <v>162.41</v>
      </c>
      <c r="D61" s="1">
        <v>174.30500000000001</v>
      </c>
      <c r="E61" s="1">
        <v>111.182</v>
      </c>
      <c r="F61" s="1">
        <v>212.07900000000001</v>
      </c>
      <c r="G61" s="6">
        <v>1</v>
      </c>
      <c r="H61" s="1">
        <v>50</v>
      </c>
      <c r="I61" s="1" t="s">
        <v>31</v>
      </c>
      <c r="J61" s="1">
        <v>106.35</v>
      </c>
      <c r="K61" s="1">
        <f t="shared" si="11"/>
        <v>4.8320000000000078</v>
      </c>
      <c r="L61" s="1">
        <f t="shared" si="4"/>
        <v>111.182</v>
      </c>
      <c r="M61" s="1"/>
      <c r="N61" s="1"/>
      <c r="O61" s="1">
        <f t="shared" si="5"/>
        <v>22.2364</v>
      </c>
      <c r="P61" s="5">
        <f t="shared" si="15"/>
        <v>54.757799999999975</v>
      </c>
      <c r="Q61" s="5"/>
      <c r="R61" s="1"/>
      <c r="S61" s="1">
        <f t="shared" si="6"/>
        <v>12</v>
      </c>
      <c r="T61" s="1">
        <f t="shared" si="7"/>
        <v>9.5374700940799766</v>
      </c>
      <c r="U61" s="1">
        <v>20.3568</v>
      </c>
      <c r="V61" s="1">
        <v>25.442799999999998</v>
      </c>
      <c r="W61" s="1">
        <v>25.976800000000001</v>
      </c>
      <c r="X61" s="1">
        <v>23.437999999999999</v>
      </c>
      <c r="Y61" s="1">
        <v>22.893599999999999</v>
      </c>
      <c r="Z61" s="1">
        <v>30.0504</v>
      </c>
      <c r="AA61" s="1"/>
      <c r="AB61" s="1">
        <f t="shared" si="12"/>
        <v>54.757799999999975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95</v>
      </c>
      <c r="B62" s="13" t="s">
        <v>30</v>
      </c>
      <c r="C62" s="13">
        <v>109.084</v>
      </c>
      <c r="D62" s="13"/>
      <c r="E62" s="13">
        <v>24.053999999999998</v>
      </c>
      <c r="F62" s="13">
        <v>79.572000000000003</v>
      </c>
      <c r="G62" s="14">
        <v>0</v>
      </c>
      <c r="H62" s="13">
        <v>55</v>
      </c>
      <c r="I62" s="13" t="s">
        <v>31</v>
      </c>
      <c r="J62" s="13">
        <v>23.1</v>
      </c>
      <c r="K62" s="13">
        <f t="shared" si="11"/>
        <v>0.95399999999999707</v>
      </c>
      <c r="L62" s="13">
        <f t="shared" si="4"/>
        <v>24.053999999999998</v>
      </c>
      <c r="M62" s="13"/>
      <c r="N62" s="13"/>
      <c r="O62" s="13">
        <f t="shared" si="5"/>
        <v>4.8107999999999995</v>
      </c>
      <c r="P62" s="15"/>
      <c r="Q62" s="15"/>
      <c r="R62" s="13"/>
      <c r="S62" s="13">
        <f t="shared" si="6"/>
        <v>16.540284360189574</v>
      </c>
      <c r="T62" s="13">
        <f t="shared" si="7"/>
        <v>16.540284360189574</v>
      </c>
      <c r="U62" s="13">
        <v>4.0107999999999997</v>
      </c>
      <c r="V62" s="13">
        <v>5.8987999999999996</v>
      </c>
      <c r="W62" s="13">
        <v>5.0960000000000001</v>
      </c>
      <c r="X62" s="13">
        <v>9.5595999999999997</v>
      </c>
      <c r="Y62" s="13">
        <v>11.1632</v>
      </c>
      <c r="Z62" s="13">
        <v>11.4232</v>
      </c>
      <c r="AA62" s="13" t="s">
        <v>34</v>
      </c>
      <c r="AB62" s="13">
        <f t="shared" si="12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96</v>
      </c>
      <c r="B63" s="10" t="s">
        <v>30</v>
      </c>
      <c r="C63" s="10">
        <v>45.612000000000002</v>
      </c>
      <c r="D63" s="10">
        <v>1.3340000000000001</v>
      </c>
      <c r="E63" s="10">
        <v>7.65</v>
      </c>
      <c r="F63" s="10">
        <v>36.26</v>
      </c>
      <c r="G63" s="11">
        <v>0</v>
      </c>
      <c r="H63" s="10">
        <v>50</v>
      </c>
      <c r="I63" s="10" t="s">
        <v>45</v>
      </c>
      <c r="J63" s="10">
        <v>8</v>
      </c>
      <c r="K63" s="10">
        <f t="shared" si="11"/>
        <v>-0.34999999999999964</v>
      </c>
      <c r="L63" s="10">
        <f t="shared" si="4"/>
        <v>7.65</v>
      </c>
      <c r="M63" s="10"/>
      <c r="N63" s="10"/>
      <c r="O63" s="10">
        <f t="shared" si="5"/>
        <v>1.53</v>
      </c>
      <c r="P63" s="12"/>
      <c r="Q63" s="12"/>
      <c r="R63" s="10"/>
      <c r="S63" s="10">
        <f t="shared" si="6"/>
        <v>23.699346405228756</v>
      </c>
      <c r="T63" s="10">
        <f t="shared" si="7"/>
        <v>23.699346405228756</v>
      </c>
      <c r="U63" s="10">
        <v>2.1372</v>
      </c>
      <c r="V63" s="10">
        <v>1.2116</v>
      </c>
      <c r="W63" s="10">
        <v>0.9052</v>
      </c>
      <c r="X63" s="10">
        <v>0.899199999999999</v>
      </c>
      <c r="Y63" s="10">
        <v>0</v>
      </c>
      <c r="Z63" s="10">
        <v>3.5964</v>
      </c>
      <c r="AA63" s="17" t="s">
        <v>97</v>
      </c>
      <c r="AB63" s="10">
        <f t="shared" si="12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30</v>
      </c>
      <c r="C64" s="1">
        <v>131.267</v>
      </c>
      <c r="D64" s="1">
        <v>173.65100000000001</v>
      </c>
      <c r="E64" s="1">
        <v>110.447</v>
      </c>
      <c r="F64" s="1">
        <v>176.31100000000001</v>
      </c>
      <c r="G64" s="6">
        <v>1</v>
      </c>
      <c r="H64" s="1">
        <v>40</v>
      </c>
      <c r="I64" s="1" t="s">
        <v>31</v>
      </c>
      <c r="J64" s="1">
        <v>122.2</v>
      </c>
      <c r="K64" s="1">
        <f t="shared" si="11"/>
        <v>-11.753</v>
      </c>
      <c r="L64" s="1">
        <f t="shared" si="4"/>
        <v>110.447</v>
      </c>
      <c r="M64" s="1"/>
      <c r="N64" s="1">
        <v>30</v>
      </c>
      <c r="O64" s="1">
        <f t="shared" si="5"/>
        <v>22.089400000000001</v>
      </c>
      <c r="P64" s="5">
        <f t="shared" ref="P64:P67" si="16">12*O64-N64-F64</f>
        <v>58.761800000000022</v>
      </c>
      <c r="Q64" s="5"/>
      <c r="R64" s="1"/>
      <c r="S64" s="1">
        <f t="shared" si="6"/>
        <v>12</v>
      </c>
      <c r="T64" s="1">
        <f t="shared" si="7"/>
        <v>9.3398190987532477</v>
      </c>
      <c r="U64" s="1">
        <v>20.635200000000001</v>
      </c>
      <c r="V64" s="1">
        <v>24.177199999999999</v>
      </c>
      <c r="W64" s="1">
        <v>26.191199999999998</v>
      </c>
      <c r="X64" s="1">
        <v>26.619800000000001</v>
      </c>
      <c r="Y64" s="1">
        <v>25.0352</v>
      </c>
      <c r="Z64" s="1">
        <v>18.077200000000001</v>
      </c>
      <c r="AA64" s="1" t="s">
        <v>99</v>
      </c>
      <c r="AB64" s="1">
        <f t="shared" si="12"/>
        <v>58.761800000000022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30</v>
      </c>
      <c r="C65" s="1">
        <v>155.46299999999999</v>
      </c>
      <c r="D65" s="1">
        <v>161.90899999999999</v>
      </c>
      <c r="E65" s="1">
        <v>170.07599999999999</v>
      </c>
      <c r="F65" s="1">
        <v>125.14100000000001</v>
      </c>
      <c r="G65" s="6">
        <v>1</v>
      </c>
      <c r="H65" s="1">
        <v>40</v>
      </c>
      <c r="I65" s="1" t="s">
        <v>31</v>
      </c>
      <c r="J65" s="1">
        <v>173.762</v>
      </c>
      <c r="K65" s="1">
        <f t="shared" si="11"/>
        <v>-3.686000000000007</v>
      </c>
      <c r="L65" s="1">
        <f t="shared" si="4"/>
        <v>117.214</v>
      </c>
      <c r="M65" s="1">
        <v>52.862000000000002</v>
      </c>
      <c r="N65" s="1">
        <v>100</v>
      </c>
      <c r="O65" s="1">
        <f t="shared" si="5"/>
        <v>23.442799999999998</v>
      </c>
      <c r="P65" s="5">
        <f t="shared" si="16"/>
        <v>56.172599999999946</v>
      </c>
      <c r="Q65" s="5"/>
      <c r="R65" s="1"/>
      <c r="S65" s="1">
        <f t="shared" si="6"/>
        <v>11.999999999999998</v>
      </c>
      <c r="T65" s="1">
        <f t="shared" si="7"/>
        <v>9.6038442506867803</v>
      </c>
      <c r="U65" s="1">
        <v>22.5654</v>
      </c>
      <c r="V65" s="1">
        <v>2.3563999999999998</v>
      </c>
      <c r="W65" s="1">
        <v>-0.14319999999999999</v>
      </c>
      <c r="X65" s="1">
        <v>21.286200000000001</v>
      </c>
      <c r="Y65" s="1">
        <v>22.0258</v>
      </c>
      <c r="Z65" s="1">
        <v>26.904800000000002</v>
      </c>
      <c r="AA65" s="1"/>
      <c r="AB65" s="1">
        <f t="shared" si="12"/>
        <v>56.172599999999946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30</v>
      </c>
      <c r="C66" s="1">
        <v>601.71</v>
      </c>
      <c r="D66" s="1">
        <v>2003.1469999999999</v>
      </c>
      <c r="E66" s="1">
        <v>709.75300000000004</v>
      </c>
      <c r="F66" s="1">
        <v>451.58300000000003</v>
      </c>
      <c r="G66" s="6">
        <v>1</v>
      </c>
      <c r="H66" s="1">
        <v>40</v>
      </c>
      <c r="I66" s="1" t="s">
        <v>31</v>
      </c>
      <c r="J66" s="1">
        <v>691.34799999999996</v>
      </c>
      <c r="K66" s="1">
        <f t="shared" si="11"/>
        <v>18.405000000000086</v>
      </c>
      <c r="L66" s="1">
        <f t="shared" si="4"/>
        <v>499.00500000000005</v>
      </c>
      <c r="M66" s="1">
        <v>210.74799999999999</v>
      </c>
      <c r="N66" s="1">
        <v>450</v>
      </c>
      <c r="O66" s="1">
        <f t="shared" si="5"/>
        <v>99.801000000000016</v>
      </c>
      <c r="P66" s="5">
        <f t="shared" si="16"/>
        <v>296.02900000000005</v>
      </c>
      <c r="Q66" s="5"/>
      <c r="R66" s="1"/>
      <c r="S66" s="1">
        <f t="shared" si="6"/>
        <v>11.999999999999998</v>
      </c>
      <c r="T66" s="1">
        <f t="shared" si="7"/>
        <v>9.0338072764801947</v>
      </c>
      <c r="U66" s="1">
        <v>91.015799999999984</v>
      </c>
      <c r="V66" s="1">
        <v>73.290800000000033</v>
      </c>
      <c r="W66" s="1">
        <v>83.151000000000025</v>
      </c>
      <c r="X66" s="1">
        <v>108.65179999999999</v>
      </c>
      <c r="Y66" s="1">
        <v>96.449799999999982</v>
      </c>
      <c r="Z66" s="1">
        <v>69.989199999999983</v>
      </c>
      <c r="AA66" s="1" t="s">
        <v>102</v>
      </c>
      <c r="AB66" s="1">
        <f t="shared" si="12"/>
        <v>296.02900000000005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39</v>
      </c>
      <c r="C67" s="1">
        <v>780</v>
      </c>
      <c r="D67" s="1">
        <v>1038</v>
      </c>
      <c r="E67" s="1">
        <v>823</v>
      </c>
      <c r="F67" s="1">
        <v>866</v>
      </c>
      <c r="G67" s="6">
        <v>0.4</v>
      </c>
      <c r="H67" s="1">
        <v>45</v>
      </c>
      <c r="I67" s="1" t="s">
        <v>31</v>
      </c>
      <c r="J67" s="1">
        <v>836</v>
      </c>
      <c r="K67" s="1">
        <f t="shared" si="11"/>
        <v>-13</v>
      </c>
      <c r="L67" s="1">
        <f t="shared" si="4"/>
        <v>583</v>
      </c>
      <c r="M67" s="1">
        <v>240</v>
      </c>
      <c r="N67" s="1">
        <v>95</v>
      </c>
      <c r="O67" s="1">
        <f t="shared" si="5"/>
        <v>116.6</v>
      </c>
      <c r="P67" s="5">
        <f t="shared" si="16"/>
        <v>438.19999999999982</v>
      </c>
      <c r="Q67" s="5"/>
      <c r="R67" s="1"/>
      <c r="S67" s="1">
        <f t="shared" si="6"/>
        <v>11.999999999999998</v>
      </c>
      <c r="T67" s="1">
        <f t="shared" si="7"/>
        <v>8.2418524871355068</v>
      </c>
      <c r="U67" s="1">
        <v>106.6</v>
      </c>
      <c r="V67" s="1">
        <v>123</v>
      </c>
      <c r="W67" s="1">
        <v>115.2</v>
      </c>
      <c r="X67" s="1">
        <v>104.2</v>
      </c>
      <c r="Y67" s="1">
        <v>111.2</v>
      </c>
      <c r="Z67" s="1">
        <v>149.19999999999999</v>
      </c>
      <c r="AA67" s="1"/>
      <c r="AB67" s="1">
        <f t="shared" si="12"/>
        <v>175.27999999999994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104</v>
      </c>
      <c r="B68" s="10" t="s">
        <v>30</v>
      </c>
      <c r="C68" s="10">
        <v>92.06</v>
      </c>
      <c r="D68" s="10">
        <v>90.751000000000005</v>
      </c>
      <c r="E68" s="10">
        <v>50.884</v>
      </c>
      <c r="F68" s="10">
        <v>105.22799999999999</v>
      </c>
      <c r="G68" s="11">
        <v>0</v>
      </c>
      <c r="H68" s="10">
        <v>40</v>
      </c>
      <c r="I68" s="10" t="s">
        <v>45</v>
      </c>
      <c r="J68" s="10">
        <v>80.599999999999994</v>
      </c>
      <c r="K68" s="10">
        <f t="shared" si="11"/>
        <v>-29.715999999999994</v>
      </c>
      <c r="L68" s="10">
        <f t="shared" si="4"/>
        <v>50.884</v>
      </c>
      <c r="M68" s="10"/>
      <c r="N68" s="10"/>
      <c r="O68" s="10">
        <f t="shared" si="5"/>
        <v>10.1768</v>
      </c>
      <c r="P68" s="12"/>
      <c r="Q68" s="12"/>
      <c r="R68" s="10"/>
      <c r="S68" s="10">
        <f t="shared" si="6"/>
        <v>10.339988994575897</v>
      </c>
      <c r="T68" s="10">
        <f t="shared" si="7"/>
        <v>10.339988994575897</v>
      </c>
      <c r="U68" s="10">
        <v>13.689399999999999</v>
      </c>
      <c r="V68" s="10">
        <v>13.035399999999999</v>
      </c>
      <c r="W68" s="10">
        <v>11.283200000000001</v>
      </c>
      <c r="X68" s="10">
        <v>10.021000000000001</v>
      </c>
      <c r="Y68" s="10">
        <v>8.0010000000000012</v>
      </c>
      <c r="Z68" s="10">
        <v>6.3010000000000002</v>
      </c>
      <c r="AA68" s="10" t="s">
        <v>105</v>
      </c>
      <c r="AB68" s="10">
        <f t="shared" si="1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30</v>
      </c>
      <c r="C69" s="1">
        <v>480.93299999999999</v>
      </c>
      <c r="D69" s="1">
        <v>214.05799999999999</v>
      </c>
      <c r="E69" s="1">
        <v>296.202</v>
      </c>
      <c r="F69" s="1">
        <v>365.97199999999998</v>
      </c>
      <c r="G69" s="6">
        <v>1</v>
      </c>
      <c r="H69" s="1">
        <v>40</v>
      </c>
      <c r="I69" s="1" t="s">
        <v>31</v>
      </c>
      <c r="J69" s="1">
        <v>265.98099999999999</v>
      </c>
      <c r="K69" s="1">
        <f t="shared" si="11"/>
        <v>30.221000000000004</v>
      </c>
      <c r="L69" s="1">
        <f t="shared" si="4"/>
        <v>264.721</v>
      </c>
      <c r="M69" s="1">
        <v>31.481000000000002</v>
      </c>
      <c r="N69" s="1">
        <v>59.193999999999789</v>
      </c>
      <c r="O69" s="1">
        <f t="shared" si="5"/>
        <v>52.944200000000002</v>
      </c>
      <c r="P69" s="5">
        <f>12*O69-N69-F69</f>
        <v>210.16440000000034</v>
      </c>
      <c r="Q69" s="5"/>
      <c r="R69" s="1"/>
      <c r="S69" s="1">
        <f t="shared" si="6"/>
        <v>12</v>
      </c>
      <c r="T69" s="1">
        <f t="shared" si="7"/>
        <v>8.0304547051423913</v>
      </c>
      <c r="U69" s="1">
        <v>45.045000000000002</v>
      </c>
      <c r="V69" s="1">
        <v>52.070000000000007</v>
      </c>
      <c r="W69" s="1">
        <v>51.372999999999998</v>
      </c>
      <c r="X69" s="1">
        <v>67.575599999999994</v>
      </c>
      <c r="Y69" s="1">
        <v>69.377600000000001</v>
      </c>
      <c r="Z69" s="1">
        <v>75.106799999999993</v>
      </c>
      <c r="AA69" s="1"/>
      <c r="AB69" s="1">
        <f t="shared" si="12"/>
        <v>210.16440000000034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107</v>
      </c>
      <c r="B70" s="10" t="s">
        <v>39</v>
      </c>
      <c r="C70" s="10">
        <v>44</v>
      </c>
      <c r="D70" s="10">
        <v>2</v>
      </c>
      <c r="E70" s="10">
        <v>4</v>
      </c>
      <c r="F70" s="10"/>
      <c r="G70" s="11">
        <v>0</v>
      </c>
      <c r="H70" s="10">
        <v>45</v>
      </c>
      <c r="I70" s="10" t="s">
        <v>45</v>
      </c>
      <c r="J70" s="10">
        <v>29</v>
      </c>
      <c r="K70" s="10">
        <f t="shared" ref="K70:K101" si="17">E70-J70</f>
        <v>-25</v>
      </c>
      <c r="L70" s="10">
        <f t="shared" si="4"/>
        <v>4</v>
      </c>
      <c r="M70" s="10"/>
      <c r="N70" s="10"/>
      <c r="O70" s="10">
        <f t="shared" si="5"/>
        <v>0.8</v>
      </c>
      <c r="P70" s="12"/>
      <c r="Q70" s="12"/>
      <c r="R70" s="10"/>
      <c r="S70" s="10">
        <f t="shared" si="6"/>
        <v>0</v>
      </c>
      <c r="T70" s="10">
        <f t="shared" si="7"/>
        <v>0</v>
      </c>
      <c r="U70" s="10">
        <v>6.8</v>
      </c>
      <c r="V70" s="10">
        <v>19.2</v>
      </c>
      <c r="W70" s="10">
        <v>18.2</v>
      </c>
      <c r="X70" s="10">
        <v>29.2</v>
      </c>
      <c r="Y70" s="10">
        <v>30</v>
      </c>
      <c r="Z70" s="10">
        <v>24.4</v>
      </c>
      <c r="AA70" s="10"/>
      <c r="AB70" s="10">
        <f t="shared" ref="AB70:AB101" si="18"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108</v>
      </c>
      <c r="B71" s="13" t="s">
        <v>39</v>
      </c>
      <c r="C71" s="13">
        <v>36</v>
      </c>
      <c r="D71" s="13">
        <v>24</v>
      </c>
      <c r="E71" s="13">
        <v>57</v>
      </c>
      <c r="F71" s="13"/>
      <c r="G71" s="14">
        <v>0</v>
      </c>
      <c r="H71" s="13" t="e">
        <v>#N/A</v>
      </c>
      <c r="I71" s="13" t="s">
        <v>31</v>
      </c>
      <c r="J71" s="13">
        <v>58.5</v>
      </c>
      <c r="K71" s="13">
        <f t="shared" si="17"/>
        <v>-1.5</v>
      </c>
      <c r="L71" s="13">
        <f t="shared" ref="L71:L109" si="19">E71-M71</f>
        <v>33</v>
      </c>
      <c r="M71" s="13">
        <v>24</v>
      </c>
      <c r="N71" s="13"/>
      <c r="O71" s="13">
        <f t="shared" ref="O71:O109" si="20">L71/5</f>
        <v>6.6</v>
      </c>
      <c r="P71" s="15"/>
      <c r="Q71" s="15"/>
      <c r="R71" s="13"/>
      <c r="S71" s="13">
        <f t="shared" ref="S71:S109" si="21">(F71+N71+P71)/O71</f>
        <v>0</v>
      </c>
      <c r="T71" s="13">
        <f t="shared" ref="T71:T109" si="22">(F71+N71)/O71</f>
        <v>0</v>
      </c>
      <c r="U71" s="13">
        <v>7.2</v>
      </c>
      <c r="V71" s="13">
        <v>0.6</v>
      </c>
      <c r="W71" s="13">
        <v>0</v>
      </c>
      <c r="X71" s="13">
        <v>0</v>
      </c>
      <c r="Y71" s="13">
        <v>0</v>
      </c>
      <c r="Z71" s="13">
        <v>0</v>
      </c>
      <c r="AA71" s="13" t="s">
        <v>34</v>
      </c>
      <c r="AB71" s="13">
        <f t="shared" si="18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109</v>
      </c>
      <c r="B72" s="13" t="s">
        <v>39</v>
      </c>
      <c r="C72" s="13"/>
      <c r="D72" s="13"/>
      <c r="E72" s="13"/>
      <c r="F72" s="13"/>
      <c r="G72" s="14">
        <v>0</v>
      </c>
      <c r="H72" s="13" t="e">
        <v>#N/A</v>
      </c>
      <c r="I72" s="13" t="s">
        <v>31</v>
      </c>
      <c r="J72" s="13"/>
      <c r="K72" s="13">
        <f t="shared" si="17"/>
        <v>0</v>
      </c>
      <c r="L72" s="13">
        <f t="shared" si="19"/>
        <v>0</v>
      </c>
      <c r="M72" s="13"/>
      <c r="N72" s="13"/>
      <c r="O72" s="13">
        <f t="shared" si="20"/>
        <v>0</v>
      </c>
      <c r="P72" s="15"/>
      <c r="Q72" s="15"/>
      <c r="R72" s="13"/>
      <c r="S72" s="13" t="e">
        <f t="shared" si="21"/>
        <v>#DIV/0!</v>
      </c>
      <c r="T72" s="13" t="e">
        <f t="shared" si="22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 t="s">
        <v>40</v>
      </c>
      <c r="AB72" s="13">
        <f t="shared" si="18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110</v>
      </c>
      <c r="B73" s="13" t="s">
        <v>39</v>
      </c>
      <c r="C73" s="13"/>
      <c r="D73" s="13"/>
      <c r="E73" s="13"/>
      <c r="F73" s="13"/>
      <c r="G73" s="14">
        <v>0</v>
      </c>
      <c r="H73" s="13" t="e">
        <v>#N/A</v>
      </c>
      <c r="I73" s="13" t="s">
        <v>31</v>
      </c>
      <c r="J73" s="13"/>
      <c r="K73" s="13">
        <f t="shared" si="17"/>
        <v>0</v>
      </c>
      <c r="L73" s="13">
        <f t="shared" si="19"/>
        <v>0</v>
      </c>
      <c r="M73" s="13"/>
      <c r="N73" s="13"/>
      <c r="O73" s="13">
        <f t="shared" si="20"/>
        <v>0</v>
      </c>
      <c r="P73" s="15"/>
      <c r="Q73" s="15"/>
      <c r="R73" s="13"/>
      <c r="S73" s="13" t="e">
        <f t="shared" si="21"/>
        <v>#DIV/0!</v>
      </c>
      <c r="T73" s="13" t="e">
        <f t="shared" si="22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 t="s">
        <v>40</v>
      </c>
      <c r="AB73" s="13">
        <f t="shared" si="18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39</v>
      </c>
      <c r="C74" s="1">
        <v>559</v>
      </c>
      <c r="D74" s="1">
        <v>468</v>
      </c>
      <c r="E74" s="1">
        <v>588</v>
      </c>
      <c r="F74" s="1">
        <v>318</v>
      </c>
      <c r="G74" s="6">
        <v>0.4</v>
      </c>
      <c r="H74" s="1">
        <v>40</v>
      </c>
      <c r="I74" s="1" t="s">
        <v>31</v>
      </c>
      <c r="J74" s="1">
        <v>592</v>
      </c>
      <c r="K74" s="1">
        <f t="shared" si="17"/>
        <v>-4</v>
      </c>
      <c r="L74" s="1">
        <f t="shared" si="19"/>
        <v>426</v>
      </c>
      <c r="M74" s="1">
        <v>162</v>
      </c>
      <c r="N74" s="1">
        <v>390</v>
      </c>
      <c r="O74" s="1">
        <f t="shared" si="20"/>
        <v>85.2</v>
      </c>
      <c r="P74" s="5">
        <f>12*O74-N74-F74</f>
        <v>314.40000000000009</v>
      </c>
      <c r="Q74" s="5"/>
      <c r="R74" s="1"/>
      <c r="S74" s="1">
        <f t="shared" si="21"/>
        <v>12</v>
      </c>
      <c r="T74" s="1">
        <f t="shared" si="22"/>
        <v>8.3098591549295779</v>
      </c>
      <c r="U74" s="1">
        <v>78</v>
      </c>
      <c r="V74" s="1">
        <v>64.599999999999994</v>
      </c>
      <c r="W74" s="1">
        <v>64.2</v>
      </c>
      <c r="X74" s="1">
        <v>83.4</v>
      </c>
      <c r="Y74" s="1">
        <v>83.8</v>
      </c>
      <c r="Z74" s="1">
        <v>89.6</v>
      </c>
      <c r="AA74" s="1"/>
      <c r="AB74" s="1">
        <f t="shared" si="18"/>
        <v>125.76000000000005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112</v>
      </c>
      <c r="B75" s="10" t="s">
        <v>39</v>
      </c>
      <c r="C75" s="10"/>
      <c r="D75" s="10"/>
      <c r="E75" s="10"/>
      <c r="F75" s="10"/>
      <c r="G75" s="11">
        <v>0</v>
      </c>
      <c r="H75" s="10" t="e">
        <v>#N/A</v>
      </c>
      <c r="I75" s="10" t="s">
        <v>45</v>
      </c>
      <c r="J75" s="10"/>
      <c r="K75" s="10">
        <f t="shared" si="17"/>
        <v>0</v>
      </c>
      <c r="L75" s="10">
        <f t="shared" si="19"/>
        <v>0</v>
      </c>
      <c r="M75" s="10"/>
      <c r="N75" s="10"/>
      <c r="O75" s="10">
        <f t="shared" si="20"/>
        <v>0</v>
      </c>
      <c r="P75" s="12"/>
      <c r="Q75" s="12"/>
      <c r="R75" s="10"/>
      <c r="S75" s="10" t="e">
        <f t="shared" si="21"/>
        <v>#DIV/0!</v>
      </c>
      <c r="T75" s="10" t="e">
        <f t="shared" si="22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 t="s">
        <v>49</v>
      </c>
      <c r="AB75" s="10">
        <f t="shared" si="18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113</v>
      </c>
      <c r="B76" s="13" t="s">
        <v>30</v>
      </c>
      <c r="C76" s="13">
        <v>21.306999999999999</v>
      </c>
      <c r="D76" s="13">
        <v>37.521000000000001</v>
      </c>
      <c r="E76" s="13">
        <v>56.923999999999999</v>
      </c>
      <c r="F76" s="13"/>
      <c r="G76" s="14">
        <v>0</v>
      </c>
      <c r="H76" s="13" t="e">
        <v>#N/A</v>
      </c>
      <c r="I76" s="13" t="s">
        <v>31</v>
      </c>
      <c r="J76" s="13">
        <v>59.225999999999999</v>
      </c>
      <c r="K76" s="13">
        <f t="shared" si="17"/>
        <v>-2.3019999999999996</v>
      </c>
      <c r="L76" s="13">
        <f t="shared" si="19"/>
        <v>22.298000000000002</v>
      </c>
      <c r="M76" s="13">
        <v>34.625999999999998</v>
      </c>
      <c r="N76" s="13"/>
      <c r="O76" s="13">
        <f t="shared" si="20"/>
        <v>4.4596</v>
      </c>
      <c r="P76" s="15"/>
      <c r="Q76" s="15"/>
      <c r="R76" s="13"/>
      <c r="S76" s="13">
        <f t="shared" si="21"/>
        <v>0</v>
      </c>
      <c r="T76" s="13">
        <f t="shared" si="22"/>
        <v>0</v>
      </c>
      <c r="U76" s="13">
        <v>4.7468000000000004</v>
      </c>
      <c r="V76" s="13">
        <v>0.28720000000000001</v>
      </c>
      <c r="W76" s="13">
        <v>0</v>
      </c>
      <c r="X76" s="13">
        <v>0</v>
      </c>
      <c r="Y76" s="13">
        <v>0</v>
      </c>
      <c r="Z76" s="13">
        <v>0</v>
      </c>
      <c r="AA76" s="13" t="s">
        <v>34</v>
      </c>
      <c r="AB76" s="13">
        <f t="shared" si="18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30</v>
      </c>
      <c r="C77" s="1">
        <v>220.22200000000001</v>
      </c>
      <c r="D77" s="1">
        <v>98.245999999999995</v>
      </c>
      <c r="E77" s="1">
        <v>133.02699999999999</v>
      </c>
      <c r="F77" s="1">
        <v>164.09200000000001</v>
      </c>
      <c r="G77" s="6">
        <v>1</v>
      </c>
      <c r="H77" s="1">
        <v>30</v>
      </c>
      <c r="I77" s="1" t="s">
        <v>31</v>
      </c>
      <c r="J77" s="1">
        <v>115.5</v>
      </c>
      <c r="K77" s="1">
        <f t="shared" si="17"/>
        <v>17.526999999999987</v>
      </c>
      <c r="L77" s="1">
        <f t="shared" si="19"/>
        <v>133.02699999999999</v>
      </c>
      <c r="M77" s="1"/>
      <c r="N77" s="1">
        <v>75</v>
      </c>
      <c r="O77" s="1">
        <f t="shared" si="20"/>
        <v>26.605399999999996</v>
      </c>
      <c r="P77" s="5">
        <f>11*O77-N77-F77</f>
        <v>53.567399999999935</v>
      </c>
      <c r="Q77" s="5"/>
      <c r="R77" s="1"/>
      <c r="S77" s="1">
        <f t="shared" si="21"/>
        <v>11</v>
      </c>
      <c r="T77" s="1">
        <f t="shared" si="22"/>
        <v>8.9865967059318805</v>
      </c>
      <c r="U77" s="1">
        <v>25.100200000000001</v>
      </c>
      <c r="V77" s="1">
        <v>21.290600000000001</v>
      </c>
      <c r="W77" s="1">
        <v>22.291399999999999</v>
      </c>
      <c r="X77" s="1">
        <v>31.9466</v>
      </c>
      <c r="Y77" s="1">
        <v>32.810400000000001</v>
      </c>
      <c r="Z77" s="1">
        <v>26.535599999999999</v>
      </c>
      <c r="AA77" s="1"/>
      <c r="AB77" s="1">
        <f t="shared" si="18"/>
        <v>53.567399999999935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115</v>
      </c>
      <c r="B78" s="13" t="s">
        <v>39</v>
      </c>
      <c r="C78" s="13"/>
      <c r="D78" s="13"/>
      <c r="E78" s="13"/>
      <c r="F78" s="13"/>
      <c r="G78" s="14">
        <v>0</v>
      </c>
      <c r="H78" s="13" t="e">
        <v>#N/A</v>
      </c>
      <c r="I78" s="13" t="s">
        <v>31</v>
      </c>
      <c r="J78" s="13"/>
      <c r="K78" s="13">
        <f t="shared" si="17"/>
        <v>0</v>
      </c>
      <c r="L78" s="13">
        <f t="shared" si="19"/>
        <v>0</v>
      </c>
      <c r="M78" s="13"/>
      <c r="N78" s="13"/>
      <c r="O78" s="13">
        <f t="shared" si="20"/>
        <v>0</v>
      </c>
      <c r="P78" s="15"/>
      <c r="Q78" s="15"/>
      <c r="R78" s="13"/>
      <c r="S78" s="13" t="e">
        <f t="shared" si="21"/>
        <v>#DIV/0!</v>
      </c>
      <c r="T78" s="13" t="e">
        <f t="shared" si="22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 t="s">
        <v>40</v>
      </c>
      <c r="AB78" s="13">
        <f t="shared" si="18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30</v>
      </c>
      <c r="C79" s="1">
        <v>164.24700000000001</v>
      </c>
      <c r="D79" s="1">
        <v>87.367999999999995</v>
      </c>
      <c r="E79" s="1">
        <v>104.161</v>
      </c>
      <c r="F79" s="1">
        <v>128.94999999999999</v>
      </c>
      <c r="G79" s="6">
        <v>1</v>
      </c>
      <c r="H79" s="1">
        <v>50</v>
      </c>
      <c r="I79" s="1" t="s">
        <v>31</v>
      </c>
      <c r="J79" s="1">
        <v>92.25</v>
      </c>
      <c r="K79" s="1">
        <f t="shared" si="17"/>
        <v>11.911000000000001</v>
      </c>
      <c r="L79" s="1">
        <f t="shared" si="19"/>
        <v>104.161</v>
      </c>
      <c r="M79" s="1"/>
      <c r="N79" s="1">
        <v>50</v>
      </c>
      <c r="O79" s="1">
        <f t="shared" si="20"/>
        <v>20.8322</v>
      </c>
      <c r="P79" s="5">
        <f>12*O79-N79-F79</f>
        <v>71.036400000000015</v>
      </c>
      <c r="Q79" s="5"/>
      <c r="R79" s="1"/>
      <c r="S79" s="1">
        <f t="shared" si="21"/>
        <v>12</v>
      </c>
      <c r="T79" s="1">
        <f t="shared" si="22"/>
        <v>8.5900672996611007</v>
      </c>
      <c r="U79" s="1">
        <v>18.750599999999999</v>
      </c>
      <c r="V79" s="1">
        <v>16.887</v>
      </c>
      <c r="W79" s="1">
        <v>18.614599999999999</v>
      </c>
      <c r="X79" s="1">
        <v>25.053599999999999</v>
      </c>
      <c r="Y79" s="1">
        <v>22.488</v>
      </c>
      <c r="Z79" s="1">
        <v>24.877199999999998</v>
      </c>
      <c r="AA79" s="1"/>
      <c r="AB79" s="1">
        <f t="shared" si="18"/>
        <v>71.036400000000015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117</v>
      </c>
      <c r="B80" s="13" t="s">
        <v>30</v>
      </c>
      <c r="C80" s="13">
        <v>89.412000000000006</v>
      </c>
      <c r="D80" s="13"/>
      <c r="E80" s="13">
        <v>44.969000000000001</v>
      </c>
      <c r="F80" s="13">
        <v>41.524999999999999</v>
      </c>
      <c r="G80" s="14">
        <v>0</v>
      </c>
      <c r="H80" s="13">
        <v>50</v>
      </c>
      <c r="I80" s="13" t="s">
        <v>31</v>
      </c>
      <c r="J80" s="13">
        <v>41.5</v>
      </c>
      <c r="K80" s="13">
        <f t="shared" si="17"/>
        <v>3.4690000000000012</v>
      </c>
      <c r="L80" s="13">
        <f t="shared" si="19"/>
        <v>44.969000000000001</v>
      </c>
      <c r="M80" s="13"/>
      <c r="N80" s="13"/>
      <c r="O80" s="13">
        <f t="shared" si="20"/>
        <v>8.9938000000000002</v>
      </c>
      <c r="P80" s="15"/>
      <c r="Q80" s="15"/>
      <c r="R80" s="13"/>
      <c r="S80" s="13">
        <f t="shared" si="21"/>
        <v>4.6170695367920116</v>
      </c>
      <c r="T80" s="13">
        <f t="shared" si="22"/>
        <v>4.6170695367920116</v>
      </c>
      <c r="U80" s="13">
        <v>8.9974000000000007</v>
      </c>
      <c r="V80" s="13">
        <v>7.3954000000000004</v>
      </c>
      <c r="W80" s="13">
        <v>7.3949999999999996</v>
      </c>
      <c r="X80" s="13">
        <v>1.3744000000000001</v>
      </c>
      <c r="Y80" s="13">
        <v>1.1000000000000001</v>
      </c>
      <c r="Z80" s="13">
        <v>7.6083999999999996</v>
      </c>
      <c r="AA80" s="13" t="s">
        <v>34</v>
      </c>
      <c r="AB80" s="13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39</v>
      </c>
      <c r="C81" s="1">
        <v>729</v>
      </c>
      <c r="D81" s="1">
        <v>1139</v>
      </c>
      <c r="E81" s="1">
        <v>983</v>
      </c>
      <c r="F81" s="1">
        <v>767</v>
      </c>
      <c r="G81" s="6">
        <v>0.4</v>
      </c>
      <c r="H81" s="1">
        <v>40</v>
      </c>
      <c r="I81" s="1" t="s">
        <v>31</v>
      </c>
      <c r="J81" s="1">
        <v>987</v>
      </c>
      <c r="K81" s="1">
        <f t="shared" si="17"/>
        <v>-4</v>
      </c>
      <c r="L81" s="1">
        <f t="shared" si="19"/>
        <v>623</v>
      </c>
      <c r="M81" s="1">
        <v>360</v>
      </c>
      <c r="N81" s="1">
        <v>250</v>
      </c>
      <c r="O81" s="1">
        <f t="shared" si="20"/>
        <v>124.6</v>
      </c>
      <c r="P81" s="5">
        <f t="shared" ref="P81:P82" si="23">12*O81-N81-F81</f>
        <v>478.19999999999982</v>
      </c>
      <c r="Q81" s="5"/>
      <c r="R81" s="1"/>
      <c r="S81" s="1">
        <f t="shared" si="21"/>
        <v>11.999999999999998</v>
      </c>
      <c r="T81" s="1">
        <f t="shared" si="22"/>
        <v>8.1621187800963089</v>
      </c>
      <c r="U81" s="1">
        <v>111</v>
      </c>
      <c r="V81" s="1">
        <v>115.8</v>
      </c>
      <c r="W81" s="1">
        <v>122.4</v>
      </c>
      <c r="X81" s="1">
        <v>109</v>
      </c>
      <c r="Y81" s="1">
        <v>110.2</v>
      </c>
      <c r="Z81" s="1">
        <v>143.80000000000001</v>
      </c>
      <c r="AA81" s="1"/>
      <c r="AB81" s="1">
        <f t="shared" si="18"/>
        <v>191.27999999999994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39</v>
      </c>
      <c r="C82" s="1">
        <v>518</v>
      </c>
      <c r="D82" s="1">
        <v>1068</v>
      </c>
      <c r="E82" s="1">
        <v>740</v>
      </c>
      <c r="F82" s="1">
        <v>746</v>
      </c>
      <c r="G82" s="6">
        <v>0.4</v>
      </c>
      <c r="H82" s="1">
        <v>40</v>
      </c>
      <c r="I82" s="1" t="s">
        <v>31</v>
      </c>
      <c r="J82" s="1">
        <v>747</v>
      </c>
      <c r="K82" s="1">
        <f t="shared" si="17"/>
        <v>-7</v>
      </c>
      <c r="L82" s="1">
        <f t="shared" si="19"/>
        <v>500</v>
      </c>
      <c r="M82" s="1">
        <v>240</v>
      </c>
      <c r="N82" s="1">
        <v>150</v>
      </c>
      <c r="O82" s="1">
        <f t="shared" si="20"/>
        <v>100</v>
      </c>
      <c r="P82" s="5">
        <f t="shared" si="23"/>
        <v>304</v>
      </c>
      <c r="Q82" s="5"/>
      <c r="R82" s="1"/>
      <c r="S82" s="1">
        <f t="shared" si="21"/>
        <v>12</v>
      </c>
      <c r="T82" s="1">
        <f t="shared" si="22"/>
        <v>8.9600000000000009</v>
      </c>
      <c r="U82" s="1">
        <v>93</v>
      </c>
      <c r="V82" s="1">
        <v>104.2</v>
      </c>
      <c r="W82" s="1">
        <v>102.6</v>
      </c>
      <c r="X82" s="1">
        <v>92.8</v>
      </c>
      <c r="Y82" s="1">
        <v>96.2</v>
      </c>
      <c r="Z82" s="1">
        <v>100.4</v>
      </c>
      <c r="AA82" s="1"/>
      <c r="AB82" s="1">
        <f t="shared" si="18"/>
        <v>121.60000000000001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120</v>
      </c>
      <c r="B83" s="13" t="s">
        <v>39</v>
      </c>
      <c r="C83" s="13"/>
      <c r="D83" s="13"/>
      <c r="E83" s="13"/>
      <c r="F83" s="13"/>
      <c r="G83" s="14">
        <v>0</v>
      </c>
      <c r="H83" s="13" t="e">
        <v>#N/A</v>
      </c>
      <c r="I83" s="13" t="s">
        <v>31</v>
      </c>
      <c r="J83" s="13"/>
      <c r="K83" s="13">
        <f t="shared" si="17"/>
        <v>0</v>
      </c>
      <c r="L83" s="13">
        <f t="shared" si="19"/>
        <v>0</v>
      </c>
      <c r="M83" s="13"/>
      <c r="N83" s="13"/>
      <c r="O83" s="13">
        <f t="shared" si="20"/>
        <v>0</v>
      </c>
      <c r="P83" s="15"/>
      <c r="Q83" s="15"/>
      <c r="R83" s="13"/>
      <c r="S83" s="13" t="e">
        <f t="shared" si="21"/>
        <v>#DIV/0!</v>
      </c>
      <c r="T83" s="13" t="e">
        <f t="shared" si="22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 t="s">
        <v>40</v>
      </c>
      <c r="AB83" s="13">
        <f t="shared" si="18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121</v>
      </c>
      <c r="B84" s="10" t="s">
        <v>30</v>
      </c>
      <c r="C84" s="10">
        <v>35.962000000000003</v>
      </c>
      <c r="D84" s="10"/>
      <c r="E84" s="10">
        <v>21.475999999999999</v>
      </c>
      <c r="F84" s="10">
        <v>1.2290000000000001</v>
      </c>
      <c r="G84" s="11">
        <v>0</v>
      </c>
      <c r="H84" s="10">
        <v>40</v>
      </c>
      <c r="I84" s="10" t="s">
        <v>45</v>
      </c>
      <c r="J84" s="10">
        <v>59.7</v>
      </c>
      <c r="K84" s="10">
        <f t="shared" si="17"/>
        <v>-38.224000000000004</v>
      </c>
      <c r="L84" s="10">
        <f t="shared" si="19"/>
        <v>21.475999999999999</v>
      </c>
      <c r="M84" s="10"/>
      <c r="N84" s="10"/>
      <c r="O84" s="10">
        <f t="shared" si="20"/>
        <v>4.2951999999999995</v>
      </c>
      <c r="P84" s="12"/>
      <c r="Q84" s="12"/>
      <c r="R84" s="10"/>
      <c r="S84" s="10">
        <f t="shared" si="21"/>
        <v>0.28613335816725655</v>
      </c>
      <c r="T84" s="10">
        <f t="shared" si="22"/>
        <v>0.28613335816725655</v>
      </c>
      <c r="U84" s="10">
        <v>6.3524000000000003</v>
      </c>
      <c r="V84" s="10">
        <v>7.6247999999999996</v>
      </c>
      <c r="W84" s="10">
        <v>9.8002000000000002</v>
      </c>
      <c r="X84" s="10">
        <v>14.770200000000001</v>
      </c>
      <c r="Y84" s="10">
        <v>12.502000000000001</v>
      </c>
      <c r="Z84" s="10">
        <v>10.5756</v>
      </c>
      <c r="AA84" s="10" t="s">
        <v>34</v>
      </c>
      <c r="AB84" s="10">
        <f t="shared" si="1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122</v>
      </c>
      <c r="B85" s="1" t="s">
        <v>39</v>
      </c>
      <c r="C85" s="1">
        <v>452</v>
      </c>
      <c r="D85" s="1">
        <v>420</v>
      </c>
      <c r="E85" s="1">
        <v>321</v>
      </c>
      <c r="F85" s="1">
        <v>450</v>
      </c>
      <c r="G85" s="6">
        <v>0.4</v>
      </c>
      <c r="H85" s="1">
        <v>40</v>
      </c>
      <c r="I85" s="1" t="s">
        <v>31</v>
      </c>
      <c r="J85" s="1">
        <v>323</v>
      </c>
      <c r="K85" s="1">
        <f t="shared" si="17"/>
        <v>-2</v>
      </c>
      <c r="L85" s="1">
        <f t="shared" si="19"/>
        <v>321</v>
      </c>
      <c r="M85" s="1"/>
      <c r="N85" s="1">
        <v>230</v>
      </c>
      <c r="O85" s="1">
        <f t="shared" si="20"/>
        <v>64.2</v>
      </c>
      <c r="P85" s="5">
        <f t="shared" ref="P85:P87" si="24">12*O85-N85-F85</f>
        <v>90.400000000000091</v>
      </c>
      <c r="Q85" s="5"/>
      <c r="R85" s="1"/>
      <c r="S85" s="1">
        <f t="shared" si="21"/>
        <v>12</v>
      </c>
      <c r="T85" s="1">
        <f t="shared" si="22"/>
        <v>10.59190031152648</v>
      </c>
      <c r="U85" s="1">
        <v>68.8</v>
      </c>
      <c r="V85" s="1">
        <v>65.400000000000006</v>
      </c>
      <c r="W85" s="1">
        <v>62.4</v>
      </c>
      <c r="X85" s="1">
        <v>63.6</v>
      </c>
      <c r="Y85" s="1">
        <v>57.2</v>
      </c>
      <c r="Z85" s="1">
        <v>70.400000000000006</v>
      </c>
      <c r="AA85" s="1"/>
      <c r="AB85" s="1">
        <f t="shared" si="18"/>
        <v>36.160000000000039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30</v>
      </c>
      <c r="C86" s="1">
        <v>118.992</v>
      </c>
      <c r="D86" s="1">
        <v>389.79899999999998</v>
      </c>
      <c r="E86" s="1">
        <v>227.483</v>
      </c>
      <c r="F86" s="1">
        <v>253.45500000000001</v>
      </c>
      <c r="G86" s="6">
        <v>1</v>
      </c>
      <c r="H86" s="1">
        <v>40</v>
      </c>
      <c r="I86" s="1" t="s">
        <v>31</v>
      </c>
      <c r="J86" s="1">
        <v>248.428</v>
      </c>
      <c r="K86" s="1">
        <f t="shared" si="17"/>
        <v>-20.944999999999993</v>
      </c>
      <c r="L86" s="1">
        <f t="shared" si="19"/>
        <v>159.26499999999999</v>
      </c>
      <c r="M86" s="1">
        <v>68.218000000000004</v>
      </c>
      <c r="N86" s="1">
        <v>50</v>
      </c>
      <c r="O86" s="1">
        <f t="shared" si="20"/>
        <v>31.852999999999998</v>
      </c>
      <c r="P86" s="5">
        <f t="shared" si="24"/>
        <v>78.780999999999977</v>
      </c>
      <c r="Q86" s="5"/>
      <c r="R86" s="1"/>
      <c r="S86" s="1">
        <f t="shared" si="21"/>
        <v>12</v>
      </c>
      <c r="T86" s="1">
        <f t="shared" si="22"/>
        <v>9.5267321759331942</v>
      </c>
      <c r="U86" s="1">
        <v>30.24059999999999</v>
      </c>
      <c r="V86" s="1">
        <v>33.444400000000002</v>
      </c>
      <c r="W86" s="1">
        <v>28.033799999999999</v>
      </c>
      <c r="X86" s="1">
        <v>19.251799999999999</v>
      </c>
      <c r="Y86" s="1">
        <v>23.308599999999998</v>
      </c>
      <c r="Z86" s="1">
        <v>19.9604</v>
      </c>
      <c r="AA86" s="1"/>
      <c r="AB86" s="1">
        <f t="shared" si="18"/>
        <v>78.780999999999977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30</v>
      </c>
      <c r="C87" s="1">
        <v>157.76599999999999</v>
      </c>
      <c r="D87" s="1">
        <v>198.935</v>
      </c>
      <c r="E87" s="1">
        <v>162.00299999999999</v>
      </c>
      <c r="F87" s="1">
        <v>155.65</v>
      </c>
      <c r="G87" s="6">
        <v>1</v>
      </c>
      <c r="H87" s="1">
        <v>40</v>
      </c>
      <c r="I87" s="1" t="s">
        <v>31</v>
      </c>
      <c r="J87" s="1">
        <v>151.69999999999999</v>
      </c>
      <c r="K87" s="1">
        <f t="shared" si="17"/>
        <v>10.302999999999997</v>
      </c>
      <c r="L87" s="1">
        <f t="shared" si="19"/>
        <v>162.00299999999999</v>
      </c>
      <c r="M87" s="1"/>
      <c r="N87" s="1">
        <v>210</v>
      </c>
      <c r="O87" s="1">
        <f t="shared" si="20"/>
        <v>32.400599999999997</v>
      </c>
      <c r="P87" s="5">
        <f t="shared" si="24"/>
        <v>23.15719999999996</v>
      </c>
      <c r="Q87" s="5"/>
      <c r="R87" s="1"/>
      <c r="S87" s="1">
        <f t="shared" si="21"/>
        <v>12</v>
      </c>
      <c r="T87" s="1">
        <f t="shared" si="22"/>
        <v>11.28528484040419</v>
      </c>
      <c r="U87" s="1">
        <v>35.441400000000002</v>
      </c>
      <c r="V87" s="1">
        <v>26.0656</v>
      </c>
      <c r="W87" s="1">
        <v>19.0794</v>
      </c>
      <c r="X87" s="1">
        <v>24.062799999999999</v>
      </c>
      <c r="Y87" s="1">
        <v>24.559200000000001</v>
      </c>
      <c r="Z87" s="1">
        <v>15.6784</v>
      </c>
      <c r="AA87" s="1"/>
      <c r="AB87" s="1">
        <f t="shared" si="18"/>
        <v>23.15719999999996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3" t="s">
        <v>125</v>
      </c>
      <c r="B88" s="13" t="s">
        <v>39</v>
      </c>
      <c r="C88" s="13"/>
      <c r="D88" s="13"/>
      <c r="E88" s="13"/>
      <c r="F88" s="13"/>
      <c r="G88" s="14">
        <v>0</v>
      </c>
      <c r="H88" s="13" t="e">
        <v>#N/A</v>
      </c>
      <c r="I88" s="13" t="s">
        <v>31</v>
      </c>
      <c r="J88" s="13"/>
      <c r="K88" s="13">
        <f t="shared" si="17"/>
        <v>0</v>
      </c>
      <c r="L88" s="13">
        <f t="shared" si="19"/>
        <v>0</v>
      </c>
      <c r="M88" s="13"/>
      <c r="N88" s="13"/>
      <c r="O88" s="13">
        <f t="shared" si="20"/>
        <v>0</v>
      </c>
      <c r="P88" s="15"/>
      <c r="Q88" s="15"/>
      <c r="R88" s="13"/>
      <c r="S88" s="13" t="e">
        <f t="shared" si="21"/>
        <v>#DIV/0!</v>
      </c>
      <c r="T88" s="13" t="e">
        <f t="shared" si="22"/>
        <v>#DIV/0!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 t="s">
        <v>40</v>
      </c>
      <c r="AB88" s="13">
        <f t="shared" si="18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3" t="s">
        <v>126</v>
      </c>
      <c r="B89" s="13" t="s">
        <v>39</v>
      </c>
      <c r="C89" s="13"/>
      <c r="D89" s="13"/>
      <c r="E89" s="13"/>
      <c r="F89" s="13"/>
      <c r="G89" s="14">
        <v>0</v>
      </c>
      <c r="H89" s="13" t="e">
        <v>#N/A</v>
      </c>
      <c r="I89" s="13" t="s">
        <v>31</v>
      </c>
      <c r="J89" s="13"/>
      <c r="K89" s="13">
        <f t="shared" si="17"/>
        <v>0</v>
      </c>
      <c r="L89" s="13">
        <f t="shared" si="19"/>
        <v>0</v>
      </c>
      <c r="M89" s="13"/>
      <c r="N89" s="13"/>
      <c r="O89" s="13">
        <f t="shared" si="20"/>
        <v>0</v>
      </c>
      <c r="P89" s="15"/>
      <c r="Q89" s="15"/>
      <c r="R89" s="13"/>
      <c r="S89" s="13" t="e">
        <f t="shared" si="21"/>
        <v>#DIV/0!</v>
      </c>
      <c r="T89" s="13" t="e">
        <f t="shared" si="22"/>
        <v>#DIV/0!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 t="s">
        <v>40</v>
      </c>
      <c r="AB89" s="13">
        <f t="shared" si="1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3" t="s">
        <v>127</v>
      </c>
      <c r="B90" s="13" t="s">
        <v>39</v>
      </c>
      <c r="C90" s="13"/>
      <c r="D90" s="13"/>
      <c r="E90" s="13"/>
      <c r="F90" s="13"/>
      <c r="G90" s="14">
        <v>0</v>
      </c>
      <c r="H90" s="13" t="e">
        <v>#N/A</v>
      </c>
      <c r="I90" s="13" t="s">
        <v>31</v>
      </c>
      <c r="J90" s="13"/>
      <c r="K90" s="13">
        <f t="shared" si="17"/>
        <v>0</v>
      </c>
      <c r="L90" s="13">
        <f t="shared" si="19"/>
        <v>0</v>
      </c>
      <c r="M90" s="13"/>
      <c r="N90" s="13"/>
      <c r="O90" s="13">
        <f t="shared" si="20"/>
        <v>0</v>
      </c>
      <c r="P90" s="15"/>
      <c r="Q90" s="15"/>
      <c r="R90" s="13"/>
      <c r="S90" s="13" t="e">
        <f t="shared" si="21"/>
        <v>#DIV/0!</v>
      </c>
      <c r="T90" s="13" t="e">
        <f t="shared" si="22"/>
        <v>#DIV/0!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 t="s">
        <v>40</v>
      </c>
      <c r="AB90" s="13">
        <f t="shared" si="18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3" t="s">
        <v>128</v>
      </c>
      <c r="B91" s="13" t="s">
        <v>39</v>
      </c>
      <c r="C91" s="13"/>
      <c r="D91" s="13"/>
      <c r="E91" s="13"/>
      <c r="F91" s="13"/>
      <c r="G91" s="14">
        <v>0</v>
      </c>
      <c r="H91" s="13" t="e">
        <v>#N/A</v>
      </c>
      <c r="I91" s="13" t="s">
        <v>31</v>
      </c>
      <c r="J91" s="13"/>
      <c r="K91" s="13">
        <f t="shared" si="17"/>
        <v>0</v>
      </c>
      <c r="L91" s="13">
        <f t="shared" si="19"/>
        <v>0</v>
      </c>
      <c r="M91" s="13"/>
      <c r="N91" s="13"/>
      <c r="O91" s="13">
        <f t="shared" si="20"/>
        <v>0</v>
      </c>
      <c r="P91" s="15"/>
      <c r="Q91" s="15"/>
      <c r="R91" s="13"/>
      <c r="S91" s="13" t="e">
        <f t="shared" si="21"/>
        <v>#DIV/0!</v>
      </c>
      <c r="T91" s="13" t="e">
        <f t="shared" si="22"/>
        <v>#DIV/0!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 t="s">
        <v>40</v>
      </c>
      <c r="AB91" s="13">
        <f t="shared" si="1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3" t="s">
        <v>129</v>
      </c>
      <c r="B92" s="13" t="s">
        <v>39</v>
      </c>
      <c r="C92" s="13"/>
      <c r="D92" s="13"/>
      <c r="E92" s="13"/>
      <c r="F92" s="13"/>
      <c r="G92" s="14">
        <v>0</v>
      </c>
      <c r="H92" s="13" t="e">
        <v>#N/A</v>
      </c>
      <c r="I92" s="13" t="s">
        <v>31</v>
      </c>
      <c r="J92" s="13"/>
      <c r="K92" s="13">
        <f t="shared" si="17"/>
        <v>0</v>
      </c>
      <c r="L92" s="13">
        <f t="shared" si="19"/>
        <v>0</v>
      </c>
      <c r="M92" s="13"/>
      <c r="N92" s="13"/>
      <c r="O92" s="13">
        <f t="shared" si="20"/>
        <v>0</v>
      </c>
      <c r="P92" s="15"/>
      <c r="Q92" s="15"/>
      <c r="R92" s="13"/>
      <c r="S92" s="13" t="e">
        <f t="shared" si="21"/>
        <v>#DIV/0!</v>
      </c>
      <c r="T92" s="13" t="e">
        <f t="shared" si="22"/>
        <v>#DIV/0!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 t="s">
        <v>40</v>
      </c>
      <c r="AB92" s="13">
        <f t="shared" si="18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130</v>
      </c>
      <c r="B93" s="13" t="s">
        <v>39</v>
      </c>
      <c r="C93" s="13"/>
      <c r="D93" s="13"/>
      <c r="E93" s="13"/>
      <c r="F93" s="13"/>
      <c r="G93" s="14">
        <v>0</v>
      </c>
      <c r="H93" s="13" t="e">
        <v>#N/A</v>
      </c>
      <c r="I93" s="13" t="s">
        <v>31</v>
      </c>
      <c r="J93" s="13"/>
      <c r="K93" s="13">
        <f t="shared" si="17"/>
        <v>0</v>
      </c>
      <c r="L93" s="13">
        <f t="shared" si="19"/>
        <v>0</v>
      </c>
      <c r="M93" s="13"/>
      <c r="N93" s="13"/>
      <c r="O93" s="13">
        <f t="shared" si="20"/>
        <v>0</v>
      </c>
      <c r="P93" s="15"/>
      <c r="Q93" s="15"/>
      <c r="R93" s="13"/>
      <c r="S93" s="13" t="e">
        <f t="shared" si="21"/>
        <v>#DIV/0!</v>
      </c>
      <c r="T93" s="13" t="e">
        <f t="shared" si="22"/>
        <v>#DIV/0!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 t="s">
        <v>40</v>
      </c>
      <c r="AB93" s="13">
        <f t="shared" si="18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131</v>
      </c>
      <c r="B94" s="13" t="s">
        <v>39</v>
      </c>
      <c r="C94" s="13"/>
      <c r="D94" s="13"/>
      <c r="E94" s="13"/>
      <c r="F94" s="13"/>
      <c r="G94" s="14">
        <v>0</v>
      </c>
      <c r="H94" s="13" t="e">
        <v>#N/A</v>
      </c>
      <c r="I94" s="13" t="s">
        <v>31</v>
      </c>
      <c r="J94" s="13"/>
      <c r="K94" s="13">
        <f t="shared" si="17"/>
        <v>0</v>
      </c>
      <c r="L94" s="13">
        <f t="shared" si="19"/>
        <v>0</v>
      </c>
      <c r="M94" s="13"/>
      <c r="N94" s="13"/>
      <c r="O94" s="13">
        <f t="shared" si="20"/>
        <v>0</v>
      </c>
      <c r="P94" s="15"/>
      <c r="Q94" s="15"/>
      <c r="R94" s="13"/>
      <c r="S94" s="13" t="e">
        <f t="shared" si="21"/>
        <v>#DIV/0!</v>
      </c>
      <c r="T94" s="13" t="e">
        <f t="shared" si="22"/>
        <v>#DIV/0!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 t="s">
        <v>40</v>
      </c>
      <c r="AB94" s="13">
        <f t="shared" si="1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132</v>
      </c>
      <c r="B95" s="13" t="s">
        <v>30</v>
      </c>
      <c r="C95" s="13"/>
      <c r="D95" s="13"/>
      <c r="E95" s="13"/>
      <c r="F95" s="13"/>
      <c r="G95" s="14">
        <v>0</v>
      </c>
      <c r="H95" s="13" t="e">
        <v>#N/A</v>
      </c>
      <c r="I95" s="13" t="s">
        <v>31</v>
      </c>
      <c r="J95" s="13"/>
      <c r="K95" s="13">
        <f t="shared" si="17"/>
        <v>0</v>
      </c>
      <c r="L95" s="13">
        <f t="shared" si="19"/>
        <v>0</v>
      </c>
      <c r="M95" s="13"/>
      <c r="N95" s="13"/>
      <c r="O95" s="13">
        <f t="shared" si="20"/>
        <v>0</v>
      </c>
      <c r="P95" s="15"/>
      <c r="Q95" s="15"/>
      <c r="R95" s="13"/>
      <c r="S95" s="13" t="e">
        <f t="shared" si="21"/>
        <v>#DIV/0!</v>
      </c>
      <c r="T95" s="13" t="e">
        <f t="shared" si="22"/>
        <v>#DIV/0!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 t="s">
        <v>40</v>
      </c>
      <c r="AB95" s="13">
        <f t="shared" si="18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3" t="s">
        <v>133</v>
      </c>
      <c r="B96" s="13" t="s">
        <v>30</v>
      </c>
      <c r="C96" s="13">
        <v>24.146999999999998</v>
      </c>
      <c r="D96" s="13"/>
      <c r="E96" s="13">
        <v>15.404</v>
      </c>
      <c r="F96" s="13"/>
      <c r="G96" s="14">
        <v>0</v>
      </c>
      <c r="H96" s="13" t="e">
        <v>#N/A</v>
      </c>
      <c r="I96" s="13" t="s">
        <v>31</v>
      </c>
      <c r="J96" s="13">
        <v>13.4</v>
      </c>
      <c r="K96" s="13">
        <f t="shared" si="17"/>
        <v>2.0039999999999996</v>
      </c>
      <c r="L96" s="13">
        <f t="shared" si="19"/>
        <v>15.404</v>
      </c>
      <c r="M96" s="13"/>
      <c r="N96" s="13"/>
      <c r="O96" s="13">
        <f t="shared" si="20"/>
        <v>3.0808</v>
      </c>
      <c r="P96" s="15"/>
      <c r="Q96" s="15"/>
      <c r="R96" s="13"/>
      <c r="S96" s="13">
        <f t="shared" si="21"/>
        <v>0</v>
      </c>
      <c r="T96" s="13">
        <f t="shared" si="22"/>
        <v>0</v>
      </c>
      <c r="U96" s="13">
        <v>4.0515999999999996</v>
      </c>
      <c r="V96" s="13">
        <v>0.97080000000000266</v>
      </c>
      <c r="W96" s="13">
        <v>0</v>
      </c>
      <c r="X96" s="13">
        <v>0</v>
      </c>
      <c r="Y96" s="13">
        <v>0</v>
      </c>
      <c r="Z96" s="13">
        <v>0</v>
      </c>
      <c r="AA96" s="13" t="s">
        <v>34</v>
      </c>
      <c r="AB96" s="13">
        <f t="shared" si="18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3" t="s">
        <v>134</v>
      </c>
      <c r="B97" s="13" t="s">
        <v>39</v>
      </c>
      <c r="C97" s="13">
        <v>36</v>
      </c>
      <c r="D97" s="13">
        <v>1</v>
      </c>
      <c r="E97" s="13">
        <v>27</v>
      </c>
      <c r="F97" s="13">
        <v>2</v>
      </c>
      <c r="G97" s="14">
        <v>0</v>
      </c>
      <c r="H97" s="13" t="e">
        <v>#N/A</v>
      </c>
      <c r="I97" s="13" t="s">
        <v>31</v>
      </c>
      <c r="J97" s="13">
        <v>29</v>
      </c>
      <c r="K97" s="13">
        <f t="shared" si="17"/>
        <v>-2</v>
      </c>
      <c r="L97" s="13">
        <f t="shared" si="19"/>
        <v>27</v>
      </c>
      <c r="M97" s="13"/>
      <c r="N97" s="13"/>
      <c r="O97" s="13">
        <f t="shared" si="20"/>
        <v>5.4</v>
      </c>
      <c r="P97" s="15"/>
      <c r="Q97" s="15"/>
      <c r="R97" s="13"/>
      <c r="S97" s="13">
        <f t="shared" si="21"/>
        <v>0.37037037037037035</v>
      </c>
      <c r="T97" s="13">
        <f t="shared" si="22"/>
        <v>0.37037037037037035</v>
      </c>
      <c r="U97" s="13">
        <v>6.6</v>
      </c>
      <c r="V97" s="13">
        <v>1.2</v>
      </c>
      <c r="W97" s="13">
        <v>0</v>
      </c>
      <c r="X97" s="13">
        <v>0</v>
      </c>
      <c r="Y97" s="13">
        <v>0</v>
      </c>
      <c r="Z97" s="13">
        <v>0</v>
      </c>
      <c r="AA97" s="13" t="s">
        <v>34</v>
      </c>
      <c r="AB97" s="13">
        <f t="shared" si="18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135</v>
      </c>
      <c r="B98" s="1" t="s">
        <v>39</v>
      </c>
      <c r="C98" s="1">
        <v>114</v>
      </c>
      <c r="D98" s="1">
        <v>156</v>
      </c>
      <c r="E98" s="1">
        <v>105</v>
      </c>
      <c r="F98" s="1">
        <v>120</v>
      </c>
      <c r="G98" s="6">
        <v>0.35</v>
      </c>
      <c r="H98" s="1">
        <v>45</v>
      </c>
      <c r="I98" s="1" t="s">
        <v>31</v>
      </c>
      <c r="J98" s="1">
        <v>107</v>
      </c>
      <c r="K98" s="1">
        <f t="shared" si="17"/>
        <v>-2</v>
      </c>
      <c r="L98" s="1">
        <f t="shared" si="19"/>
        <v>105</v>
      </c>
      <c r="M98" s="1"/>
      <c r="N98" s="1">
        <v>90</v>
      </c>
      <c r="O98" s="1">
        <f t="shared" si="20"/>
        <v>21</v>
      </c>
      <c r="P98" s="5">
        <f>12*O98-N98-F98</f>
        <v>42</v>
      </c>
      <c r="Q98" s="5"/>
      <c r="R98" s="1"/>
      <c r="S98" s="1">
        <f t="shared" si="21"/>
        <v>12</v>
      </c>
      <c r="T98" s="1">
        <f t="shared" si="22"/>
        <v>10</v>
      </c>
      <c r="U98" s="1">
        <v>22.6</v>
      </c>
      <c r="V98" s="1">
        <v>19</v>
      </c>
      <c r="W98" s="1">
        <v>10.6</v>
      </c>
      <c r="X98" s="1">
        <v>17</v>
      </c>
      <c r="Y98" s="1">
        <v>17</v>
      </c>
      <c r="Z98" s="1">
        <v>7.2</v>
      </c>
      <c r="AA98" s="1" t="s">
        <v>136</v>
      </c>
      <c r="AB98" s="1">
        <f t="shared" si="18"/>
        <v>14.7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137</v>
      </c>
      <c r="B99" s="10" t="s">
        <v>30</v>
      </c>
      <c r="C99" s="10"/>
      <c r="D99" s="10">
        <v>34.366</v>
      </c>
      <c r="E99" s="10">
        <v>34.366</v>
      </c>
      <c r="F99" s="10"/>
      <c r="G99" s="11">
        <v>0</v>
      </c>
      <c r="H99" s="10" t="e">
        <v>#N/A</v>
      </c>
      <c r="I99" s="10" t="s">
        <v>45</v>
      </c>
      <c r="J99" s="10">
        <v>34.366</v>
      </c>
      <c r="K99" s="10">
        <f t="shared" si="17"/>
        <v>0</v>
      </c>
      <c r="L99" s="10">
        <f t="shared" si="19"/>
        <v>0</v>
      </c>
      <c r="M99" s="10">
        <v>34.366</v>
      </c>
      <c r="N99" s="10"/>
      <c r="O99" s="10">
        <f t="shared" si="20"/>
        <v>0</v>
      </c>
      <c r="P99" s="12"/>
      <c r="Q99" s="12"/>
      <c r="R99" s="10"/>
      <c r="S99" s="10" t="e">
        <f t="shared" si="21"/>
        <v>#DIV/0!</v>
      </c>
      <c r="T99" s="10" t="e">
        <f t="shared" si="22"/>
        <v>#DIV/0!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/>
      <c r="AB99" s="10">
        <f t="shared" si="18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138</v>
      </c>
      <c r="B100" s="10" t="s">
        <v>30</v>
      </c>
      <c r="C100" s="10"/>
      <c r="D100" s="10">
        <v>25.95</v>
      </c>
      <c r="E100" s="10">
        <v>25.95</v>
      </c>
      <c r="F100" s="10"/>
      <c r="G100" s="11">
        <v>0</v>
      </c>
      <c r="H100" s="10" t="e">
        <v>#N/A</v>
      </c>
      <c r="I100" s="10" t="s">
        <v>45</v>
      </c>
      <c r="J100" s="10">
        <v>25.95</v>
      </c>
      <c r="K100" s="10">
        <f t="shared" si="17"/>
        <v>0</v>
      </c>
      <c r="L100" s="10">
        <f t="shared" si="19"/>
        <v>0</v>
      </c>
      <c r="M100" s="10">
        <v>25.95</v>
      </c>
      <c r="N100" s="10"/>
      <c r="O100" s="10">
        <f t="shared" si="20"/>
        <v>0</v>
      </c>
      <c r="P100" s="12"/>
      <c r="Q100" s="12"/>
      <c r="R100" s="10"/>
      <c r="S100" s="10" t="e">
        <f t="shared" si="21"/>
        <v>#DIV/0!</v>
      </c>
      <c r="T100" s="10" t="e">
        <f t="shared" si="22"/>
        <v>#DIV/0!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/>
      <c r="AB100" s="10">
        <f t="shared" si="18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139</v>
      </c>
      <c r="B101" s="10" t="s">
        <v>39</v>
      </c>
      <c r="C101" s="10"/>
      <c r="D101" s="10">
        <v>24</v>
      </c>
      <c r="E101" s="10">
        <v>24</v>
      </c>
      <c r="F101" s="10"/>
      <c r="G101" s="11">
        <v>0</v>
      </c>
      <c r="H101" s="10" t="e">
        <v>#N/A</v>
      </c>
      <c r="I101" s="10" t="s">
        <v>45</v>
      </c>
      <c r="J101" s="10">
        <v>24</v>
      </c>
      <c r="K101" s="10">
        <f t="shared" si="17"/>
        <v>0</v>
      </c>
      <c r="L101" s="10">
        <f t="shared" si="19"/>
        <v>0</v>
      </c>
      <c r="M101" s="10">
        <v>24</v>
      </c>
      <c r="N101" s="10"/>
      <c r="O101" s="10">
        <f t="shared" si="20"/>
        <v>0</v>
      </c>
      <c r="P101" s="12"/>
      <c r="Q101" s="12"/>
      <c r="R101" s="10"/>
      <c r="S101" s="10" t="e">
        <f t="shared" si="21"/>
        <v>#DIV/0!</v>
      </c>
      <c r="T101" s="10" t="e">
        <f t="shared" si="22"/>
        <v>#DIV/0!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/>
      <c r="AB101" s="10">
        <f t="shared" si="18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3" t="s">
        <v>140</v>
      </c>
      <c r="B102" s="13" t="s">
        <v>30</v>
      </c>
      <c r="C102" s="13">
        <v>18.234000000000002</v>
      </c>
      <c r="D102" s="13"/>
      <c r="E102" s="13">
        <v>8.4039999999999999</v>
      </c>
      <c r="F102" s="13">
        <v>8.3859999999999992</v>
      </c>
      <c r="G102" s="14">
        <v>0</v>
      </c>
      <c r="H102" s="13">
        <v>50</v>
      </c>
      <c r="I102" s="13" t="s">
        <v>31</v>
      </c>
      <c r="J102" s="13">
        <v>7.5</v>
      </c>
      <c r="K102" s="13">
        <f t="shared" ref="K102:K109" si="25">E102-J102</f>
        <v>0.90399999999999991</v>
      </c>
      <c r="L102" s="13">
        <f t="shared" si="19"/>
        <v>8.4039999999999999</v>
      </c>
      <c r="M102" s="13"/>
      <c r="N102" s="13"/>
      <c r="O102" s="13">
        <f t="shared" si="20"/>
        <v>1.6808000000000001</v>
      </c>
      <c r="P102" s="15"/>
      <c r="Q102" s="15"/>
      <c r="R102" s="13"/>
      <c r="S102" s="13">
        <f t="shared" si="21"/>
        <v>4.9892908138981431</v>
      </c>
      <c r="T102" s="13">
        <f t="shared" si="22"/>
        <v>4.9892908138981431</v>
      </c>
      <c r="U102" s="13">
        <v>1.9652000000000001</v>
      </c>
      <c r="V102" s="13">
        <v>1.6828000000000001</v>
      </c>
      <c r="W102" s="13">
        <v>1.3984000000000001</v>
      </c>
      <c r="X102" s="13">
        <v>1.1172</v>
      </c>
      <c r="Y102" s="13">
        <v>1.1172</v>
      </c>
      <c r="Z102" s="13">
        <v>2.234</v>
      </c>
      <c r="AA102" s="13" t="s">
        <v>34</v>
      </c>
      <c r="AB102" s="13">
        <f t="shared" ref="AB102:AB109" si="26">P102*G102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141</v>
      </c>
      <c r="B103" s="10" t="s">
        <v>30</v>
      </c>
      <c r="C103" s="10">
        <v>8.452</v>
      </c>
      <c r="D103" s="10">
        <v>0.216</v>
      </c>
      <c r="E103" s="10">
        <v>5.7679999999999998</v>
      </c>
      <c r="F103" s="10"/>
      <c r="G103" s="11">
        <v>0</v>
      </c>
      <c r="H103" s="10" t="e">
        <v>#N/A</v>
      </c>
      <c r="I103" s="10" t="s">
        <v>45</v>
      </c>
      <c r="J103" s="10">
        <v>6.3</v>
      </c>
      <c r="K103" s="10">
        <f t="shared" si="25"/>
        <v>-0.53200000000000003</v>
      </c>
      <c r="L103" s="10">
        <f t="shared" si="19"/>
        <v>5.7679999999999998</v>
      </c>
      <c r="M103" s="10"/>
      <c r="N103" s="10"/>
      <c r="O103" s="10">
        <f t="shared" si="20"/>
        <v>1.1536</v>
      </c>
      <c r="P103" s="12"/>
      <c r="Q103" s="12"/>
      <c r="R103" s="10"/>
      <c r="S103" s="10">
        <f t="shared" si="21"/>
        <v>0</v>
      </c>
      <c r="T103" s="10">
        <f t="shared" si="22"/>
        <v>0</v>
      </c>
      <c r="U103" s="10">
        <v>1.7332000000000001</v>
      </c>
      <c r="V103" s="10">
        <v>10.4056</v>
      </c>
      <c r="W103" s="10">
        <v>9.8260000000000005</v>
      </c>
      <c r="X103" s="10">
        <v>0</v>
      </c>
      <c r="Y103" s="10">
        <v>0</v>
      </c>
      <c r="Z103" s="10">
        <v>0</v>
      </c>
      <c r="AA103" s="10"/>
      <c r="AB103" s="10">
        <f t="shared" si="26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142</v>
      </c>
      <c r="B104" s="1" t="s">
        <v>30</v>
      </c>
      <c r="C104" s="1">
        <v>12.63</v>
      </c>
      <c r="D104" s="1">
        <v>1.998</v>
      </c>
      <c r="E104" s="1">
        <v>10.124000000000001</v>
      </c>
      <c r="F104" s="1">
        <v>0.17599999999999999</v>
      </c>
      <c r="G104" s="6">
        <v>1</v>
      </c>
      <c r="H104" s="1" t="e">
        <v>#N/A</v>
      </c>
      <c r="I104" s="1" t="s">
        <v>31</v>
      </c>
      <c r="J104" s="1">
        <v>16.5</v>
      </c>
      <c r="K104" s="1">
        <f t="shared" si="25"/>
        <v>-6.3759999999999994</v>
      </c>
      <c r="L104" s="1">
        <f t="shared" si="19"/>
        <v>10.124000000000001</v>
      </c>
      <c r="M104" s="1"/>
      <c r="N104" s="1">
        <v>30</v>
      </c>
      <c r="O104" s="1">
        <f t="shared" si="20"/>
        <v>2.0247999999999999</v>
      </c>
      <c r="P104" s="5"/>
      <c r="Q104" s="5"/>
      <c r="R104" s="1"/>
      <c r="S104" s="1">
        <f t="shared" si="21"/>
        <v>14.9032003160806</v>
      </c>
      <c r="T104" s="1">
        <f t="shared" si="22"/>
        <v>14.9032003160806</v>
      </c>
      <c r="U104" s="1">
        <v>2.6008</v>
      </c>
      <c r="V104" s="1">
        <v>9.8431999999999995</v>
      </c>
      <c r="W104" s="1">
        <v>8.9775999999999989</v>
      </c>
      <c r="X104" s="1">
        <v>0</v>
      </c>
      <c r="Y104" s="1">
        <v>0</v>
      </c>
      <c r="Z104" s="1">
        <v>0</v>
      </c>
      <c r="AA104" s="1" t="s">
        <v>143</v>
      </c>
      <c r="AB104" s="1">
        <f t="shared" si="26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144</v>
      </c>
      <c r="B105" s="1" t="s">
        <v>30</v>
      </c>
      <c r="C105" s="1">
        <v>31.297999999999998</v>
      </c>
      <c r="D105" s="1">
        <v>0.47899999999999998</v>
      </c>
      <c r="E105" s="1">
        <v>30.151</v>
      </c>
      <c r="F105" s="1">
        <v>0.186</v>
      </c>
      <c r="G105" s="6">
        <v>1</v>
      </c>
      <c r="H105" s="1" t="e">
        <v>#N/A</v>
      </c>
      <c r="I105" s="1" t="s">
        <v>31</v>
      </c>
      <c r="J105" s="1">
        <v>28.5</v>
      </c>
      <c r="K105" s="1">
        <f t="shared" si="25"/>
        <v>1.6509999999999998</v>
      </c>
      <c r="L105" s="1">
        <f t="shared" si="19"/>
        <v>30.151</v>
      </c>
      <c r="M105" s="1"/>
      <c r="N105" s="1">
        <v>30</v>
      </c>
      <c r="O105" s="1">
        <f t="shared" si="20"/>
        <v>6.0301999999999998</v>
      </c>
      <c r="P105" s="5">
        <f t="shared" ref="P105" si="27">12*O105-N105-F105</f>
        <v>42.176399999999994</v>
      </c>
      <c r="Q105" s="5"/>
      <c r="R105" s="1"/>
      <c r="S105" s="1">
        <f t="shared" si="21"/>
        <v>12</v>
      </c>
      <c r="T105" s="1">
        <f t="shared" si="22"/>
        <v>5.0058041192663598</v>
      </c>
      <c r="U105" s="1">
        <v>5.1698000000000004</v>
      </c>
      <c r="V105" s="1">
        <v>7.7797999999999998</v>
      </c>
      <c r="W105" s="1">
        <v>7.4917999999999996</v>
      </c>
      <c r="X105" s="1">
        <v>0</v>
      </c>
      <c r="Y105" s="1">
        <v>0</v>
      </c>
      <c r="Z105" s="1">
        <v>0</v>
      </c>
      <c r="AA105" s="1" t="s">
        <v>143</v>
      </c>
      <c r="AB105" s="1">
        <f t="shared" si="26"/>
        <v>42.176399999999994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145</v>
      </c>
      <c r="B106" s="1" t="s">
        <v>30</v>
      </c>
      <c r="C106" s="1">
        <v>24.5</v>
      </c>
      <c r="D106" s="1"/>
      <c r="E106" s="1">
        <v>21.126000000000001</v>
      </c>
      <c r="F106" s="1">
        <v>0.17399999999999999</v>
      </c>
      <c r="G106" s="6">
        <v>0</v>
      </c>
      <c r="H106" s="1" t="e">
        <v>#N/A</v>
      </c>
      <c r="I106" s="1" t="s">
        <v>31</v>
      </c>
      <c r="J106" s="1">
        <v>21.1</v>
      </c>
      <c r="K106" s="1">
        <f t="shared" si="25"/>
        <v>2.5999999999999801E-2</v>
      </c>
      <c r="L106" s="1">
        <f t="shared" si="19"/>
        <v>21.126000000000001</v>
      </c>
      <c r="M106" s="1"/>
      <c r="N106" s="1"/>
      <c r="O106" s="1">
        <f t="shared" si="20"/>
        <v>4.2252000000000001</v>
      </c>
      <c r="P106" s="5"/>
      <c r="Q106" s="5"/>
      <c r="R106" s="1"/>
      <c r="S106" s="1">
        <f t="shared" si="21"/>
        <v>4.11814825333712E-2</v>
      </c>
      <c r="T106" s="1">
        <f t="shared" si="22"/>
        <v>4.11814825333712E-2</v>
      </c>
      <c r="U106" s="1">
        <v>3.3723999999999998</v>
      </c>
      <c r="V106" s="1">
        <v>9.2408000000000001</v>
      </c>
      <c r="W106" s="1">
        <v>8.9524000000000008</v>
      </c>
      <c r="X106" s="1">
        <v>0</v>
      </c>
      <c r="Y106" s="1">
        <v>0</v>
      </c>
      <c r="Z106" s="1">
        <v>0</v>
      </c>
      <c r="AA106" s="1"/>
      <c r="AB106" s="1">
        <f t="shared" si="26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6" t="s">
        <v>146</v>
      </c>
      <c r="B107" s="1" t="s">
        <v>39</v>
      </c>
      <c r="C107" s="1"/>
      <c r="D107" s="1"/>
      <c r="E107" s="1"/>
      <c r="F107" s="1"/>
      <c r="G107" s="6">
        <v>0.4</v>
      </c>
      <c r="H107" s="1" t="e">
        <v>#N/A</v>
      </c>
      <c r="I107" s="1" t="s">
        <v>31</v>
      </c>
      <c r="J107" s="1"/>
      <c r="K107" s="1">
        <f t="shared" si="25"/>
        <v>0</v>
      </c>
      <c r="L107" s="1">
        <f t="shared" si="19"/>
        <v>0</v>
      </c>
      <c r="M107" s="1"/>
      <c r="N107" s="1">
        <v>35</v>
      </c>
      <c r="O107" s="1">
        <f t="shared" si="20"/>
        <v>0</v>
      </c>
      <c r="P107" s="5"/>
      <c r="Q107" s="5"/>
      <c r="R107" s="1"/>
      <c r="S107" s="1" t="e">
        <f t="shared" si="21"/>
        <v>#DIV/0!</v>
      </c>
      <c r="T107" s="1" t="e">
        <f t="shared" si="22"/>
        <v>#DIV/0!</v>
      </c>
      <c r="U107" s="1"/>
      <c r="V107" s="1"/>
      <c r="W107" s="1"/>
      <c r="X107" s="1"/>
      <c r="Y107" s="1"/>
      <c r="Z107" s="1"/>
      <c r="AA107" s="1" t="s">
        <v>147</v>
      </c>
      <c r="AB107" s="1">
        <f t="shared" si="26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6" t="s">
        <v>148</v>
      </c>
      <c r="B108" s="1" t="s">
        <v>39</v>
      </c>
      <c r="C108" s="1"/>
      <c r="D108" s="1"/>
      <c r="E108" s="1"/>
      <c r="F108" s="1"/>
      <c r="G108" s="6">
        <v>0.4</v>
      </c>
      <c r="H108" s="1" t="e">
        <v>#N/A</v>
      </c>
      <c r="I108" s="1" t="s">
        <v>31</v>
      </c>
      <c r="J108" s="1"/>
      <c r="K108" s="1">
        <f t="shared" si="25"/>
        <v>0</v>
      </c>
      <c r="L108" s="1">
        <f t="shared" si="19"/>
        <v>0</v>
      </c>
      <c r="M108" s="1"/>
      <c r="N108" s="1">
        <v>35</v>
      </c>
      <c r="O108" s="1">
        <f t="shared" si="20"/>
        <v>0</v>
      </c>
      <c r="P108" s="5"/>
      <c r="Q108" s="5"/>
      <c r="R108" s="1"/>
      <c r="S108" s="1" t="e">
        <f t="shared" si="21"/>
        <v>#DIV/0!</v>
      </c>
      <c r="T108" s="1" t="e">
        <f t="shared" si="22"/>
        <v>#DIV/0!</v>
      </c>
      <c r="U108" s="1"/>
      <c r="V108" s="1"/>
      <c r="W108" s="1"/>
      <c r="X108" s="1"/>
      <c r="Y108" s="1"/>
      <c r="Z108" s="1"/>
      <c r="AA108" s="1" t="s">
        <v>147</v>
      </c>
      <c r="AB108" s="1">
        <f t="shared" si="26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3" t="s">
        <v>149</v>
      </c>
      <c r="B109" s="13" t="s">
        <v>30</v>
      </c>
      <c r="C109" s="13"/>
      <c r="D109" s="13"/>
      <c r="E109" s="13"/>
      <c r="F109" s="13"/>
      <c r="G109" s="14">
        <v>0</v>
      </c>
      <c r="H109" s="13">
        <v>40</v>
      </c>
      <c r="I109" s="13" t="s">
        <v>31</v>
      </c>
      <c r="J109" s="13"/>
      <c r="K109" s="13">
        <f t="shared" si="25"/>
        <v>0</v>
      </c>
      <c r="L109" s="13">
        <f t="shared" si="19"/>
        <v>0</v>
      </c>
      <c r="M109" s="13"/>
      <c r="N109" s="13"/>
      <c r="O109" s="13">
        <f t="shared" si="20"/>
        <v>0</v>
      </c>
      <c r="P109" s="15"/>
      <c r="Q109" s="15"/>
      <c r="R109" s="13"/>
      <c r="S109" s="13" t="e">
        <f t="shared" si="21"/>
        <v>#DIV/0!</v>
      </c>
      <c r="T109" s="13" t="e">
        <f t="shared" si="22"/>
        <v>#DIV/0!</v>
      </c>
      <c r="U109" s="13"/>
      <c r="V109" s="13"/>
      <c r="W109" s="13"/>
      <c r="X109" s="13"/>
      <c r="Y109" s="13"/>
      <c r="Z109" s="13"/>
      <c r="AA109" s="13" t="s">
        <v>60</v>
      </c>
      <c r="AB109" s="13">
        <f t="shared" si="26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109" xr:uid="{2C36FCBE-8FE1-475F-8D03-54A35F9AFD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2024-03-21T15:01:37Z</dcterms:created>
  <dcterms:modified xsi:type="dcterms:W3CDTF">2024-03-22T12:00:11Z</dcterms:modified>
</cp:coreProperties>
</file>