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7B9C32F-62B2-42E0-BE2E-23C2D011C1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N472" i="1"/>
  <c r="X471" i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W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W421" i="1"/>
  <c r="V421" i="1"/>
  <c r="X420" i="1"/>
  <c r="W420" i="1"/>
  <c r="N420" i="1"/>
  <c r="W419" i="1"/>
  <c r="X419" i="1" s="1"/>
  <c r="N419" i="1"/>
  <c r="X418" i="1"/>
  <c r="W418" i="1"/>
  <c r="W422" i="1" s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N393" i="1"/>
  <c r="X392" i="1"/>
  <c r="W392" i="1"/>
  <c r="N392" i="1"/>
  <c r="W391" i="1"/>
  <c r="N391" i="1"/>
  <c r="V389" i="1"/>
  <c r="V388" i="1"/>
  <c r="W387" i="1"/>
  <c r="X387" i="1" s="1"/>
  <c r="N387" i="1"/>
  <c r="X386" i="1"/>
  <c r="X388" i="1" s="1"/>
  <c r="W386" i="1"/>
  <c r="W388" i="1" s="1"/>
  <c r="N386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X350" i="1"/>
  <c r="X352" i="1" s="1"/>
  <c r="W350" i="1"/>
  <c r="W352" i="1" s="1"/>
  <c r="V348" i="1"/>
  <c r="V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X341" i="1" s="1"/>
  <c r="W335" i="1"/>
  <c r="N335" i="1"/>
  <c r="W334" i="1"/>
  <c r="X334" i="1" s="1"/>
  <c r="N334" i="1"/>
  <c r="X333" i="1"/>
  <c r="W333" i="1"/>
  <c r="Q525" i="1" s="1"/>
  <c r="N333" i="1"/>
  <c r="V329" i="1"/>
  <c r="W328" i="1"/>
  <c r="V328" i="1"/>
  <c r="X327" i="1"/>
  <c r="X328" i="1" s="1"/>
  <c r="W327" i="1"/>
  <c r="P525" i="1" s="1"/>
  <c r="N327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N312" i="1"/>
  <c r="X311" i="1"/>
  <c r="W311" i="1"/>
  <c r="N311" i="1"/>
  <c r="V309" i="1"/>
  <c r="W308" i="1"/>
  <c r="V308" i="1"/>
  <c r="X307" i="1"/>
  <c r="X308" i="1" s="1"/>
  <c r="W307" i="1"/>
  <c r="W309" i="1" s="1"/>
  <c r="N307" i="1"/>
  <c r="V304" i="1"/>
  <c r="W303" i="1"/>
  <c r="V303" i="1"/>
  <c r="X302" i="1"/>
  <c r="W302" i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X298" i="1" s="1"/>
  <c r="W290" i="1"/>
  <c r="N290" i="1"/>
  <c r="V287" i="1"/>
  <c r="W286" i="1"/>
  <c r="V286" i="1"/>
  <c r="X285" i="1"/>
  <c r="W285" i="1"/>
  <c r="N285" i="1"/>
  <c r="W284" i="1"/>
  <c r="X284" i="1" s="1"/>
  <c r="N284" i="1"/>
  <c r="X283" i="1"/>
  <c r="W283" i="1"/>
  <c r="W287" i="1" s="1"/>
  <c r="N283" i="1"/>
  <c r="V281" i="1"/>
  <c r="V280" i="1"/>
  <c r="X279" i="1"/>
  <c r="W279" i="1"/>
  <c r="N279" i="1"/>
  <c r="W278" i="1"/>
  <c r="X278" i="1" s="1"/>
  <c r="W277" i="1"/>
  <c r="V275" i="1"/>
  <c r="V274" i="1"/>
  <c r="X273" i="1"/>
  <c r="W273" i="1"/>
  <c r="N273" i="1"/>
  <c r="W272" i="1"/>
  <c r="X272" i="1" s="1"/>
  <c r="N272" i="1"/>
  <c r="X271" i="1"/>
  <c r="X274" i="1" s="1"/>
  <c r="W271" i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X257" i="1" s="1"/>
  <c r="W255" i="1"/>
  <c r="N255" i="1"/>
  <c r="W254" i="1"/>
  <c r="X254" i="1" s="1"/>
  <c r="N254" i="1"/>
  <c r="X253" i="1"/>
  <c r="W253" i="1"/>
  <c r="W257" i="1" s="1"/>
  <c r="N253" i="1"/>
  <c r="V251" i="1"/>
  <c r="W250" i="1"/>
  <c r="V250" i="1"/>
  <c r="X249" i="1"/>
  <c r="X250" i="1" s="1"/>
  <c r="W249" i="1"/>
  <c r="W251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H525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X129" i="1" s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V24" i="1"/>
  <c r="V515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86" i="1" l="1"/>
  <c r="F9" i="1"/>
  <c r="J9" i="1"/>
  <c r="F10" i="1"/>
  <c r="W35" i="1"/>
  <c r="W39" i="1"/>
  <c r="W43" i="1"/>
  <c r="W47" i="1"/>
  <c r="W53" i="1"/>
  <c r="W61" i="1"/>
  <c r="W519" i="1" s="1"/>
  <c r="W86" i="1"/>
  <c r="W94" i="1"/>
  <c r="W105" i="1"/>
  <c r="X96" i="1"/>
  <c r="X104" i="1" s="1"/>
  <c r="W104" i="1"/>
  <c r="W130" i="1"/>
  <c r="W138" i="1"/>
  <c r="X133" i="1"/>
  <c r="X137" i="1" s="1"/>
  <c r="F525" i="1"/>
  <c r="W137" i="1"/>
  <c r="W214" i="1"/>
  <c r="W217" i="1"/>
  <c r="X216" i="1"/>
  <c r="X217" i="1" s="1"/>
  <c r="W218" i="1"/>
  <c r="W258" i="1"/>
  <c r="W269" i="1"/>
  <c r="X260" i="1"/>
  <c r="X268" i="1" s="1"/>
  <c r="W268" i="1"/>
  <c r="X312" i="1"/>
  <c r="X314" i="1" s="1"/>
  <c r="O525" i="1"/>
  <c r="W342" i="1"/>
  <c r="W347" i="1"/>
  <c r="X344" i="1"/>
  <c r="X347" i="1" s="1"/>
  <c r="W428" i="1"/>
  <c r="W437" i="1"/>
  <c r="X430" i="1"/>
  <c r="X437" i="1" s="1"/>
  <c r="W438" i="1"/>
  <c r="X472" i="1"/>
  <c r="X477" i="1" s="1"/>
  <c r="W478" i="1"/>
  <c r="H9" i="1"/>
  <c r="W517" i="1"/>
  <c r="W516" i="1"/>
  <c r="W518" i="1" s="1"/>
  <c r="B525" i="1"/>
  <c r="V519" i="1"/>
  <c r="W24" i="1"/>
  <c r="X26" i="1"/>
  <c r="X34" i="1" s="1"/>
  <c r="X520" i="1" s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W120" i="1"/>
  <c r="W11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J525" i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2" i="1"/>
  <c r="W381" i="1"/>
  <c r="X380" i="1"/>
  <c r="X381" i="1" s="1"/>
  <c r="X393" i="1"/>
  <c r="S525" i="1"/>
  <c r="X463" i="1"/>
  <c r="W483" i="1"/>
  <c r="X480" i="1"/>
  <c r="X482" i="1" s="1"/>
  <c r="W506" i="1"/>
  <c r="W513" i="1"/>
  <c r="X508" i="1"/>
  <c r="X513" i="1" s="1"/>
  <c r="W514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W482" i="1"/>
  <c r="V525" i="1"/>
  <c r="W492" i="1"/>
  <c r="X487" i="1"/>
  <c r="X492" i="1" s="1"/>
  <c r="W493" i="1"/>
  <c r="W505" i="1"/>
  <c r="X501" i="1"/>
  <c r="X505" i="1" s="1"/>
  <c r="U525" i="1"/>
  <c r="W427" i="1"/>
  <c r="W515" i="1" l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<sst xmlns="http://schemas.openxmlformats.org/spreadsheetml/2006/main" count="2224" uniqueCount="747">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</sst>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7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76.2</v>
      </c>
      <c r="W57" s="349">
        <f>IFERROR(IF(V57="",0,CEILING((V57/$H57),1)*$H57),"")</f>
        <v>86.4</v>
      </c>
      <c r="X57" s="36">
        <f>IFERROR(IF(W57=0,"",ROUNDUP(W57/H57,0)*0.02175),"")</f>
        <v>0.17399999999999999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9.6999999999999993</v>
      </c>
      <c r="W60" s="349">
        <f>IFERROR(IF(V60="",0,CEILING((V60/$H60),1)*$H60),"")</f>
        <v>12</v>
      </c>
      <c r="X60" s="36">
        <f>IFERROR(IF(W60=0,"",ROUNDUP(W60/H60,0)*0.00937),"")</f>
        <v>2.811E-2</v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9.4805555555555543</v>
      </c>
      <c r="W61" s="350">
        <f>IFERROR(W57/H57,"0")+IFERROR(W58/H58,"0")+IFERROR(W59/H59,"0")+IFERROR(W60/H60,"0")</f>
        <v>11</v>
      </c>
      <c r="X61" s="350">
        <f>IFERROR(IF(X57="",0,X57),"0")+IFERROR(IF(X58="",0,X58),"0")+IFERROR(IF(X59="",0,X59),"0")+IFERROR(IF(X60="",0,X60),"0")</f>
        <v>0.20210999999999998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85.9</v>
      </c>
      <c r="W62" s="350">
        <f>IFERROR(SUM(W57:W60),"0")</f>
        <v>98.4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155.80000000000001</v>
      </c>
      <c r="W69" s="349">
        <f t="shared" si="2"/>
        <v>162</v>
      </c>
      <c r="X69" s="36">
        <f t="shared" si="3"/>
        <v>0.32624999999999998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83.7</v>
      </c>
      <c r="W70" s="349">
        <f t="shared" si="2"/>
        <v>89.6</v>
      </c>
      <c r="X70" s="36">
        <f t="shared" si="3"/>
        <v>0.17399999999999999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21.899140211640212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23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0.50024999999999997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239.5</v>
      </c>
      <c r="W87" s="350">
        <f>IFERROR(SUM(W65:W85),"0")</f>
        <v>251.6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246.2</v>
      </c>
      <c r="W107" s="349">
        <f t="shared" ref="W107:W118" si="6">IFERROR(IF(V107="",0,CEILING((V107/$H107),1)*$H107),"")</f>
        <v>252</v>
      </c>
      <c r="X107" s="36">
        <f>IFERROR(IF(W107=0,"",ROUNDUP(W107/H107,0)*0.02175),"")</f>
        <v>0.65249999999999997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224</v>
      </c>
      <c r="W114" s="349">
        <f t="shared" si="6"/>
        <v>224.10000000000002</v>
      </c>
      <c r="X114" s="36">
        <f>IFERROR(IF(W114=0,"",ROUNDUP(W114/H114,0)*0.00753),"")</f>
        <v>0.62499000000000005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112.27248677248677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113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1.27749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470.2</v>
      </c>
      <c r="W120" s="350">
        <f>IFERROR(SUM(W107:W118),"0")</f>
        <v>476.1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60</v>
      </c>
      <c r="W122" s="349">
        <f t="shared" ref="W122:W128" si="7">IFERROR(IF(V122="",0,CEILING((V122/$H122),1)*$H122),"")</f>
        <v>63.08</v>
      </c>
      <c r="X122" s="36">
        <f>IFERROR(IF(W122=0,"",ROUNDUP(W122/H122,0)*0.00937),"")</f>
        <v>0.17802999999999999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68.8</v>
      </c>
      <c r="W124" s="349">
        <f t="shared" si="7"/>
        <v>75.600000000000009</v>
      </c>
      <c r="X124" s="36">
        <f>IFERROR(IF(W124=0,"",ROUNDUP(W124/H124,0)*0.02175),"")</f>
        <v>0.19574999999999998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26.262765347102697</v>
      </c>
      <c r="W129" s="350">
        <f>IFERROR(W122/H122,"0")+IFERROR(W123/H123,"0")+IFERROR(W124/H124,"0")+IFERROR(W125/H125,"0")+IFERROR(W126/H126,"0")+IFERROR(W127/H127,"0")+IFERROR(W128/H128,"0")</f>
        <v>28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0.37378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128.80000000000001</v>
      </c>
      <c r="W130" s="350">
        <f>IFERROR(SUM(W122:W128),"0")</f>
        <v>138.68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116.3</v>
      </c>
      <c r="W133" s="349">
        <f>IFERROR(IF(V133="",0,CEILING((V133/$H133),1)*$H133),"")</f>
        <v>117.60000000000001</v>
      </c>
      <c r="X133" s="36">
        <f>IFERROR(IF(W133=0,"",ROUNDUP(W133/H133,0)*0.02175),"")</f>
        <v>0.30449999999999999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466.8</v>
      </c>
      <c r="W136" s="349">
        <f>IFERROR(IF(V136="",0,CEILING((V136/$H136),1)*$H136),"")</f>
        <v>467.1</v>
      </c>
      <c r="X136" s="36">
        <f>IFERROR(IF(W136=0,"",ROUNDUP(W136/H136,0)*0.00753),"")</f>
        <v>1.3026900000000001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186.73412698412699</v>
      </c>
      <c r="W137" s="350">
        <f>IFERROR(W133/H133,"0")+IFERROR(W134/H134,"0")+IFERROR(W135/H135,"0")+IFERROR(W136/H136,"0")</f>
        <v>187</v>
      </c>
      <c r="X137" s="350">
        <f>IFERROR(IF(X133="",0,X133),"0")+IFERROR(IF(X134="",0,X134),"0")+IFERROR(IF(X135="",0,X135),"0")+IFERROR(IF(X136="",0,X136),"0")</f>
        <v>1.6071900000000001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583.1</v>
      </c>
      <c r="W138" s="350">
        <f>IFERROR(SUM(W133:W136),"0")</f>
        <v>584.70000000000005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55.9</v>
      </c>
      <c r="W152" s="349">
        <f t="shared" si="8"/>
        <v>56.7</v>
      </c>
      <c r="X152" s="36">
        <f>IFERROR(IF(W152=0,"",ROUNDUP(W152/H152,0)*0.00502),"")</f>
        <v>0.13553999999999999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26.619047619047617</v>
      </c>
      <c r="W158" s="350">
        <f>IFERROR(W149/H149,"0")+IFERROR(W150/H150,"0")+IFERROR(W151/H151,"0")+IFERROR(W152/H152,"0")+IFERROR(W153/H153,"0")+IFERROR(W154/H154,"0")+IFERROR(W155/H155,"0")+IFERROR(W156/H156,"0")+IFERROR(W157/H157,"0")</f>
        <v>27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0.13553999999999999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55.9</v>
      </c>
      <c r="W159" s="350">
        <f>IFERROR(SUM(W149:W157),"0")</f>
        <v>56.7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105.8</v>
      </c>
      <c r="W172" s="349">
        <f>IFERROR(IF(V172="",0,CEILING((V172/$H172),1)*$H172),"")</f>
        <v>108</v>
      </c>
      <c r="X172" s="36">
        <f>IFERROR(IF(W172=0,"",ROUNDUP(W172/H172,0)*0.00937),"")</f>
        <v>0.18740000000000001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19.592592592592592</v>
      </c>
      <c r="W176" s="350">
        <f>IFERROR(W172/H172,"0")+IFERROR(W173/H173,"0")+IFERROR(W174/H174,"0")+IFERROR(W175/H175,"0")</f>
        <v>20</v>
      </c>
      <c r="X176" s="350">
        <f>IFERROR(IF(X172="",0,X172),"0")+IFERROR(IF(X173="",0,X173),"0")+IFERROR(IF(X174="",0,X174),"0")+IFERROR(IF(X175="",0,X175),"0")</f>
        <v>0.18740000000000001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105.8</v>
      </c>
      <c r="W177" s="350">
        <f>IFERROR(SUM(W172:W175),"0")</f>
        <v>108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120</v>
      </c>
      <c r="W180" s="349">
        <f t="shared" si="9"/>
        <v>121.79999999999998</v>
      </c>
      <c r="X180" s="36">
        <f>IFERROR(IF(W180=0,"",ROUNDUP(W180/H180,0)*0.02175),"")</f>
        <v>0.30449999999999999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126</v>
      </c>
      <c r="W185" s="349">
        <f t="shared" si="9"/>
        <v>127.19999999999999</v>
      </c>
      <c r="X185" s="36">
        <f>IFERROR(IF(W185=0,"",ROUNDUP(W185/H185,0)*0.00753),"")</f>
        <v>0.39909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125.9</v>
      </c>
      <c r="W187" s="349">
        <f t="shared" si="9"/>
        <v>127.19999999999999</v>
      </c>
      <c r="X187" s="36">
        <f>IFERROR(IF(W187=0,"",ROUNDUP(W187/H187,0)*0.00753),"")</f>
        <v>0.39909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257.8</v>
      </c>
      <c r="W189" s="349">
        <f t="shared" si="9"/>
        <v>259.2</v>
      </c>
      <c r="X189" s="36">
        <f t="shared" ref="X189:X195" si="10">IFERROR(IF(W189=0,"",ROUNDUP(W189/H189,0)*0.00753),"")</f>
        <v>0.81324000000000007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334.1</v>
      </c>
      <c r="W191" s="349">
        <f t="shared" si="9"/>
        <v>336</v>
      </c>
      <c r="X191" s="36">
        <f t="shared" si="10"/>
        <v>1.0542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211.4</v>
      </c>
      <c r="W192" s="349">
        <f t="shared" si="9"/>
        <v>213.6</v>
      </c>
      <c r="X192" s="36">
        <f t="shared" si="10"/>
        <v>0.67017000000000004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82.2</v>
      </c>
      <c r="W194" s="349">
        <f t="shared" si="9"/>
        <v>84</v>
      </c>
      <c r="X194" s="36">
        <f t="shared" si="10"/>
        <v>0.26355000000000001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124.7</v>
      </c>
      <c r="W195" s="349">
        <f t="shared" si="9"/>
        <v>124.8</v>
      </c>
      <c r="X195" s="36">
        <f t="shared" si="10"/>
        <v>0.39156000000000002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539.66810344827593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544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4.2953999999999999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1382.1000000000001</v>
      </c>
      <c r="W197" s="350">
        <f>IFERROR(SUM(W179:W195),"0")</f>
        <v>1393.7999999999997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39.5</v>
      </c>
      <c r="W202" s="349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16.458333333333336</v>
      </c>
      <c r="W203" s="350">
        <f>IFERROR(W199/H199,"0")+IFERROR(W200/H200,"0")+IFERROR(W201/H201,"0")+IFERROR(W202/H202,"0")</f>
        <v>17</v>
      </c>
      <c r="X203" s="350">
        <f>IFERROR(IF(X199="",0,X199),"0")+IFERROR(IF(X200="",0,X200),"0")+IFERROR(IF(X201="",0,X201),"0")+IFERROR(IF(X202="",0,X202),"0")</f>
        <v>0.12801000000000001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39.5</v>
      </c>
      <c r="W204" s="350">
        <f>IFERROR(SUM(W199:W202),"0")</f>
        <v>40.799999999999997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70</v>
      </c>
      <c r="W253" s="349">
        <f>IFERROR(IF(V253="",0,CEILING((V253/$H253),1)*$H253),"")</f>
        <v>71.400000000000006</v>
      </c>
      <c r="X253" s="36">
        <f>IFERROR(IF(W253=0,"",ROUNDUP(W253/H253,0)*0.00753),"")</f>
        <v>0.12801000000000001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16.666666666666664</v>
      </c>
      <c r="W257" s="350">
        <f>IFERROR(W253/H253,"0")+IFERROR(W254/H254,"0")+IFERROR(W255/H255,"0")+IFERROR(W256/H256,"0")</f>
        <v>17</v>
      </c>
      <c r="X257" s="350">
        <f>IFERROR(IF(X253="",0,X253),"0")+IFERROR(IF(X254="",0,X254),"0")+IFERROR(IF(X255="",0,X255),"0")+IFERROR(IF(X256="",0,X256),"0")</f>
        <v>0.12801000000000001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70</v>
      </c>
      <c r="W258" s="350">
        <f>IFERROR(SUM(W253:W256),"0")</f>
        <v>71.400000000000006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292.89999999999998</v>
      </c>
      <c r="W272" s="349">
        <f>IFERROR(IF(V272="",0,CEILING((V272/$H272),1)*$H272),"")</f>
        <v>296.39999999999998</v>
      </c>
      <c r="X272" s="36">
        <f>IFERROR(IF(W272=0,"",ROUNDUP(W272/H272,0)*0.02175),"")</f>
        <v>0.8264999999999999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37.551282051282051</v>
      </c>
      <c r="W274" s="350">
        <f>IFERROR(W271/H271,"0")+IFERROR(W272/H272,"0")+IFERROR(W273/H273,"0")</f>
        <v>38</v>
      </c>
      <c r="X274" s="350">
        <f>IFERROR(IF(X271="",0,X271),"0")+IFERROR(IF(X272="",0,X272),"0")+IFERROR(IF(X273="",0,X273),"0")</f>
        <v>0.8264999999999999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292.89999999999998</v>
      </c>
      <c r="W275" s="350">
        <f>IFERROR(SUM(W271:W273),"0")</f>
        <v>296.39999999999998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12</v>
      </c>
      <c r="W279" s="349">
        <f>IFERROR(IF(V279="",0,CEILING((V279/$H279),1)*$H279),"")</f>
        <v>12.75</v>
      </c>
      <c r="X279" s="36">
        <f>IFERROR(IF(W279=0,"",ROUNDUP(W279/H279,0)*0.00753),"")</f>
        <v>3.7650000000000003E-2</v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4.7058823529411766</v>
      </c>
      <c r="W280" s="350">
        <f>IFERROR(W277/H277,"0")+IFERROR(W278/H278,"0")+IFERROR(W279/H279,"0")</f>
        <v>5</v>
      </c>
      <c r="X280" s="350">
        <f>IFERROR(IF(X277="",0,X277),"0")+IFERROR(IF(X278="",0,X278),"0")+IFERROR(IF(X279="",0,X279),"0")</f>
        <v>3.7650000000000003E-2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12</v>
      </c>
      <c r="W281" s="350">
        <f>IFERROR(SUM(W277:W279),"0")</f>
        <v>12.75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9</v>
      </c>
      <c r="W321" s="349">
        <f>IFERROR(IF(V321="",0,CEILING((V321/$H321),1)*$H321),"")</f>
        <v>10.199999999999999</v>
      </c>
      <c r="X321" s="36">
        <f>IFERROR(IF(W321=0,"",ROUNDUP(W321/H321,0)*0.00753),"")</f>
        <v>3.0120000000000001E-2</v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3.5294117647058827</v>
      </c>
      <c r="W322" s="350">
        <f>IFERROR(W321/H321,"0")</f>
        <v>4</v>
      </c>
      <c r="X322" s="350">
        <f>IFERROR(IF(X321="",0,X321),"0")</f>
        <v>3.0120000000000001E-2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9</v>
      </c>
      <c r="W323" s="350">
        <f>IFERROR(SUM(W321:W321),"0")</f>
        <v>10.199999999999999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1980</v>
      </c>
      <c r="W336" s="349">
        <f t="shared" si="17"/>
        <v>1980</v>
      </c>
      <c r="X336" s="36">
        <f>IFERROR(IF(W336=0,"",ROUNDUP(W336/H336,0)*0.02175),"")</f>
        <v>2.871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1282.5999999999999</v>
      </c>
      <c r="W338" s="349">
        <f t="shared" si="17"/>
        <v>1290</v>
      </c>
      <c r="X338" s="36">
        <f>IFERROR(IF(W338=0,"",ROUNDUP(W338/H338,0)*0.02175),"")</f>
        <v>1.8704999999999998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217.50666666666666</v>
      </c>
      <c r="W341" s="350">
        <f>IFERROR(W333/H333,"0")+IFERROR(W334/H334,"0")+IFERROR(W335/H335,"0")+IFERROR(W336/H336,"0")+IFERROR(W337/H337,"0")+IFERROR(W338/H338,"0")+IFERROR(W339/H339,"0")+IFERROR(W340/H340,"0")</f>
        <v>218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4.7415000000000003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3262.6</v>
      </c>
      <c r="W342" s="350">
        <f>IFERROR(SUM(W333:W340),"0")</f>
        <v>3270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2781.1</v>
      </c>
      <c r="W344" s="349">
        <f>IFERROR(IF(V344="",0,CEILING((V344/$H344),1)*$H344),"")</f>
        <v>2790</v>
      </c>
      <c r="X344" s="36">
        <f>IFERROR(IF(W344=0,"",ROUNDUP(W344/H344,0)*0.02175),"")</f>
        <v>4.0454999999999997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185.40666666666667</v>
      </c>
      <c r="W347" s="350">
        <f>IFERROR(W344/H344,"0")+IFERROR(W345/H345,"0")+IFERROR(W346/H346,"0")</f>
        <v>186</v>
      </c>
      <c r="X347" s="350">
        <f>IFERROR(IF(X344="",0,X344),"0")+IFERROR(IF(X345="",0,X345),"0")+IFERROR(IF(X346="",0,X346),"0")</f>
        <v>4.0454999999999997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2781.1</v>
      </c>
      <c r="W348" s="350">
        <f>IFERROR(SUM(W344:W346),"0")</f>
        <v>2790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2800</v>
      </c>
      <c r="W373" s="349">
        <f>IFERROR(IF(V373="",0,CEILING((V373/$H373),1)*$H373),"")</f>
        <v>2800.2</v>
      </c>
      <c r="X373" s="36">
        <f>IFERROR(IF(W373=0,"",ROUNDUP(W373/H373,0)*0.02175),"")</f>
        <v>7.8082499999999992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358.97435897435901</v>
      </c>
      <c r="W377" s="350">
        <f>IFERROR(W373/H373,"0")+IFERROR(W374/H374,"0")+IFERROR(W375/H375,"0")+IFERROR(W376/H376,"0")</f>
        <v>359</v>
      </c>
      <c r="X377" s="350">
        <f>IFERROR(IF(X373="",0,X373),"0")+IFERROR(IF(X374="",0,X374),"0")+IFERROR(IF(X375="",0,X375),"0")+IFERROR(IF(X376="",0,X376),"0")</f>
        <v>7.8082499999999992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2800</v>
      </c>
      <c r="W378" s="350">
        <f>IFERROR(SUM(W373:W376),"0")</f>
        <v>2800.2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83.4</v>
      </c>
      <c r="W391" s="349">
        <f t="shared" ref="W391:W403" si="18">IFERROR(IF(V391="",0,CEILING((V391/$H391),1)*$H391),"")</f>
        <v>84</v>
      </c>
      <c r="X391" s="36">
        <f>IFERROR(IF(W391=0,"",ROUNDUP(W391/H391,0)*0.00753),"")</f>
        <v>0.15060000000000001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85.5</v>
      </c>
      <c r="W393" s="349">
        <f t="shared" si="18"/>
        <v>88.2</v>
      </c>
      <c r="X393" s="36">
        <f>IFERROR(IF(W393=0,"",ROUNDUP(W393/H393,0)*0.00753),"")</f>
        <v>0.15812999999999999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40.214285714285715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0.30873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168.9</v>
      </c>
      <c r="W405" s="350">
        <f>IFERROR(SUM(W391:W403),"0")</f>
        <v>172.2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6.2</v>
      </c>
      <c r="W440" s="349">
        <f>IFERROR(IF(V440="",0,CEILING((V440/$H440),1)*$H440),"")</f>
        <v>6.6000000000000005</v>
      </c>
      <c r="X440" s="36">
        <f>IFERROR(IF(W440=0,"",ROUNDUP(W440/H440,0)*0.00627),"")</f>
        <v>3.1350000000000003E-2</v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4.6969696969696972</v>
      </c>
      <c r="W441" s="350">
        <f>IFERROR(W440/H440,"0")</f>
        <v>5</v>
      </c>
      <c r="X441" s="350">
        <f>IFERROR(IF(X440="",0,X440),"0")</f>
        <v>3.1350000000000003E-2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6.2</v>
      </c>
      <c r="W442" s="350">
        <f>IFERROR(SUM(W440:W440),"0")</f>
        <v>6.6000000000000005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1100</v>
      </c>
      <c r="W452" s="349">
        <f t="shared" si="21"/>
        <v>1103.52</v>
      </c>
      <c r="X452" s="36">
        <f t="shared" si="22"/>
        <v>2.4996399999999999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1100</v>
      </c>
      <c r="W455" s="349">
        <f t="shared" si="21"/>
        <v>1103.52</v>
      </c>
      <c r="X455" s="36">
        <f t="shared" si="22"/>
        <v>2.4996399999999999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416.66666666666663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418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4.9992799999999997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2200</v>
      </c>
      <c r="W464" s="350">
        <f>IFERROR(SUM(W450:W462),"0")</f>
        <v>2207.04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1100</v>
      </c>
      <c r="W466" s="349">
        <f>IFERROR(IF(V466="",0,CEILING((V466/$H466),1)*$H466),"")</f>
        <v>1103.52</v>
      </c>
      <c r="X466" s="36">
        <f>IFERROR(IF(W466=0,"",ROUNDUP(W466/H466,0)*0.01196),"")</f>
        <v>2.4996399999999999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208.33333333333331</v>
      </c>
      <c r="W468" s="350">
        <f>IFERROR(W466/H466,"0")+IFERROR(W467/H467,"0")</f>
        <v>209</v>
      </c>
      <c r="X468" s="350">
        <f>IFERROR(IF(X466="",0,X466),"0")+IFERROR(IF(X467="",0,X467),"0")</f>
        <v>2.4996399999999999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1100</v>
      </c>
      <c r="W469" s="350">
        <f>IFERROR(SUM(W466:W467),"0")</f>
        <v>1103.52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550</v>
      </c>
      <c r="W471" s="349">
        <f t="shared" ref="W471:W476" si="23">IFERROR(IF(V471="",0,CEILING((V471/$H471),1)*$H471),"")</f>
        <v>554.4</v>
      </c>
      <c r="X471" s="36">
        <f>IFERROR(IF(W471=0,"",ROUNDUP(W471/H471,0)*0.01196),"")</f>
        <v>1.2558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450</v>
      </c>
      <c r="W472" s="349">
        <f t="shared" si="23"/>
        <v>454.08000000000004</v>
      </c>
      <c r="X472" s="36">
        <f>IFERROR(IF(W472=0,"",ROUNDUP(W472/H472,0)*0.01196),"")</f>
        <v>1.0285599999999999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750</v>
      </c>
      <c r="W473" s="349">
        <f t="shared" si="23"/>
        <v>755.04000000000008</v>
      </c>
      <c r="X473" s="36">
        <f>IFERROR(IF(W473=0,"",ROUNDUP(W473/H473,0)*0.01196),"")</f>
        <v>1.71028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331.43939393939388</v>
      </c>
      <c r="W477" s="350">
        <f>IFERROR(W471/H471,"0")+IFERROR(W472/H472,"0")+IFERROR(W473/H473,"0")+IFERROR(W474/H474,"0")+IFERROR(W475/H475,"0")+IFERROR(W476/H476,"0")</f>
        <v>334</v>
      </c>
      <c r="X477" s="350">
        <f>IFERROR(IF(X471="",0,X471),"0")+IFERROR(IF(X472="",0,X472),"0")+IFERROR(IF(X473="",0,X473),"0")+IFERROR(IF(X474="",0,X474),"0")+IFERROR(IF(X475="",0,X475),"0")+IFERROR(IF(X476="",0,X476),"0")</f>
        <v>3.99464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1750</v>
      </c>
      <c r="W478" s="350">
        <f>IFERROR(SUM(W471:W476),"0")</f>
        <v>1763.52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17543.5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17652.61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18603.236712192651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18719.346000000005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33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33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19428.236712192651</v>
      </c>
      <c r="W518" s="350">
        <f>GrossWeightTotalR+PalletQtyTotalR*25</f>
        <v>19544.346000000005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2784.6787363580997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2804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38.158339999999995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98.4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866.38000000000011</v>
      </c>
      <c r="F525" s="46">
        <f>IFERROR(W133*1,"0")+IFERROR(W134*1,"0")+IFERROR(W135*1,"0")+IFERROR(W136*1,"0")</f>
        <v>584.70000000000005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56.7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1542.6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380.54999999999995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10.199999999999999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6060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2800.2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172.2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6.6000000000000005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5074.08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2024-03-28T09:57:30Z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