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"/>
    </mc:Choice>
  </mc:AlternateContent>
  <xr:revisionPtr revIDLastSave="0" documentId="13_ncr:1_{0A3EF334-4C17-4E6B-8130-C592063869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6" i="1"/>
  <c r="AD12" i="1"/>
  <c r="AD6" i="1"/>
  <c r="Q105" i="1"/>
  <c r="AD105" i="1" s="1"/>
  <c r="Q103" i="1"/>
  <c r="AD103" i="1" s="1"/>
  <c r="Q101" i="1"/>
  <c r="AD101" i="1" s="1"/>
  <c r="Q100" i="1"/>
  <c r="AD100" i="1" s="1"/>
  <c r="Q94" i="1"/>
  <c r="AD94" i="1" s="1"/>
  <c r="Q82" i="1"/>
  <c r="AD82" i="1" s="1"/>
  <c r="Q81" i="1"/>
  <c r="AD81" i="1" s="1"/>
  <c r="Q80" i="1"/>
  <c r="AD80" i="1" s="1"/>
  <c r="Q77" i="1"/>
  <c r="AD77" i="1" s="1"/>
  <c r="Q76" i="1"/>
  <c r="AD76" i="1" s="1"/>
  <c r="Q72" i="1"/>
  <c r="AD72" i="1" s="1"/>
  <c r="Q70" i="1"/>
  <c r="AD70" i="1" s="1"/>
  <c r="Q65" i="1"/>
  <c r="AD65" i="1" s="1"/>
  <c r="Q63" i="1"/>
  <c r="AD63" i="1" s="1"/>
  <c r="Q62" i="1"/>
  <c r="AD62" i="1" s="1"/>
  <c r="Q61" i="1"/>
  <c r="AD61" i="1" s="1"/>
  <c r="Q56" i="1"/>
  <c r="AD56" i="1" s="1"/>
  <c r="Q55" i="1"/>
  <c r="AD55" i="1" s="1"/>
  <c r="Q54" i="1"/>
  <c r="AD54" i="1" s="1"/>
  <c r="Q53" i="1"/>
  <c r="AD53" i="1" s="1"/>
  <c r="Q48" i="1"/>
  <c r="AD48" i="1" s="1"/>
  <c r="Q44" i="1"/>
  <c r="AD44" i="1" s="1"/>
  <c r="Q41" i="1"/>
  <c r="AD41" i="1" s="1"/>
  <c r="Q37" i="1"/>
  <c r="AD37" i="1" s="1"/>
  <c r="Q36" i="1"/>
  <c r="AD36" i="1" s="1"/>
  <c r="Q35" i="1"/>
  <c r="AD35" i="1" s="1"/>
  <c r="Q33" i="1"/>
  <c r="AD33" i="1" s="1"/>
  <c r="Q29" i="1"/>
  <c r="AD29" i="1" s="1"/>
  <c r="Q28" i="1"/>
  <c r="AD28" i="1" s="1"/>
  <c r="Q27" i="1"/>
  <c r="AD27" i="1" s="1"/>
  <c r="Q26" i="1"/>
  <c r="AD26" i="1" s="1"/>
  <c r="Q25" i="1"/>
  <c r="AD25" i="1" s="1"/>
  <c r="Q23" i="1"/>
  <c r="AD23" i="1" s="1"/>
  <c r="Q22" i="1"/>
  <c r="AD22" i="1" s="1"/>
  <c r="Q21" i="1"/>
  <c r="AD21" i="1" s="1"/>
  <c r="Q18" i="1"/>
  <c r="AD18" i="1" s="1"/>
  <c r="Q12" i="1"/>
  <c r="Q9" i="1"/>
  <c r="AD9" i="1" s="1"/>
  <c r="Q6" i="1"/>
  <c r="R5" i="1"/>
  <c r="AE5" i="1" l="1"/>
  <c r="U62" i="1"/>
  <c r="U22" i="1"/>
  <c r="U36" i="1"/>
  <c r="U82" i="1"/>
  <c r="U18" i="1"/>
  <c r="U28" i="1"/>
  <c r="U48" i="1"/>
  <c r="U94" i="1"/>
  <c r="AD7" i="1"/>
  <c r="AD11" i="1"/>
  <c r="AD13" i="1"/>
  <c r="AD14" i="1"/>
  <c r="AD15" i="1"/>
  <c r="AD16" i="1"/>
  <c r="AD17" i="1"/>
  <c r="AD19" i="1"/>
  <c r="AD24" i="1"/>
  <c r="AD34" i="1"/>
  <c r="AD38" i="1"/>
  <c r="AD40" i="1"/>
  <c r="AD47" i="1"/>
  <c r="AD49" i="1"/>
  <c r="AD50" i="1"/>
  <c r="AD51" i="1"/>
  <c r="AD58" i="1"/>
  <c r="AD59" i="1"/>
  <c r="AD64" i="1"/>
  <c r="AD66" i="1"/>
  <c r="AD67" i="1"/>
  <c r="AD68" i="1"/>
  <c r="AD69" i="1"/>
  <c r="AD71" i="1"/>
  <c r="AD73" i="1"/>
  <c r="AD75" i="1"/>
  <c r="AD78" i="1"/>
  <c r="AD79" i="1"/>
  <c r="AD83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2" i="1"/>
  <c r="AD104" i="1"/>
  <c r="AD106" i="1"/>
  <c r="L7" i="1"/>
  <c r="O7" i="1" s="1"/>
  <c r="L8" i="1"/>
  <c r="O8" i="1" s="1"/>
  <c r="P8" i="1" s="1"/>
  <c r="Q8" i="1" s="1"/>
  <c r="L9" i="1"/>
  <c r="O9" i="1" s="1"/>
  <c r="U9" i="1" s="1"/>
  <c r="L10" i="1"/>
  <c r="O10" i="1" s="1"/>
  <c r="P10" i="1" s="1"/>
  <c r="Q10" i="1" s="1"/>
  <c r="L11" i="1"/>
  <c r="O11" i="1" s="1"/>
  <c r="L12" i="1"/>
  <c r="O12" i="1" s="1"/>
  <c r="U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Q20" i="1" s="1"/>
  <c r="L21" i="1"/>
  <c r="O21" i="1" s="1"/>
  <c r="U21" i="1" s="1"/>
  <c r="L22" i="1"/>
  <c r="O22" i="1" s="1"/>
  <c r="L23" i="1"/>
  <c r="O23" i="1" s="1"/>
  <c r="U23" i="1" s="1"/>
  <c r="L24" i="1"/>
  <c r="O24" i="1" s="1"/>
  <c r="L25" i="1"/>
  <c r="O25" i="1" s="1"/>
  <c r="U25" i="1" s="1"/>
  <c r="L26" i="1"/>
  <c r="O26" i="1" s="1"/>
  <c r="U26" i="1" s="1"/>
  <c r="L27" i="1"/>
  <c r="O27" i="1" s="1"/>
  <c r="U27" i="1" s="1"/>
  <c r="L28" i="1"/>
  <c r="O28" i="1" s="1"/>
  <c r="L29" i="1"/>
  <c r="O29" i="1" s="1"/>
  <c r="U29" i="1" s="1"/>
  <c r="L30" i="1"/>
  <c r="O30" i="1" s="1"/>
  <c r="P30" i="1" s="1"/>
  <c r="Q30" i="1" s="1"/>
  <c r="L31" i="1"/>
  <c r="O31" i="1" s="1"/>
  <c r="L32" i="1"/>
  <c r="O32" i="1" s="1"/>
  <c r="P32" i="1" s="1"/>
  <c r="Q32" i="1" s="1"/>
  <c r="L33" i="1"/>
  <c r="O33" i="1" s="1"/>
  <c r="U33" i="1" s="1"/>
  <c r="L34" i="1"/>
  <c r="O34" i="1" s="1"/>
  <c r="L35" i="1"/>
  <c r="O35" i="1" s="1"/>
  <c r="U35" i="1" s="1"/>
  <c r="L36" i="1"/>
  <c r="O36" i="1" s="1"/>
  <c r="L37" i="1"/>
  <c r="O37" i="1" s="1"/>
  <c r="U37" i="1" s="1"/>
  <c r="L38" i="1"/>
  <c r="O38" i="1" s="1"/>
  <c r="L39" i="1"/>
  <c r="O39" i="1" s="1"/>
  <c r="P39" i="1" s="1"/>
  <c r="Q39" i="1" s="1"/>
  <c r="L40" i="1"/>
  <c r="O40" i="1" s="1"/>
  <c r="L41" i="1"/>
  <c r="O41" i="1" s="1"/>
  <c r="U41" i="1" s="1"/>
  <c r="L42" i="1"/>
  <c r="O42" i="1" s="1"/>
  <c r="P42" i="1" s="1"/>
  <c r="Q42" i="1" s="1"/>
  <c r="L43" i="1"/>
  <c r="O43" i="1" s="1"/>
  <c r="L44" i="1"/>
  <c r="O44" i="1" s="1"/>
  <c r="U44" i="1" s="1"/>
  <c r="L45" i="1"/>
  <c r="O45" i="1" s="1"/>
  <c r="P45" i="1" s="1"/>
  <c r="Q45" i="1" s="1"/>
  <c r="L46" i="1"/>
  <c r="O46" i="1" s="1"/>
  <c r="P46" i="1" s="1"/>
  <c r="Q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P52" i="1" s="1"/>
  <c r="Q52" i="1" s="1"/>
  <c r="L53" i="1"/>
  <c r="O53" i="1" s="1"/>
  <c r="U53" i="1" s="1"/>
  <c r="L54" i="1"/>
  <c r="O54" i="1" s="1"/>
  <c r="U54" i="1" s="1"/>
  <c r="L55" i="1"/>
  <c r="O55" i="1" s="1"/>
  <c r="U55" i="1" s="1"/>
  <c r="L56" i="1"/>
  <c r="O56" i="1" s="1"/>
  <c r="U56" i="1" s="1"/>
  <c r="L57" i="1"/>
  <c r="O57" i="1" s="1"/>
  <c r="P57" i="1" s="1"/>
  <c r="Q57" i="1" s="1"/>
  <c r="L58" i="1"/>
  <c r="O58" i="1" s="1"/>
  <c r="L59" i="1"/>
  <c r="O59" i="1" s="1"/>
  <c r="L60" i="1"/>
  <c r="O60" i="1" s="1"/>
  <c r="P60" i="1" s="1"/>
  <c r="Q60" i="1" s="1"/>
  <c r="L61" i="1"/>
  <c r="O61" i="1" s="1"/>
  <c r="U61" i="1" s="1"/>
  <c r="L62" i="1"/>
  <c r="O62" i="1" s="1"/>
  <c r="L63" i="1"/>
  <c r="O63" i="1" s="1"/>
  <c r="U63" i="1" s="1"/>
  <c r="L64" i="1"/>
  <c r="O64" i="1" s="1"/>
  <c r="L65" i="1"/>
  <c r="O65" i="1" s="1"/>
  <c r="U65" i="1" s="1"/>
  <c r="L66" i="1"/>
  <c r="O66" i="1" s="1"/>
  <c r="L67" i="1"/>
  <c r="O67" i="1" s="1"/>
  <c r="L68" i="1"/>
  <c r="O68" i="1" s="1"/>
  <c r="L69" i="1"/>
  <c r="O69" i="1" s="1"/>
  <c r="L70" i="1"/>
  <c r="O70" i="1" s="1"/>
  <c r="U70" i="1" s="1"/>
  <c r="L71" i="1"/>
  <c r="O71" i="1" s="1"/>
  <c r="L72" i="1"/>
  <c r="O72" i="1" s="1"/>
  <c r="U72" i="1" s="1"/>
  <c r="L73" i="1"/>
  <c r="O73" i="1" s="1"/>
  <c r="L74" i="1"/>
  <c r="O74" i="1" s="1"/>
  <c r="P74" i="1" s="1"/>
  <c r="Q74" i="1" s="1"/>
  <c r="L75" i="1"/>
  <c r="O75" i="1" s="1"/>
  <c r="L76" i="1"/>
  <c r="O76" i="1" s="1"/>
  <c r="U76" i="1" s="1"/>
  <c r="L77" i="1"/>
  <c r="O77" i="1" s="1"/>
  <c r="U77" i="1" s="1"/>
  <c r="L78" i="1"/>
  <c r="O78" i="1" s="1"/>
  <c r="L79" i="1"/>
  <c r="O79" i="1" s="1"/>
  <c r="L80" i="1"/>
  <c r="O80" i="1" s="1"/>
  <c r="U80" i="1" s="1"/>
  <c r="L81" i="1"/>
  <c r="O81" i="1" s="1"/>
  <c r="U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U100" i="1" s="1"/>
  <c r="L101" i="1"/>
  <c r="O101" i="1" s="1"/>
  <c r="U101" i="1" s="1"/>
  <c r="L102" i="1"/>
  <c r="O102" i="1" s="1"/>
  <c r="L103" i="1"/>
  <c r="O103" i="1" s="1"/>
  <c r="U103" i="1" s="1"/>
  <c r="L104" i="1"/>
  <c r="O104" i="1" s="1"/>
  <c r="L105" i="1"/>
  <c r="O105" i="1" s="1"/>
  <c r="U105" i="1" s="1"/>
  <c r="L106" i="1"/>
  <c r="O106" i="1" s="1"/>
  <c r="L6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AD57" i="1" l="1"/>
  <c r="U57" i="1"/>
  <c r="AD45" i="1"/>
  <c r="U45" i="1"/>
  <c r="AD39" i="1"/>
  <c r="U39" i="1"/>
  <c r="AD74" i="1"/>
  <c r="U74" i="1"/>
  <c r="AD60" i="1"/>
  <c r="U60" i="1"/>
  <c r="AD52" i="1"/>
  <c r="U52" i="1"/>
  <c r="AD46" i="1"/>
  <c r="U46" i="1"/>
  <c r="AD42" i="1"/>
  <c r="U42" i="1"/>
  <c r="AD32" i="1"/>
  <c r="U32" i="1"/>
  <c r="AD30" i="1"/>
  <c r="U30" i="1"/>
  <c r="AD20" i="1"/>
  <c r="U20" i="1"/>
  <c r="AD10" i="1"/>
  <c r="U10" i="1"/>
  <c r="AD8" i="1"/>
  <c r="U8" i="1"/>
  <c r="P43" i="1"/>
  <c r="Q43" i="1" s="1"/>
  <c r="P31" i="1"/>
  <c r="Q31" i="1" s="1"/>
  <c r="V105" i="1"/>
  <c r="V103" i="1"/>
  <c r="V101" i="1"/>
  <c r="V99" i="1"/>
  <c r="U99" i="1"/>
  <c r="V97" i="1"/>
  <c r="U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V79" i="1"/>
  <c r="U79" i="1"/>
  <c r="V77" i="1"/>
  <c r="V75" i="1"/>
  <c r="U75" i="1"/>
  <c r="V73" i="1"/>
  <c r="U73" i="1"/>
  <c r="V71" i="1"/>
  <c r="U71" i="1"/>
  <c r="V69" i="1"/>
  <c r="U69" i="1"/>
  <c r="V67" i="1"/>
  <c r="U67" i="1"/>
  <c r="V65" i="1"/>
  <c r="V63" i="1"/>
  <c r="V61" i="1"/>
  <c r="V59" i="1"/>
  <c r="U59" i="1"/>
  <c r="V57" i="1"/>
  <c r="V55" i="1"/>
  <c r="V53" i="1"/>
  <c r="V51" i="1"/>
  <c r="U51" i="1"/>
  <c r="V49" i="1"/>
  <c r="U49" i="1"/>
  <c r="V47" i="1"/>
  <c r="U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U19" i="1"/>
  <c r="V17" i="1"/>
  <c r="U17" i="1"/>
  <c r="V15" i="1"/>
  <c r="U15" i="1"/>
  <c r="V13" i="1"/>
  <c r="U13" i="1"/>
  <c r="V11" i="1"/>
  <c r="U11" i="1"/>
  <c r="V9" i="1"/>
  <c r="V7" i="1"/>
  <c r="U7" i="1"/>
  <c r="V106" i="1"/>
  <c r="U106" i="1"/>
  <c r="V104" i="1"/>
  <c r="U104" i="1"/>
  <c r="V102" i="1"/>
  <c r="U102" i="1"/>
  <c r="V100" i="1"/>
  <c r="V98" i="1"/>
  <c r="U98" i="1"/>
  <c r="V96" i="1"/>
  <c r="U96" i="1"/>
  <c r="V94" i="1"/>
  <c r="V92" i="1"/>
  <c r="U92" i="1"/>
  <c r="V90" i="1"/>
  <c r="U90" i="1"/>
  <c r="V88" i="1"/>
  <c r="U88" i="1"/>
  <c r="V86" i="1"/>
  <c r="U86" i="1"/>
  <c r="V84" i="1"/>
  <c r="U84" i="1"/>
  <c r="V82" i="1"/>
  <c r="V80" i="1"/>
  <c r="V78" i="1"/>
  <c r="U78" i="1"/>
  <c r="V76" i="1"/>
  <c r="V74" i="1"/>
  <c r="V72" i="1"/>
  <c r="V70" i="1"/>
  <c r="U68" i="1"/>
  <c r="V68" i="1"/>
  <c r="U66" i="1"/>
  <c r="V66" i="1"/>
  <c r="U64" i="1"/>
  <c r="V64" i="1"/>
  <c r="V62" i="1"/>
  <c r="V60" i="1"/>
  <c r="U58" i="1"/>
  <c r="V58" i="1"/>
  <c r="V56" i="1"/>
  <c r="V54" i="1"/>
  <c r="V52" i="1"/>
  <c r="U50" i="1"/>
  <c r="V50" i="1"/>
  <c r="V48" i="1"/>
  <c r="V46" i="1"/>
  <c r="V44" i="1"/>
  <c r="V42" i="1"/>
  <c r="U40" i="1"/>
  <c r="V40" i="1"/>
  <c r="U38" i="1"/>
  <c r="V38" i="1"/>
  <c r="V36" i="1"/>
  <c r="U34" i="1"/>
  <c r="V34" i="1"/>
  <c r="V32" i="1"/>
  <c r="V30" i="1"/>
  <c r="V28" i="1"/>
  <c r="V26" i="1"/>
  <c r="U24" i="1"/>
  <c r="V24" i="1"/>
  <c r="V22" i="1"/>
  <c r="V20" i="1"/>
  <c r="V18" i="1"/>
  <c r="U16" i="1"/>
  <c r="V16" i="1"/>
  <c r="U14" i="1"/>
  <c r="V14" i="1"/>
  <c r="V12" i="1"/>
  <c r="V10" i="1"/>
  <c r="V8" i="1"/>
  <c r="L5" i="1"/>
  <c r="K5" i="1"/>
  <c r="O6" i="1"/>
  <c r="V6" i="1" l="1"/>
  <c r="U6" i="1"/>
  <c r="AD31" i="1"/>
  <c r="U31" i="1"/>
  <c r="Q5" i="1"/>
  <c r="AD43" i="1"/>
  <c r="U43" i="1"/>
  <c r="O5" i="1"/>
  <c r="AD5" i="1" l="1"/>
  <c r="P5" i="1"/>
</calcChain>
</file>

<file path=xl/sharedStrings.xml><?xml version="1.0" encoding="utf-8"?>
<sst xmlns="http://schemas.openxmlformats.org/spreadsheetml/2006/main" count="397" uniqueCount="155">
  <si>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</si>
  <si>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</si>
  <si>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</si>
  <si>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</si>
  <si>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</si>
  <si>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</si>
  <si>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</si>
  <si>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</si>
  <si>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</si>
  <si>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</si>
  <si>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</si>
  <si>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</si>
  <si>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</si>
  <si>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</si>
  <si>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</si>
  <si>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</si>
  <si>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</si>
  <si>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</si>
  <si>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</si>
  <si>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</si>
  <si>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</si>
  <si>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</si>
  <si>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</si>
  <si>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21,03,</t>
  </si>
  <si>
    <t>25,03,</t>
  </si>
  <si>
    <t>27,03,</t>
  </si>
  <si>
    <t>20,03,</t>
  </si>
  <si>
    <t>14,03,</t>
  </si>
  <si>
    <t>13,03,</t>
  </si>
  <si>
    <t>07,03,</t>
  </si>
  <si>
    <t>06,03,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</si>
  <si>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</si>
  <si>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</si>
  <si>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</si>
  <si>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</si>
  <si>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</si>
  <si>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</si>
  <si>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</si>
  <si>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</si>
  <si>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</si>
  <si>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</si>
  <si>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</si>
  <si>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</si>
  <si>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</si>
  <si>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</si>
  <si>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</si>
  <si>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</si>
  <si>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</si>
  <si>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</si>
  <si>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</si>
  <si>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</si>
  <si>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</si>
  <si>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</si>
  <si>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</si>
  <si>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</si>
  <si>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</si>
  <si>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</si>
  <si>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</si>
  <si>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</si>
  <si>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</si>
  <si>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</si>
  <si>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</si>
  <si>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</si>
  <si>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</si>
  <si>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</si>
  <si>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</si>
  <si>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</si>
  <si>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</si>
  <si>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</si>
  <si>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</si>
  <si>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</si>
  <si>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</si>
  <si>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</si>
  <si>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</si>
  <si>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</si>
  <si>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</si>
  <si>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</si>
  <si>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</si>
  <si>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</si>
  <si>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</si>
  <si>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</si>
  <si>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</si>
  <si>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</si>
  <si>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</si>
  <si>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</si>
  <si>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</si>
  <si>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</si>
  <si>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</si>
  <si>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</si>
  <si>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</si>
  <si>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</si>
  <si>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</si>
  <si>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</si>
  <si>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</si>
  <si>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</si>
  <si>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</si>
  <si>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</si>
  <si>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</si>
  <si>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</si>
  <si>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</si>
  <si>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</si>
  <si>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</si>
  <si>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</si>
  <si>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</si>
  <si>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</si>
  <si>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</si>
  <si>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</si>
  <si>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</si>
  <si>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</si>
  <si>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</si>
  <si>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</si>
  <si>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</si>
  <si>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</si>
  <si>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</si>
  <si>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</si>
  <si>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</si>
  <si>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</si>
  <si>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</si>
  <si>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</si>
  <si>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</si>
  <si>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</si>
  <si>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</si>
  <si>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</si>
  <si>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</si>
  <si>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</si>
  <si>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</si>
  <si>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</si>
  <si>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</si>
  <si>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</si>
  <si>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</si>
  <si>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</si>
  <si>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</si>
  <si>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</si>
  <si>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</si>
  <si>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</si>
  <si>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</si>
  <si>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</si>
  <si>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</si>
  <si>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</si>
  <si>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</si>
  <si>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</si>
  <si>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</si>
  <si>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</si>
  <si>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</si>
  <si>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</si>
  <si>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Вареные колбасы «Молочная Стародворская с молоком» ф/в 0,4 п/а ТМ «Стародворье»</t>
  </si>
  <si>
    <t>21,03,24 15кг заказ Фомин</t>
  </si>
  <si>
    <t>Сосиски Ганноверские Бордо Весовые П/а мгс Баварушка</t>
  </si>
  <si>
    <t>то же что и 255</t>
  </si>
  <si>
    <t>то же что и 326, 256</t>
  </si>
  <si>
    <t>перемещение</t>
  </si>
  <si>
    <t>нужно увеличить продажи</t>
  </si>
  <si>
    <t>заказ</t>
  </si>
  <si>
    <t>30,03,(1)</t>
  </si>
  <si>
    <t>30,03,(2)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</si>
</sst>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5703125" style="8" customWidth="1"/>
    <col min="8" max="8" width="4.5703125" customWidth="1"/>
    <col min="9" max="9" width="12.5703125" customWidth="1"/>
    <col min="10" max="19" width="6.7109375" customWidth="1"/>
    <col min="20" max="20" width="22.140625" customWidth="1"/>
    <col min="21" max="22" width="4.42578125" customWidth="1"/>
    <col min="23" max="28" width="6.42578125" customWidth="1"/>
    <col min="29" max="29" width="44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3" t="s">
        <v>152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153</v>
      </c>
      <c r="R4" s="1" t="s">
        <v>154</v>
      </c>
      <c r="S4" s="1"/>
      <c r="T4" s="1"/>
      <c r="U4" s="1"/>
      <c r="V4" s="1"/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153</v>
      </c>
      <c r="AE4" s="1" t="s">
        <v>154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42925.520999999986</v>
      </c>
      <c r="F5" s="4">
        <f>SUM(F6:F491)</f>
        <v>24162.814999999995</v>
      </c>
      <c r="G5" s="6"/>
      <c r="H5" s="1"/>
      <c r="I5" s="1"/>
      <c r="J5" s="4">
        <f t="shared" ref="J5:S5" si="0">SUM(J6:J491)</f>
        <v>42439.229000000021</v>
      </c>
      <c r="K5" s="4">
        <f t="shared" si="0"/>
        <v>486.29199999999855</v>
      </c>
      <c r="L5" s="4">
        <f t="shared" si="0"/>
        <v>23132.547999999995</v>
      </c>
      <c r="M5" s="4">
        <f t="shared" si="0"/>
        <v>19792.972999999994</v>
      </c>
      <c r="N5" s="4">
        <f t="shared" si="0"/>
        <v>13785.430299999998</v>
      </c>
      <c r="O5" s="4">
        <f t="shared" si="0"/>
        <v>4626.5096000000012</v>
      </c>
      <c r="P5" s="4">
        <f t="shared" si="0"/>
        <v>12713.722800000003</v>
      </c>
      <c r="Q5" s="4">
        <f t="shared" si="0"/>
        <v>6313.7227999999996</v>
      </c>
      <c r="R5" s="4">
        <f t="shared" si="0"/>
        <v>6400</v>
      </c>
      <c r="S5" s="4">
        <f t="shared" si="0"/>
        <v>0</v>
      </c>
      <c r="T5" s="1"/>
      <c r="U5" s="1"/>
      <c r="V5" s="1"/>
      <c r="W5" s="4">
        <f t="shared" ref="W5:AB5" si="1">SUM(W6:W491)</f>
        <v>4848.5164000000013</v>
      </c>
      <c r="X5" s="4">
        <f t="shared" si="1"/>
        <v>4544.7408000000014</v>
      </c>
      <c r="Y5" s="4">
        <f t="shared" si="1"/>
        <v>4626.4859999999999</v>
      </c>
      <c r="Z5" s="4">
        <f t="shared" si="1"/>
        <v>4706.5033999999996</v>
      </c>
      <c r="AA5" s="4">
        <f t="shared" si="1"/>
        <v>4832.362799999999</v>
      </c>
      <c r="AB5" s="4">
        <f t="shared" si="1"/>
        <v>4693.5694000000012</v>
      </c>
      <c r="AC5" s="1"/>
      <c r="AD5" s="4">
        <f>SUM(AD6:AD491)</f>
        <v>5501.7</v>
      </c>
      <c r="AE5" s="4">
        <f>SUM(AE6:AE491)</f>
        <v>5500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160.94999999999999</v>
      </c>
      <c r="D6" s="1"/>
      <c r="E6" s="1">
        <v>48.363</v>
      </c>
      <c r="F6" s="1">
        <v>108.87</v>
      </c>
      <c r="G6" s="6">
        <v>1</v>
      </c>
      <c r="H6" s="1">
        <v>50</v>
      </c>
      <c r="I6" s="1" t="s">
        <v>33</v>
      </c>
      <c r="J6" s="1">
        <v>52.25</v>
      </c>
      <c r="K6" s="1">
        <f t="shared" ref="K6:K33" si="2">E6-J6</f>
        <v>-3.8870000000000005</v>
      </c>
      <c r="L6" s="1">
        <f>E6-M6</f>
        <v>48.363</v>
      </c>
      <c r="M6" s="1"/>
      <c r="N6" s="1">
        <v>20.42899999999997</v>
      </c>
      <c r="O6" s="1">
        <f t="shared" ref="O6:O37" si="3">L6/5</f>
        <v>9.6725999999999992</v>
      </c>
      <c r="P6" s="5"/>
      <c r="Q6" s="5">
        <f>P6-R6</f>
        <v>0</v>
      </c>
      <c r="R6" s="5"/>
      <c r="S6" s="5"/>
      <c r="T6" s="1"/>
      <c r="U6" s="1">
        <f>(F6+N6+Q6+R6)/O6</f>
        <v>13.367553708413455</v>
      </c>
      <c r="V6" s="1">
        <f>(F6+N6)/O6</f>
        <v>13.367553708413455</v>
      </c>
      <c r="W6" s="1">
        <v>13.438000000000001</v>
      </c>
      <c r="X6" s="1">
        <v>12.911799999999999</v>
      </c>
      <c r="Y6" s="1">
        <v>16.803799999999999</v>
      </c>
      <c r="Z6" s="1">
        <v>17.327000000000002</v>
      </c>
      <c r="AA6" s="1">
        <v>18.335799999999999</v>
      </c>
      <c r="AB6" s="1">
        <v>17.523399999999999</v>
      </c>
      <c r="AC6" s="19" t="s">
        <v>151</v>
      </c>
      <c r="AD6" s="1">
        <f>ROUND(Q6*G6,1)</f>
        <v>0</v>
      </c>
      <c r="AE6" s="1">
        <f>ROUND(R6*G6,1)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6" t="s">
        <v>34</v>
      </c>
      <c r="B7" s="16" t="s">
        <v>32</v>
      </c>
      <c r="C7" s="16">
        <v>1.7</v>
      </c>
      <c r="D7" s="16">
        <v>13.76</v>
      </c>
      <c r="E7" s="16">
        <v>13.776</v>
      </c>
      <c r="F7" s="16">
        <v>1.6839999999999999</v>
      </c>
      <c r="G7" s="17">
        <v>0</v>
      </c>
      <c r="H7" s="16">
        <v>30</v>
      </c>
      <c r="I7" s="16" t="s">
        <v>35</v>
      </c>
      <c r="J7" s="16">
        <v>26.5</v>
      </c>
      <c r="K7" s="16">
        <f t="shared" si="2"/>
        <v>-12.724</v>
      </c>
      <c r="L7" s="16">
        <f t="shared" ref="L7:L65" si="4">E7-M7</f>
        <v>13.776</v>
      </c>
      <c r="M7" s="16"/>
      <c r="N7" s="16"/>
      <c r="O7" s="16">
        <f t="shared" si="3"/>
        <v>2.7551999999999999</v>
      </c>
      <c r="P7" s="18"/>
      <c r="Q7" s="18"/>
      <c r="R7" s="18"/>
      <c r="S7" s="18"/>
      <c r="T7" s="16"/>
      <c r="U7" s="16">
        <f t="shared" ref="U7:U70" si="5">(F7+N7+P7)/O7</f>
        <v>0.61120789779326368</v>
      </c>
      <c r="V7" s="16">
        <f t="shared" ref="V7:V70" si="6">(F7+N7)/O7</f>
        <v>0.61120789779326368</v>
      </c>
      <c r="W7" s="16">
        <v>2.3530000000000002</v>
      </c>
      <c r="X7" s="16">
        <v>4.5144000000000002</v>
      </c>
      <c r="Y7" s="16">
        <v>2.1614</v>
      </c>
      <c r="Z7" s="16">
        <v>0</v>
      </c>
      <c r="AA7" s="16">
        <v>0</v>
      </c>
      <c r="AB7" s="16">
        <v>0</v>
      </c>
      <c r="AC7" s="16" t="s">
        <v>36</v>
      </c>
      <c r="AD7" s="16">
        <f t="shared" ref="AD6:AE37" si="7">ROUND(P7*G7,1)</f>
        <v>0</v>
      </c>
      <c r="AE7" s="16">
        <f t="shared" ref="AE7:AE70" si="8">ROUND(R7*G7,1)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32</v>
      </c>
      <c r="C8" s="1">
        <v>610.82000000000005</v>
      </c>
      <c r="D8" s="1">
        <v>29.905999999999999</v>
      </c>
      <c r="E8" s="1">
        <v>311.339</v>
      </c>
      <c r="F8" s="1">
        <v>281.82799999999997</v>
      </c>
      <c r="G8" s="6">
        <v>1</v>
      </c>
      <c r="H8" s="1">
        <v>45</v>
      </c>
      <c r="I8" s="1" t="s">
        <v>33</v>
      </c>
      <c r="J8" s="1">
        <v>289.39999999999998</v>
      </c>
      <c r="K8" s="1">
        <f t="shared" si="2"/>
        <v>21.939000000000021</v>
      </c>
      <c r="L8" s="1">
        <f t="shared" si="4"/>
        <v>311.339</v>
      </c>
      <c r="M8" s="1"/>
      <c r="N8" s="1">
        <v>307.71380000000011</v>
      </c>
      <c r="O8" s="1">
        <f t="shared" si="3"/>
        <v>62.267800000000001</v>
      </c>
      <c r="P8" s="5">
        <f t="shared" ref="P8:P10" si="9">11*O8-N8-F8</f>
        <v>95.403999999999883</v>
      </c>
      <c r="Q8" s="5">
        <f t="shared" ref="Q8:Q10" si="10">P8-R8</f>
        <v>95.403999999999883</v>
      </c>
      <c r="R8" s="5"/>
      <c r="S8" s="5"/>
      <c r="T8" s="1"/>
      <c r="U8" s="1">
        <f t="shared" ref="U8:U10" si="11">(F8+N8+Q8+R8)/O8</f>
        <v>11</v>
      </c>
      <c r="V8" s="1">
        <f t="shared" si="6"/>
        <v>9.4678437330369807</v>
      </c>
      <c r="W8" s="1">
        <v>67.41040000000001</v>
      </c>
      <c r="X8" s="1">
        <v>56.591999999999999</v>
      </c>
      <c r="Y8" s="1">
        <v>44.200200000000002</v>
      </c>
      <c r="Z8" s="1">
        <v>50.999200000000002</v>
      </c>
      <c r="AA8" s="1">
        <v>84.226399999999998</v>
      </c>
      <c r="AB8" s="1">
        <v>82.629599999999996</v>
      </c>
      <c r="AC8" s="1"/>
      <c r="AD8" s="1">
        <f t="shared" ref="AD8:AE10" si="12">ROUND(Q8*G8,1)</f>
        <v>95.4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32</v>
      </c>
      <c r="C9" s="1">
        <v>675.58</v>
      </c>
      <c r="D9" s="1">
        <v>300.83499999999998</v>
      </c>
      <c r="E9" s="1">
        <v>372.00200000000001</v>
      </c>
      <c r="F9" s="1">
        <v>556.73299999999995</v>
      </c>
      <c r="G9" s="6">
        <v>1</v>
      </c>
      <c r="H9" s="1">
        <v>45</v>
      </c>
      <c r="I9" s="1" t="s">
        <v>33</v>
      </c>
      <c r="J9" s="1">
        <v>325.8</v>
      </c>
      <c r="K9" s="1">
        <f t="shared" si="2"/>
        <v>46.201999999999998</v>
      </c>
      <c r="L9" s="1">
        <f t="shared" si="4"/>
        <v>372.00200000000001</v>
      </c>
      <c r="M9" s="1"/>
      <c r="N9" s="1">
        <v>319.91680000000002</v>
      </c>
      <c r="O9" s="1">
        <f t="shared" si="3"/>
        <v>74.400400000000005</v>
      </c>
      <c r="P9" s="5"/>
      <c r="Q9" s="5">
        <f t="shared" si="10"/>
        <v>0</v>
      </c>
      <c r="R9" s="5"/>
      <c r="S9" s="5"/>
      <c r="T9" s="1"/>
      <c r="U9" s="1">
        <f t="shared" si="11"/>
        <v>11.782864070623274</v>
      </c>
      <c r="V9" s="1">
        <f t="shared" si="6"/>
        <v>11.782864070623274</v>
      </c>
      <c r="W9" s="1">
        <v>96.464399999999998</v>
      </c>
      <c r="X9" s="1">
        <v>88.393600000000006</v>
      </c>
      <c r="Y9" s="1">
        <v>54.327199999999998</v>
      </c>
      <c r="Z9" s="1">
        <v>57.921599999999998</v>
      </c>
      <c r="AA9" s="1">
        <v>108.1014</v>
      </c>
      <c r="AB9" s="1">
        <v>108.74720000000001</v>
      </c>
      <c r="AC9" s="1"/>
      <c r="AD9" s="1">
        <f t="shared" si="12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32</v>
      </c>
      <c r="C10" s="1">
        <v>161.44300000000001</v>
      </c>
      <c r="D10" s="1">
        <v>285.07100000000003</v>
      </c>
      <c r="E10" s="1">
        <v>252.36</v>
      </c>
      <c r="F10" s="1">
        <v>176.04300000000001</v>
      </c>
      <c r="G10" s="6">
        <v>1</v>
      </c>
      <c r="H10" s="1">
        <v>40</v>
      </c>
      <c r="I10" s="1" t="s">
        <v>33</v>
      </c>
      <c r="J10" s="1">
        <v>244.89699999999999</v>
      </c>
      <c r="K10" s="1">
        <f t="shared" si="2"/>
        <v>7.4630000000000223</v>
      </c>
      <c r="L10" s="1">
        <f t="shared" si="4"/>
        <v>123.56300000000002</v>
      </c>
      <c r="M10" s="1">
        <v>128.797</v>
      </c>
      <c r="N10" s="1">
        <v>45.409599999999983</v>
      </c>
      <c r="O10" s="1">
        <f t="shared" si="3"/>
        <v>24.712600000000002</v>
      </c>
      <c r="P10" s="5">
        <f t="shared" si="9"/>
        <v>50.386000000000053</v>
      </c>
      <c r="Q10" s="5">
        <f t="shared" si="10"/>
        <v>50.386000000000053</v>
      </c>
      <c r="R10" s="5"/>
      <c r="S10" s="5"/>
      <c r="T10" s="1"/>
      <c r="U10" s="1">
        <f t="shared" si="11"/>
        <v>11</v>
      </c>
      <c r="V10" s="1">
        <f t="shared" si="6"/>
        <v>8.9611210475627807</v>
      </c>
      <c r="W10" s="1">
        <v>26.607800000000001</v>
      </c>
      <c r="X10" s="1">
        <v>26.664200000000001</v>
      </c>
      <c r="Y10" s="1">
        <v>26.1172</v>
      </c>
      <c r="Z10" s="1">
        <v>26.611799999999999</v>
      </c>
      <c r="AA10" s="1">
        <v>26.454999999999998</v>
      </c>
      <c r="AB10" s="1">
        <v>24.594200000000001</v>
      </c>
      <c r="AC10" s="1"/>
      <c r="AD10" s="1">
        <f t="shared" si="12"/>
        <v>50.4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40</v>
      </c>
      <c r="B11" s="16" t="s">
        <v>41</v>
      </c>
      <c r="C11" s="16"/>
      <c r="D11" s="16"/>
      <c r="E11" s="16"/>
      <c r="F11" s="16"/>
      <c r="G11" s="17">
        <v>0</v>
      </c>
      <c r="H11" s="16" t="e">
        <v>#N/A</v>
      </c>
      <c r="I11" s="16" t="s">
        <v>33</v>
      </c>
      <c r="J11" s="16"/>
      <c r="K11" s="16">
        <f t="shared" si="2"/>
        <v>0</v>
      </c>
      <c r="L11" s="16">
        <f t="shared" si="4"/>
        <v>0</v>
      </c>
      <c r="M11" s="16"/>
      <c r="N11" s="16"/>
      <c r="O11" s="16">
        <f t="shared" si="3"/>
        <v>0</v>
      </c>
      <c r="P11" s="18"/>
      <c r="Q11" s="18"/>
      <c r="R11" s="18"/>
      <c r="S11" s="18"/>
      <c r="T11" s="16"/>
      <c r="U11" s="16" t="e">
        <f t="shared" si="5"/>
        <v>#DIV/0!</v>
      </c>
      <c r="V11" s="16" t="e">
        <f t="shared" si="6"/>
        <v>#DIV/0!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 t="s">
        <v>42</v>
      </c>
      <c r="AD11" s="16">
        <f t="shared" si="7"/>
        <v>0</v>
      </c>
      <c r="AE11" s="16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41</v>
      </c>
      <c r="C12" s="1">
        <v>392</v>
      </c>
      <c r="D12" s="1">
        <v>150</v>
      </c>
      <c r="E12" s="1">
        <v>189</v>
      </c>
      <c r="F12" s="1">
        <v>324</v>
      </c>
      <c r="G12" s="6">
        <v>0.45</v>
      </c>
      <c r="H12" s="1">
        <v>45</v>
      </c>
      <c r="I12" s="1" t="s">
        <v>33</v>
      </c>
      <c r="J12" s="1">
        <v>217</v>
      </c>
      <c r="K12" s="1">
        <f t="shared" si="2"/>
        <v>-28</v>
      </c>
      <c r="L12" s="1">
        <f t="shared" si="4"/>
        <v>189</v>
      </c>
      <c r="M12" s="1"/>
      <c r="N12" s="1">
        <v>97.200000000000045</v>
      </c>
      <c r="O12" s="1">
        <f t="shared" si="3"/>
        <v>37.799999999999997</v>
      </c>
      <c r="P12" s="5"/>
      <c r="Q12" s="5">
        <f>P12-R12</f>
        <v>0</v>
      </c>
      <c r="R12" s="5"/>
      <c r="S12" s="5"/>
      <c r="T12" s="1"/>
      <c r="U12" s="1">
        <f>(F12+N12+Q12+R12)/O12</f>
        <v>11.142857142857144</v>
      </c>
      <c r="V12" s="1">
        <f t="shared" si="6"/>
        <v>11.142857142857144</v>
      </c>
      <c r="W12" s="1">
        <v>47.6</v>
      </c>
      <c r="X12" s="1">
        <v>47.6</v>
      </c>
      <c r="Y12" s="1">
        <v>58.6</v>
      </c>
      <c r="Z12" s="1">
        <v>55</v>
      </c>
      <c r="AA12" s="1">
        <v>39.4</v>
      </c>
      <c r="AB12" s="1">
        <v>51.6</v>
      </c>
      <c r="AC12" s="1"/>
      <c r="AD12" s="1">
        <f>ROUND(Q12*G12,1)</f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6" t="s">
        <v>44</v>
      </c>
      <c r="B13" s="16" t="s">
        <v>41</v>
      </c>
      <c r="C13" s="16"/>
      <c r="D13" s="16"/>
      <c r="E13" s="16"/>
      <c r="F13" s="16"/>
      <c r="G13" s="17">
        <v>0</v>
      </c>
      <c r="H13" s="16" t="e">
        <v>#N/A</v>
      </c>
      <c r="I13" s="16" t="s">
        <v>33</v>
      </c>
      <c r="J13" s="16"/>
      <c r="K13" s="16">
        <f t="shared" si="2"/>
        <v>0</v>
      </c>
      <c r="L13" s="16">
        <f t="shared" si="4"/>
        <v>0</v>
      </c>
      <c r="M13" s="16"/>
      <c r="N13" s="16"/>
      <c r="O13" s="16">
        <f t="shared" si="3"/>
        <v>0</v>
      </c>
      <c r="P13" s="18"/>
      <c r="Q13" s="18"/>
      <c r="R13" s="18"/>
      <c r="S13" s="18"/>
      <c r="T13" s="16"/>
      <c r="U13" s="16" t="e">
        <f t="shared" si="5"/>
        <v>#DIV/0!</v>
      </c>
      <c r="V13" s="16" t="e">
        <f t="shared" si="6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 t="s">
        <v>42</v>
      </c>
      <c r="AD13" s="16">
        <f t="shared" si="7"/>
        <v>0</v>
      </c>
      <c r="AE13" s="16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6" t="s">
        <v>45</v>
      </c>
      <c r="B14" s="16" t="s">
        <v>41</v>
      </c>
      <c r="C14" s="16"/>
      <c r="D14" s="16"/>
      <c r="E14" s="16"/>
      <c r="F14" s="16"/>
      <c r="G14" s="17">
        <v>0</v>
      </c>
      <c r="H14" s="16" t="e">
        <v>#N/A</v>
      </c>
      <c r="I14" s="16" t="s">
        <v>33</v>
      </c>
      <c r="J14" s="16"/>
      <c r="K14" s="16">
        <f t="shared" si="2"/>
        <v>0</v>
      </c>
      <c r="L14" s="16">
        <f t="shared" si="4"/>
        <v>0</v>
      </c>
      <c r="M14" s="16"/>
      <c r="N14" s="16"/>
      <c r="O14" s="16">
        <f t="shared" si="3"/>
        <v>0</v>
      </c>
      <c r="P14" s="18"/>
      <c r="Q14" s="18"/>
      <c r="R14" s="18"/>
      <c r="S14" s="18"/>
      <c r="T14" s="16"/>
      <c r="U14" s="16" t="e">
        <f t="shared" si="5"/>
        <v>#DIV/0!</v>
      </c>
      <c r="V14" s="16" t="e">
        <f t="shared" si="6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 t="s">
        <v>42</v>
      </c>
      <c r="AD14" s="16">
        <f t="shared" si="7"/>
        <v>0</v>
      </c>
      <c r="AE14" s="16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2" t="s">
        <v>46</v>
      </c>
      <c r="B15" s="12" t="s">
        <v>41</v>
      </c>
      <c r="C15" s="12">
        <v>105</v>
      </c>
      <c r="D15" s="12">
        <v>4</v>
      </c>
      <c r="E15" s="12">
        <v>105</v>
      </c>
      <c r="F15" s="12"/>
      <c r="G15" s="13">
        <v>0</v>
      </c>
      <c r="H15" s="12">
        <v>60</v>
      </c>
      <c r="I15" s="12" t="s">
        <v>47</v>
      </c>
      <c r="J15" s="12">
        <v>100</v>
      </c>
      <c r="K15" s="12">
        <f t="shared" si="2"/>
        <v>5</v>
      </c>
      <c r="L15" s="12">
        <f t="shared" si="4"/>
        <v>105</v>
      </c>
      <c r="M15" s="12"/>
      <c r="N15" s="12"/>
      <c r="O15" s="12">
        <f t="shared" si="3"/>
        <v>21</v>
      </c>
      <c r="P15" s="14"/>
      <c r="Q15" s="14"/>
      <c r="R15" s="14"/>
      <c r="S15" s="14"/>
      <c r="T15" s="12"/>
      <c r="U15" s="12">
        <f t="shared" si="5"/>
        <v>0</v>
      </c>
      <c r="V15" s="12">
        <f t="shared" si="6"/>
        <v>0</v>
      </c>
      <c r="W15" s="12">
        <v>10.199999999999999</v>
      </c>
      <c r="X15" s="12">
        <v>5.4</v>
      </c>
      <c r="Y15" s="12">
        <v>22.8</v>
      </c>
      <c r="Z15" s="12">
        <v>19.600000000000001</v>
      </c>
      <c r="AA15" s="12">
        <v>4</v>
      </c>
      <c r="AB15" s="12">
        <v>13.6</v>
      </c>
      <c r="AC15" s="12" t="s">
        <v>36</v>
      </c>
      <c r="AD15" s="12">
        <f t="shared" si="7"/>
        <v>0</v>
      </c>
      <c r="AE15" s="12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6" t="s">
        <v>48</v>
      </c>
      <c r="B16" s="16" t="s">
        <v>41</v>
      </c>
      <c r="C16" s="16"/>
      <c r="D16" s="16"/>
      <c r="E16" s="16"/>
      <c r="F16" s="16"/>
      <c r="G16" s="17">
        <v>0</v>
      </c>
      <c r="H16" s="16" t="e">
        <v>#N/A</v>
      </c>
      <c r="I16" s="16" t="s">
        <v>33</v>
      </c>
      <c r="J16" s="16">
        <v>1</v>
      </c>
      <c r="K16" s="16">
        <f t="shared" si="2"/>
        <v>-1</v>
      </c>
      <c r="L16" s="16">
        <f t="shared" si="4"/>
        <v>0</v>
      </c>
      <c r="M16" s="16"/>
      <c r="N16" s="16"/>
      <c r="O16" s="16">
        <f t="shared" si="3"/>
        <v>0</v>
      </c>
      <c r="P16" s="18"/>
      <c r="Q16" s="18"/>
      <c r="R16" s="18"/>
      <c r="S16" s="18"/>
      <c r="T16" s="16"/>
      <c r="U16" s="16" t="e">
        <f t="shared" si="5"/>
        <v>#DIV/0!</v>
      </c>
      <c r="V16" s="16" t="e">
        <f t="shared" si="6"/>
        <v>#DIV/0!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 t="s">
        <v>42</v>
      </c>
      <c r="AD16" s="16">
        <f t="shared" si="7"/>
        <v>0</v>
      </c>
      <c r="AE16" s="16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6" t="s">
        <v>49</v>
      </c>
      <c r="B17" s="16" t="s">
        <v>41</v>
      </c>
      <c r="C17" s="16"/>
      <c r="D17" s="16"/>
      <c r="E17" s="16"/>
      <c r="F17" s="16"/>
      <c r="G17" s="17">
        <v>0</v>
      </c>
      <c r="H17" s="16" t="e">
        <v>#N/A</v>
      </c>
      <c r="I17" s="16" t="s">
        <v>33</v>
      </c>
      <c r="J17" s="16"/>
      <c r="K17" s="16">
        <f t="shared" si="2"/>
        <v>0</v>
      </c>
      <c r="L17" s="16">
        <f t="shared" si="4"/>
        <v>0</v>
      </c>
      <c r="M17" s="16"/>
      <c r="N17" s="16"/>
      <c r="O17" s="16">
        <f t="shared" si="3"/>
        <v>0</v>
      </c>
      <c r="P17" s="18"/>
      <c r="Q17" s="18"/>
      <c r="R17" s="18"/>
      <c r="S17" s="18"/>
      <c r="T17" s="16"/>
      <c r="U17" s="16" t="e">
        <f t="shared" si="5"/>
        <v>#DIV/0!</v>
      </c>
      <c r="V17" s="16" t="e">
        <f t="shared" si="6"/>
        <v>#DIV/0!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 t="s">
        <v>42</v>
      </c>
      <c r="AD17" s="16">
        <f t="shared" si="7"/>
        <v>0</v>
      </c>
      <c r="AE17" s="16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41</v>
      </c>
      <c r="C18" s="1">
        <v>218</v>
      </c>
      <c r="D18" s="1"/>
      <c r="E18" s="1">
        <v>35</v>
      </c>
      <c r="F18" s="1">
        <v>163</v>
      </c>
      <c r="G18" s="6">
        <v>0.17</v>
      </c>
      <c r="H18" s="1">
        <v>120</v>
      </c>
      <c r="I18" s="1" t="s">
        <v>33</v>
      </c>
      <c r="J18" s="1">
        <v>33</v>
      </c>
      <c r="K18" s="1">
        <f t="shared" si="2"/>
        <v>2</v>
      </c>
      <c r="L18" s="1">
        <f t="shared" si="4"/>
        <v>35</v>
      </c>
      <c r="M18" s="1"/>
      <c r="N18" s="1"/>
      <c r="O18" s="1">
        <f t="shared" si="3"/>
        <v>7</v>
      </c>
      <c r="P18" s="5"/>
      <c r="Q18" s="5">
        <f>P18-R18</f>
        <v>0</v>
      </c>
      <c r="R18" s="5"/>
      <c r="S18" s="5"/>
      <c r="T18" s="1"/>
      <c r="U18" s="1">
        <f>(F18+N18+Q18+R18)/O18</f>
        <v>23.285714285714285</v>
      </c>
      <c r="V18" s="1">
        <f t="shared" si="6"/>
        <v>23.285714285714285</v>
      </c>
      <c r="W18" s="1">
        <v>15.6</v>
      </c>
      <c r="X18" s="1">
        <v>17.2</v>
      </c>
      <c r="Y18" s="1">
        <v>9.1999999999999993</v>
      </c>
      <c r="Z18" s="1">
        <v>9.4</v>
      </c>
      <c r="AA18" s="1">
        <v>24.4</v>
      </c>
      <c r="AB18" s="1">
        <v>25.8</v>
      </c>
      <c r="AC18" s="19" t="s">
        <v>151</v>
      </c>
      <c r="AD18" s="1">
        <f>ROUND(Q18*G18,1)</f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6" t="s">
        <v>52</v>
      </c>
      <c r="B19" s="16" t="s">
        <v>41</v>
      </c>
      <c r="C19" s="16">
        <v>228</v>
      </c>
      <c r="D19" s="16">
        <v>102</v>
      </c>
      <c r="E19" s="16">
        <v>157</v>
      </c>
      <c r="F19" s="16">
        <v>169</v>
      </c>
      <c r="G19" s="17">
        <v>0</v>
      </c>
      <c r="H19" s="16">
        <v>45</v>
      </c>
      <c r="I19" s="16" t="s">
        <v>33</v>
      </c>
      <c r="J19" s="16">
        <v>150</v>
      </c>
      <c r="K19" s="16">
        <f t="shared" si="2"/>
        <v>7</v>
      </c>
      <c r="L19" s="16">
        <f t="shared" si="4"/>
        <v>133</v>
      </c>
      <c r="M19" s="16">
        <v>24</v>
      </c>
      <c r="N19" s="16"/>
      <c r="O19" s="16">
        <f t="shared" si="3"/>
        <v>26.6</v>
      </c>
      <c r="P19" s="18"/>
      <c r="Q19" s="18"/>
      <c r="R19" s="18"/>
      <c r="S19" s="18"/>
      <c r="T19" s="16"/>
      <c r="U19" s="16">
        <f t="shared" si="5"/>
        <v>6.3533834586466158</v>
      </c>
      <c r="V19" s="16">
        <f t="shared" si="6"/>
        <v>6.3533834586466158</v>
      </c>
      <c r="W19" s="16">
        <v>10.4</v>
      </c>
      <c r="X19" s="16">
        <v>11</v>
      </c>
      <c r="Y19" s="16">
        <v>25.6</v>
      </c>
      <c r="Z19" s="16">
        <v>25.8</v>
      </c>
      <c r="AA19" s="16">
        <v>27.6</v>
      </c>
      <c r="AB19" s="16">
        <v>18.2</v>
      </c>
      <c r="AC19" s="16" t="s">
        <v>36</v>
      </c>
      <c r="AD19" s="16">
        <f t="shared" si="7"/>
        <v>0</v>
      </c>
      <c r="AE19" s="16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41</v>
      </c>
      <c r="C20" s="1">
        <v>214</v>
      </c>
      <c r="D20" s="1">
        <v>192</v>
      </c>
      <c r="E20" s="1">
        <v>184</v>
      </c>
      <c r="F20" s="1">
        <v>209</v>
      </c>
      <c r="G20" s="6">
        <v>0.35</v>
      </c>
      <c r="H20" s="1">
        <v>45</v>
      </c>
      <c r="I20" s="1" t="s">
        <v>33</v>
      </c>
      <c r="J20" s="1">
        <v>182</v>
      </c>
      <c r="K20" s="1">
        <f t="shared" si="2"/>
        <v>2</v>
      </c>
      <c r="L20" s="1">
        <f t="shared" si="4"/>
        <v>136</v>
      </c>
      <c r="M20" s="1">
        <v>48</v>
      </c>
      <c r="N20" s="1">
        <v>50.399999999999977</v>
      </c>
      <c r="O20" s="1">
        <f t="shared" si="3"/>
        <v>27.2</v>
      </c>
      <c r="P20" s="5">
        <f t="shared" ref="P20:P23" si="13">11*O20-N20-F20</f>
        <v>39.800000000000011</v>
      </c>
      <c r="Q20" s="5">
        <f t="shared" ref="Q20:Q23" si="14">P20-R20</f>
        <v>39.800000000000011</v>
      </c>
      <c r="R20" s="5"/>
      <c r="S20" s="5"/>
      <c r="T20" s="1"/>
      <c r="U20" s="1">
        <f t="shared" ref="U20:U23" si="15">(F20+N20+Q20+R20)/O20</f>
        <v>11</v>
      </c>
      <c r="V20" s="1">
        <f t="shared" si="6"/>
        <v>9.5367647058823515</v>
      </c>
      <c r="W20" s="1">
        <v>29.2</v>
      </c>
      <c r="X20" s="1">
        <v>31.2</v>
      </c>
      <c r="Y20" s="1">
        <v>26.6</v>
      </c>
      <c r="Z20" s="1">
        <v>22.4</v>
      </c>
      <c r="AA20" s="1">
        <v>37</v>
      </c>
      <c r="AB20" s="1">
        <v>30.6</v>
      </c>
      <c r="AC20" s="1"/>
      <c r="AD20" s="1">
        <f t="shared" ref="AD20:AE23" si="16">ROUND(Q20*G20,1)</f>
        <v>13.9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32</v>
      </c>
      <c r="C21" s="1">
        <v>418.18</v>
      </c>
      <c r="D21" s="1">
        <v>606.18100000000004</v>
      </c>
      <c r="E21" s="1">
        <v>413.51799999999997</v>
      </c>
      <c r="F21" s="1">
        <v>538.06200000000001</v>
      </c>
      <c r="G21" s="6">
        <v>1</v>
      </c>
      <c r="H21" s="1">
        <v>55</v>
      </c>
      <c r="I21" s="1" t="s">
        <v>33</v>
      </c>
      <c r="J21" s="1">
        <v>391.28</v>
      </c>
      <c r="K21" s="1">
        <f t="shared" si="2"/>
        <v>22.238</v>
      </c>
      <c r="L21" s="1">
        <f t="shared" si="4"/>
        <v>355.50799999999998</v>
      </c>
      <c r="M21" s="1">
        <v>58.01</v>
      </c>
      <c r="N21" s="1">
        <v>119.15140000000009</v>
      </c>
      <c r="O21" s="1">
        <f t="shared" si="3"/>
        <v>71.101599999999991</v>
      </c>
      <c r="P21" s="5">
        <v>120</v>
      </c>
      <c r="Q21" s="5">
        <f t="shared" si="14"/>
        <v>120</v>
      </c>
      <c r="R21" s="5"/>
      <c r="S21" s="5"/>
      <c r="T21" s="1"/>
      <c r="U21" s="1">
        <f t="shared" si="15"/>
        <v>10.931025462155565</v>
      </c>
      <c r="V21" s="1">
        <f t="shared" si="6"/>
        <v>9.2432997288387355</v>
      </c>
      <c r="W21" s="1">
        <v>77.708200000000005</v>
      </c>
      <c r="X21" s="1">
        <v>77.915800000000004</v>
      </c>
      <c r="Y21" s="1">
        <v>64.692800000000005</v>
      </c>
      <c r="Z21" s="1">
        <v>68.428799999999995</v>
      </c>
      <c r="AA21" s="1">
        <v>80.497199999999992</v>
      </c>
      <c r="AB21" s="1">
        <v>80.794800000000009</v>
      </c>
      <c r="AC21" s="1"/>
      <c r="AD21" s="1">
        <f t="shared" si="16"/>
        <v>120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32</v>
      </c>
      <c r="C22" s="1">
        <v>4052.3829999999998</v>
      </c>
      <c r="D22" s="1">
        <v>5633.14</v>
      </c>
      <c r="E22" s="1">
        <v>7680.5469999999996</v>
      </c>
      <c r="F22" s="1">
        <v>1565.989</v>
      </c>
      <c r="G22" s="6">
        <v>1</v>
      </c>
      <c r="H22" s="1">
        <v>50</v>
      </c>
      <c r="I22" s="1" t="s">
        <v>33</v>
      </c>
      <c r="J22" s="1">
        <v>7335.5860000000002</v>
      </c>
      <c r="K22" s="1">
        <f t="shared" si="2"/>
        <v>344.96099999999933</v>
      </c>
      <c r="L22" s="1">
        <f t="shared" si="4"/>
        <v>2328.759</v>
      </c>
      <c r="M22" s="1">
        <v>5351.7879999999996</v>
      </c>
      <c r="N22" s="1">
        <v>1261.1901</v>
      </c>
      <c r="O22" s="1">
        <f t="shared" si="3"/>
        <v>465.7518</v>
      </c>
      <c r="P22" s="5">
        <v>2200</v>
      </c>
      <c r="Q22" s="5">
        <f t="shared" si="14"/>
        <v>800</v>
      </c>
      <c r="R22" s="5">
        <v>1400</v>
      </c>
      <c r="S22" s="5"/>
      <c r="T22" s="1"/>
      <c r="U22" s="1">
        <f t="shared" si="15"/>
        <v>10.793686895037229</v>
      </c>
      <c r="V22" s="1">
        <f t="shared" si="6"/>
        <v>6.0701410064330403</v>
      </c>
      <c r="W22" s="1">
        <v>522.04340000000002</v>
      </c>
      <c r="X22" s="1">
        <v>492.91539999999998</v>
      </c>
      <c r="Y22" s="1">
        <v>484.89839999999992</v>
      </c>
      <c r="Z22" s="1">
        <v>501.80120000000011</v>
      </c>
      <c r="AA22" s="1">
        <v>488.3322</v>
      </c>
      <c r="AB22" s="1">
        <v>467.79840000000002</v>
      </c>
      <c r="AC22" s="1"/>
      <c r="AD22" s="1">
        <f t="shared" si="16"/>
        <v>800</v>
      </c>
      <c r="AE22" s="1">
        <f t="shared" si="8"/>
        <v>1400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32</v>
      </c>
      <c r="C23" s="1">
        <v>580.04399999999998</v>
      </c>
      <c r="D23" s="1">
        <v>734.11400000000003</v>
      </c>
      <c r="E23" s="1">
        <v>549.82899999999995</v>
      </c>
      <c r="F23" s="1">
        <v>676.94500000000005</v>
      </c>
      <c r="G23" s="6">
        <v>1</v>
      </c>
      <c r="H23" s="1">
        <v>55</v>
      </c>
      <c r="I23" s="1" t="s">
        <v>33</v>
      </c>
      <c r="J23" s="1">
        <v>516.20000000000005</v>
      </c>
      <c r="K23" s="1">
        <f t="shared" si="2"/>
        <v>33.628999999999905</v>
      </c>
      <c r="L23" s="1">
        <f t="shared" si="4"/>
        <v>449.75899999999996</v>
      </c>
      <c r="M23" s="1">
        <v>100.07</v>
      </c>
      <c r="N23" s="1">
        <v>265.77219999999988</v>
      </c>
      <c r="O23" s="1">
        <f t="shared" si="3"/>
        <v>89.951799999999992</v>
      </c>
      <c r="P23" s="5">
        <v>45</v>
      </c>
      <c r="Q23" s="5">
        <f t="shared" si="14"/>
        <v>45</v>
      </c>
      <c r="R23" s="5"/>
      <c r="S23" s="5"/>
      <c r="T23" s="1"/>
      <c r="U23" s="1">
        <f t="shared" si="15"/>
        <v>10.980516232026485</v>
      </c>
      <c r="V23" s="1">
        <f t="shared" si="6"/>
        <v>10.480248310761986</v>
      </c>
      <c r="W23" s="1">
        <v>107.3856</v>
      </c>
      <c r="X23" s="1">
        <v>101.3296</v>
      </c>
      <c r="Y23" s="1">
        <v>95.866399999999999</v>
      </c>
      <c r="Z23" s="1">
        <v>98.691600000000008</v>
      </c>
      <c r="AA23" s="1">
        <v>109.8296</v>
      </c>
      <c r="AB23" s="1">
        <v>109.64960000000001</v>
      </c>
      <c r="AC23" s="1"/>
      <c r="AD23" s="1">
        <f t="shared" si="16"/>
        <v>45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57</v>
      </c>
      <c r="B24" s="16" t="s">
        <v>32</v>
      </c>
      <c r="C24" s="16"/>
      <c r="D24" s="16"/>
      <c r="E24" s="16"/>
      <c r="F24" s="16"/>
      <c r="G24" s="17">
        <v>0</v>
      </c>
      <c r="H24" s="16">
        <v>60</v>
      </c>
      <c r="I24" s="16" t="s">
        <v>33</v>
      </c>
      <c r="J24" s="16">
        <v>10</v>
      </c>
      <c r="K24" s="16">
        <f t="shared" si="2"/>
        <v>-10</v>
      </c>
      <c r="L24" s="16">
        <f t="shared" si="4"/>
        <v>0</v>
      </c>
      <c r="M24" s="16"/>
      <c r="N24" s="16"/>
      <c r="O24" s="16">
        <f t="shared" si="3"/>
        <v>0</v>
      </c>
      <c r="P24" s="18"/>
      <c r="Q24" s="18"/>
      <c r="R24" s="18"/>
      <c r="S24" s="18"/>
      <c r="T24" s="16"/>
      <c r="U24" s="16" t="e">
        <f t="shared" si="5"/>
        <v>#DIV/0!</v>
      </c>
      <c r="V24" s="16" t="e">
        <f t="shared" si="6"/>
        <v>#DIV/0!</v>
      </c>
      <c r="W24" s="16">
        <v>0</v>
      </c>
      <c r="X24" s="16">
        <v>0</v>
      </c>
      <c r="Y24" s="16">
        <v>0</v>
      </c>
      <c r="Z24" s="16"/>
      <c r="AA24" s="16">
        <v>0</v>
      </c>
      <c r="AB24" s="16">
        <v>0</v>
      </c>
      <c r="AC24" s="16" t="s">
        <v>58</v>
      </c>
      <c r="AD24" s="16">
        <f t="shared" si="7"/>
        <v>0</v>
      </c>
      <c r="AE24" s="16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32</v>
      </c>
      <c r="C25" s="1">
        <v>6371.2950000000001</v>
      </c>
      <c r="D25" s="1">
        <v>1825.432</v>
      </c>
      <c r="E25" s="1">
        <v>4342.6210000000001</v>
      </c>
      <c r="F25" s="1">
        <v>3235.3090000000002</v>
      </c>
      <c r="G25" s="6">
        <v>1</v>
      </c>
      <c r="H25" s="1">
        <v>60</v>
      </c>
      <c r="I25" s="1" t="s">
        <v>33</v>
      </c>
      <c r="J25" s="1">
        <v>4212.08</v>
      </c>
      <c r="K25" s="1">
        <f t="shared" si="2"/>
        <v>130.54100000000017</v>
      </c>
      <c r="L25" s="1">
        <f t="shared" si="4"/>
        <v>3334.0410000000002</v>
      </c>
      <c r="M25" s="1">
        <v>1008.58</v>
      </c>
      <c r="N25" s="1">
        <v>2474.1558</v>
      </c>
      <c r="O25" s="1">
        <f t="shared" si="3"/>
        <v>666.80820000000006</v>
      </c>
      <c r="P25" s="5">
        <v>1550</v>
      </c>
      <c r="Q25" s="5">
        <f t="shared" ref="Q25:Q33" si="17">P25-R25</f>
        <v>550</v>
      </c>
      <c r="R25" s="5">
        <v>1000</v>
      </c>
      <c r="S25" s="5"/>
      <c r="T25" s="1"/>
      <c r="U25" s="1">
        <f t="shared" ref="U25:U33" si="18">(F25+N25+Q25+R25)/O25</f>
        <v>10.88688591412043</v>
      </c>
      <c r="V25" s="1">
        <f t="shared" si="6"/>
        <v>8.5623794068519246</v>
      </c>
      <c r="W25" s="1">
        <v>683.88940000000002</v>
      </c>
      <c r="X25" s="1">
        <v>611.07819999999992</v>
      </c>
      <c r="Y25" s="1">
        <v>667.40940000000001</v>
      </c>
      <c r="Z25" s="1">
        <v>731.02239999999995</v>
      </c>
      <c r="AA25" s="1">
        <v>723.86680000000001</v>
      </c>
      <c r="AB25" s="1">
        <v>669.69039999999995</v>
      </c>
      <c r="AC25" s="1"/>
      <c r="AD25" s="1">
        <f t="shared" ref="AD25:AE33" si="19">ROUND(Q25*G25,1)</f>
        <v>550</v>
      </c>
      <c r="AE25" s="1">
        <f t="shared" si="8"/>
        <v>1000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32</v>
      </c>
      <c r="C26" s="1">
        <v>106.35599999999999</v>
      </c>
      <c r="D26" s="1">
        <v>221.678</v>
      </c>
      <c r="E26" s="1">
        <v>161.04400000000001</v>
      </c>
      <c r="F26" s="1">
        <v>149.43199999999999</v>
      </c>
      <c r="G26" s="6">
        <v>1</v>
      </c>
      <c r="H26" s="1">
        <v>50</v>
      </c>
      <c r="I26" s="1" t="s">
        <v>33</v>
      </c>
      <c r="J26" s="1">
        <v>159.79</v>
      </c>
      <c r="K26" s="1">
        <f t="shared" si="2"/>
        <v>1.2540000000000191</v>
      </c>
      <c r="L26" s="1">
        <f t="shared" si="4"/>
        <v>60.494000000000014</v>
      </c>
      <c r="M26" s="1">
        <v>100.55</v>
      </c>
      <c r="N26" s="1">
        <v>26.478799999999978</v>
      </c>
      <c r="O26" s="1">
        <f t="shared" si="3"/>
        <v>12.098800000000002</v>
      </c>
      <c r="P26" s="5"/>
      <c r="Q26" s="5">
        <f t="shared" si="17"/>
        <v>0</v>
      </c>
      <c r="R26" s="5"/>
      <c r="S26" s="5"/>
      <c r="T26" s="1"/>
      <c r="U26" s="1">
        <f t="shared" si="18"/>
        <v>14.539524580950172</v>
      </c>
      <c r="V26" s="1">
        <f t="shared" si="6"/>
        <v>14.539524580950172</v>
      </c>
      <c r="W26" s="1">
        <v>18.256399999999999</v>
      </c>
      <c r="X26" s="1">
        <v>18.258800000000001</v>
      </c>
      <c r="Y26" s="1">
        <v>18.179600000000001</v>
      </c>
      <c r="Z26" s="1">
        <v>16.241199999999999</v>
      </c>
      <c r="AA26" s="1">
        <v>13.994400000000001</v>
      </c>
      <c r="AB26" s="1">
        <v>14.007199999999999</v>
      </c>
      <c r="AC26" s="1"/>
      <c r="AD26" s="1">
        <f t="shared" si="19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32</v>
      </c>
      <c r="C27" s="1">
        <v>605.33799999999997</v>
      </c>
      <c r="D27" s="1">
        <v>375.12599999999998</v>
      </c>
      <c r="E27" s="1">
        <v>417.262</v>
      </c>
      <c r="F27" s="1">
        <v>506.23399999999998</v>
      </c>
      <c r="G27" s="6">
        <v>1</v>
      </c>
      <c r="H27" s="1">
        <v>55</v>
      </c>
      <c r="I27" s="1" t="s">
        <v>33</v>
      </c>
      <c r="J27" s="1">
        <v>393.53</v>
      </c>
      <c r="K27" s="1">
        <f t="shared" si="2"/>
        <v>23.732000000000028</v>
      </c>
      <c r="L27" s="1">
        <f t="shared" si="4"/>
        <v>417.262</v>
      </c>
      <c r="M27" s="1"/>
      <c r="N27" s="1">
        <v>207.34039999999999</v>
      </c>
      <c r="O27" s="1">
        <f t="shared" si="3"/>
        <v>83.452399999999997</v>
      </c>
      <c r="P27" s="5">
        <v>200</v>
      </c>
      <c r="Q27" s="5">
        <f t="shared" si="17"/>
        <v>200</v>
      </c>
      <c r="R27" s="5"/>
      <c r="S27" s="5"/>
      <c r="T27" s="1"/>
      <c r="U27" s="1">
        <f t="shared" si="18"/>
        <v>10.947251367246478</v>
      </c>
      <c r="V27" s="1">
        <f t="shared" si="6"/>
        <v>8.5506755947102775</v>
      </c>
      <c r="W27" s="1">
        <v>87.279200000000003</v>
      </c>
      <c r="X27" s="1">
        <v>83.987200000000001</v>
      </c>
      <c r="Y27" s="1">
        <v>84.259600000000006</v>
      </c>
      <c r="Z27" s="1">
        <v>86.672399999999996</v>
      </c>
      <c r="AA27" s="1">
        <v>96.308799999999991</v>
      </c>
      <c r="AB27" s="1">
        <v>92.951400000000007</v>
      </c>
      <c r="AC27" s="1"/>
      <c r="AD27" s="1">
        <f t="shared" si="19"/>
        <v>200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32</v>
      </c>
      <c r="C28" s="1">
        <v>4739.4920000000002</v>
      </c>
      <c r="D28" s="1">
        <v>5155.4859999999999</v>
      </c>
      <c r="E28" s="1">
        <v>6853.6080000000002</v>
      </c>
      <c r="F28" s="1">
        <v>2634.732</v>
      </c>
      <c r="G28" s="6">
        <v>1</v>
      </c>
      <c r="H28" s="1">
        <v>60</v>
      </c>
      <c r="I28" s="1" t="s">
        <v>33</v>
      </c>
      <c r="J28" s="1">
        <v>6795.85</v>
      </c>
      <c r="K28" s="1">
        <f t="shared" si="2"/>
        <v>57.757999999999811</v>
      </c>
      <c r="L28" s="1">
        <f t="shared" si="4"/>
        <v>2858.3580000000002</v>
      </c>
      <c r="M28" s="1">
        <v>3995.25</v>
      </c>
      <c r="N28" s="1">
        <v>1864.0753999999999</v>
      </c>
      <c r="O28" s="1">
        <f t="shared" si="3"/>
        <v>571.67160000000001</v>
      </c>
      <c r="P28" s="5">
        <v>1700</v>
      </c>
      <c r="Q28" s="5">
        <f t="shared" si="17"/>
        <v>600</v>
      </c>
      <c r="R28" s="5">
        <v>1100</v>
      </c>
      <c r="S28" s="5"/>
      <c r="T28" s="1"/>
      <c r="U28" s="1">
        <f t="shared" si="18"/>
        <v>10.843301293959678</v>
      </c>
      <c r="V28" s="1">
        <f t="shared" si="6"/>
        <v>7.869566023570175</v>
      </c>
      <c r="W28" s="1">
        <v>576.77760000000001</v>
      </c>
      <c r="X28" s="1">
        <v>512.21499999999992</v>
      </c>
      <c r="Y28" s="1">
        <v>585.02260000000001</v>
      </c>
      <c r="Z28" s="1">
        <v>623.1998000000001</v>
      </c>
      <c r="AA28" s="1">
        <v>626.33119999999997</v>
      </c>
      <c r="AB28" s="1">
        <v>588.97239999999988</v>
      </c>
      <c r="AC28" s="1"/>
      <c r="AD28" s="1">
        <f t="shared" si="19"/>
        <v>600</v>
      </c>
      <c r="AE28" s="1">
        <f t="shared" si="8"/>
        <v>1100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32</v>
      </c>
      <c r="C29" s="1">
        <v>2940.8820000000001</v>
      </c>
      <c r="D29" s="1">
        <v>3804.96</v>
      </c>
      <c r="E29" s="1">
        <v>4335.3469999999998</v>
      </c>
      <c r="F29" s="1">
        <v>2009.759</v>
      </c>
      <c r="G29" s="6">
        <v>1</v>
      </c>
      <c r="H29" s="1">
        <v>60</v>
      </c>
      <c r="I29" s="1" t="s">
        <v>33</v>
      </c>
      <c r="J29" s="1">
        <v>4276.8500000000004</v>
      </c>
      <c r="K29" s="1">
        <f t="shared" si="2"/>
        <v>58.496999999999389</v>
      </c>
      <c r="L29" s="1">
        <f t="shared" si="4"/>
        <v>1824.9969999999998</v>
      </c>
      <c r="M29" s="1">
        <v>2510.35</v>
      </c>
      <c r="N29" s="1">
        <v>962.11279999999988</v>
      </c>
      <c r="O29" s="1">
        <f t="shared" si="3"/>
        <v>364.99939999999998</v>
      </c>
      <c r="P29" s="5">
        <v>1000</v>
      </c>
      <c r="Q29" s="5">
        <f t="shared" si="17"/>
        <v>400</v>
      </c>
      <c r="R29" s="5">
        <v>600</v>
      </c>
      <c r="S29" s="5"/>
      <c r="T29" s="1"/>
      <c r="U29" s="1">
        <f t="shared" si="18"/>
        <v>10.881858435931676</v>
      </c>
      <c r="V29" s="1">
        <f t="shared" si="6"/>
        <v>8.1421279048677881</v>
      </c>
      <c r="W29" s="1">
        <v>383.72919999999999</v>
      </c>
      <c r="X29" s="1">
        <v>363.18860000000001</v>
      </c>
      <c r="Y29" s="1">
        <v>357.185</v>
      </c>
      <c r="Z29" s="1">
        <v>388.66719999999998</v>
      </c>
      <c r="AA29" s="1">
        <v>355.38380000000001</v>
      </c>
      <c r="AB29" s="1">
        <v>322.09379999999999</v>
      </c>
      <c r="AC29" s="1"/>
      <c r="AD29" s="1">
        <f t="shared" si="19"/>
        <v>400</v>
      </c>
      <c r="AE29" s="1">
        <f t="shared" si="8"/>
        <v>600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32</v>
      </c>
      <c r="C30" s="1">
        <v>418.58</v>
      </c>
      <c r="D30" s="1">
        <v>426.49</v>
      </c>
      <c r="E30" s="1">
        <v>322.774</v>
      </c>
      <c r="F30" s="1">
        <v>432.66800000000001</v>
      </c>
      <c r="G30" s="6">
        <v>1</v>
      </c>
      <c r="H30" s="1">
        <v>60</v>
      </c>
      <c r="I30" s="1" t="s">
        <v>33</v>
      </c>
      <c r="J30" s="1">
        <v>297.89</v>
      </c>
      <c r="K30" s="1">
        <f t="shared" si="2"/>
        <v>24.884000000000015</v>
      </c>
      <c r="L30" s="1">
        <f t="shared" si="4"/>
        <v>322.774</v>
      </c>
      <c r="M30" s="1"/>
      <c r="N30" s="1">
        <v>142.43639999999991</v>
      </c>
      <c r="O30" s="1">
        <f t="shared" si="3"/>
        <v>64.5548</v>
      </c>
      <c r="P30" s="5">
        <f t="shared" ref="P27:P32" si="20">11*O30-N30-F30</f>
        <v>134.99840000000006</v>
      </c>
      <c r="Q30" s="5">
        <f t="shared" si="17"/>
        <v>134.99840000000006</v>
      </c>
      <c r="R30" s="5"/>
      <c r="S30" s="5"/>
      <c r="T30" s="1"/>
      <c r="U30" s="1">
        <f t="shared" si="18"/>
        <v>11</v>
      </c>
      <c r="V30" s="1">
        <f t="shared" si="6"/>
        <v>8.9087782782999856</v>
      </c>
      <c r="W30" s="1">
        <v>69.983199999999997</v>
      </c>
      <c r="X30" s="1">
        <v>70.188800000000001</v>
      </c>
      <c r="Y30" s="1">
        <v>66.552400000000006</v>
      </c>
      <c r="Z30" s="1">
        <v>60.560799999999993</v>
      </c>
      <c r="AA30" s="1">
        <v>72.260799999999989</v>
      </c>
      <c r="AB30" s="1">
        <v>74.201999999999998</v>
      </c>
      <c r="AC30" s="1"/>
      <c r="AD30" s="1">
        <f t="shared" si="19"/>
        <v>135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32</v>
      </c>
      <c r="C31" s="1"/>
      <c r="D31" s="1">
        <v>58.091000000000001</v>
      </c>
      <c r="E31" s="1">
        <v>46.56</v>
      </c>
      <c r="F31" s="1">
        <v>10.605</v>
      </c>
      <c r="G31" s="6">
        <v>1</v>
      </c>
      <c r="H31" s="1" t="e">
        <v>#N/A</v>
      </c>
      <c r="I31" s="1" t="s">
        <v>33</v>
      </c>
      <c r="J31" s="1">
        <v>108.57</v>
      </c>
      <c r="K31" s="1">
        <f t="shared" si="2"/>
        <v>-62.009999999999991</v>
      </c>
      <c r="L31" s="1">
        <f t="shared" si="4"/>
        <v>46.56</v>
      </c>
      <c r="M31" s="1"/>
      <c r="N31" s="1"/>
      <c r="O31" s="1">
        <f t="shared" si="3"/>
        <v>9.3120000000000012</v>
      </c>
      <c r="P31" s="5">
        <f>8*O31-N31-F31</f>
        <v>63.891000000000005</v>
      </c>
      <c r="Q31" s="5">
        <f t="shared" si="17"/>
        <v>63.891000000000005</v>
      </c>
      <c r="R31" s="5"/>
      <c r="S31" s="5"/>
      <c r="T31" s="1"/>
      <c r="U31" s="1">
        <f t="shared" si="18"/>
        <v>8</v>
      </c>
      <c r="V31" s="1">
        <f t="shared" si="6"/>
        <v>1.138853092783505</v>
      </c>
      <c r="W31" s="1">
        <v>0</v>
      </c>
      <c r="X31" s="1">
        <v>4.7610000000000001</v>
      </c>
      <c r="Y31" s="1">
        <v>5.2901999999999996</v>
      </c>
      <c r="Z31" s="1">
        <v>0.5292</v>
      </c>
      <c r="AA31" s="1">
        <v>0</v>
      </c>
      <c r="AB31" s="1">
        <v>0</v>
      </c>
      <c r="AC31" s="1"/>
      <c r="AD31" s="1">
        <f t="shared" si="19"/>
        <v>63.9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32</v>
      </c>
      <c r="C32" s="1">
        <v>247.71799999999999</v>
      </c>
      <c r="D32" s="1">
        <v>914.88099999999997</v>
      </c>
      <c r="E32" s="1">
        <v>699.29300000000001</v>
      </c>
      <c r="F32" s="1">
        <v>405.24200000000002</v>
      </c>
      <c r="G32" s="6">
        <v>1</v>
      </c>
      <c r="H32" s="1">
        <v>60</v>
      </c>
      <c r="I32" s="1" t="s">
        <v>33</v>
      </c>
      <c r="J32" s="1">
        <v>727.90300000000002</v>
      </c>
      <c r="K32" s="1">
        <f t="shared" si="2"/>
        <v>-28.610000000000014</v>
      </c>
      <c r="L32" s="1">
        <f t="shared" si="4"/>
        <v>256.58300000000003</v>
      </c>
      <c r="M32" s="1">
        <v>442.71</v>
      </c>
      <c r="N32" s="1">
        <v>146.35980000000009</v>
      </c>
      <c r="O32" s="1">
        <f t="shared" si="3"/>
        <v>51.316600000000008</v>
      </c>
      <c r="P32" s="5">
        <f t="shared" si="20"/>
        <v>12.880799999999965</v>
      </c>
      <c r="Q32" s="5">
        <f t="shared" si="17"/>
        <v>12.880799999999965</v>
      </c>
      <c r="R32" s="5"/>
      <c r="S32" s="5"/>
      <c r="T32" s="1"/>
      <c r="U32" s="1">
        <f t="shared" si="18"/>
        <v>11</v>
      </c>
      <c r="V32" s="1">
        <f t="shared" si="6"/>
        <v>10.748993503076978</v>
      </c>
      <c r="W32" s="1">
        <v>68.102400000000003</v>
      </c>
      <c r="X32" s="1">
        <v>66.724999999999994</v>
      </c>
      <c r="Y32" s="1">
        <v>61.636600000000001</v>
      </c>
      <c r="Z32" s="1">
        <v>59.229399999999998</v>
      </c>
      <c r="AA32" s="1">
        <v>69.852800000000002</v>
      </c>
      <c r="AB32" s="1">
        <v>72.727999999999994</v>
      </c>
      <c r="AC32" s="1"/>
      <c r="AD32" s="1">
        <f t="shared" si="19"/>
        <v>12.9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32</v>
      </c>
      <c r="C33" s="1">
        <v>261.73899999999998</v>
      </c>
      <c r="D33" s="1">
        <v>127.124</v>
      </c>
      <c r="E33" s="1">
        <v>283.64999999999998</v>
      </c>
      <c r="F33" s="1">
        <v>67.888999999999996</v>
      </c>
      <c r="G33" s="6">
        <v>1</v>
      </c>
      <c r="H33" s="1">
        <v>35</v>
      </c>
      <c r="I33" s="1" t="s">
        <v>33</v>
      </c>
      <c r="J33" s="1">
        <v>326.5</v>
      </c>
      <c r="K33" s="1">
        <f t="shared" si="2"/>
        <v>-42.850000000000023</v>
      </c>
      <c r="L33" s="1">
        <f t="shared" si="4"/>
        <v>103.20999999999998</v>
      </c>
      <c r="M33" s="1">
        <v>180.44</v>
      </c>
      <c r="N33" s="1"/>
      <c r="O33" s="1">
        <f t="shared" si="3"/>
        <v>20.641999999999996</v>
      </c>
      <c r="P33" s="5">
        <v>110</v>
      </c>
      <c r="Q33" s="5">
        <f t="shared" si="17"/>
        <v>110</v>
      </c>
      <c r="R33" s="5"/>
      <c r="S33" s="5"/>
      <c r="T33" s="1"/>
      <c r="U33" s="1">
        <f t="shared" si="18"/>
        <v>8.6178180408875136</v>
      </c>
      <c r="V33" s="1">
        <f t="shared" si="6"/>
        <v>3.2888770467977912</v>
      </c>
      <c r="W33" s="1">
        <v>21.282599999999999</v>
      </c>
      <c r="X33" s="1">
        <v>27.75259999999999</v>
      </c>
      <c r="Y33" s="1">
        <v>45.419600000000003</v>
      </c>
      <c r="Z33" s="1">
        <v>42.456599999999987</v>
      </c>
      <c r="AA33" s="1">
        <v>44.141000000000012</v>
      </c>
      <c r="AB33" s="1">
        <v>40.812199999999997</v>
      </c>
      <c r="AC33" s="1"/>
      <c r="AD33" s="1">
        <f t="shared" si="19"/>
        <v>110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68</v>
      </c>
      <c r="B34" s="12" t="s">
        <v>32</v>
      </c>
      <c r="C34" s="12">
        <v>128.357</v>
      </c>
      <c r="D34" s="12">
        <v>51.994999999999997</v>
      </c>
      <c r="E34" s="12">
        <v>168.23400000000001</v>
      </c>
      <c r="F34" s="12"/>
      <c r="G34" s="13">
        <v>0</v>
      </c>
      <c r="H34" s="12">
        <v>40</v>
      </c>
      <c r="I34" s="12" t="s">
        <v>47</v>
      </c>
      <c r="J34" s="12">
        <v>181.227</v>
      </c>
      <c r="K34" s="12">
        <f t="shared" ref="K34:K64" si="21">E34-J34</f>
        <v>-12.992999999999995</v>
      </c>
      <c r="L34" s="12">
        <f t="shared" si="4"/>
        <v>31.494</v>
      </c>
      <c r="M34" s="12">
        <v>136.74</v>
      </c>
      <c r="N34" s="12"/>
      <c r="O34" s="12">
        <f t="shared" si="3"/>
        <v>6.2988</v>
      </c>
      <c r="P34" s="14"/>
      <c r="Q34" s="14"/>
      <c r="R34" s="14"/>
      <c r="S34" s="14"/>
      <c r="T34" s="12"/>
      <c r="U34" s="12">
        <f t="shared" si="5"/>
        <v>0</v>
      </c>
      <c r="V34" s="12">
        <f t="shared" si="6"/>
        <v>0</v>
      </c>
      <c r="W34" s="12">
        <v>2.9194</v>
      </c>
      <c r="X34" s="12">
        <v>3.3553999999999999</v>
      </c>
      <c r="Y34" s="12">
        <v>10.361800000000001</v>
      </c>
      <c r="Z34" s="12">
        <v>12.2066</v>
      </c>
      <c r="AA34" s="12">
        <v>7.7359999999999998</v>
      </c>
      <c r="AB34" s="12">
        <v>4.5973999999999986</v>
      </c>
      <c r="AC34" s="12" t="s">
        <v>50</v>
      </c>
      <c r="AD34" s="12">
        <f t="shared" si="7"/>
        <v>0</v>
      </c>
      <c r="AE34" s="12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32</v>
      </c>
      <c r="C35" s="1">
        <v>340.721</v>
      </c>
      <c r="D35" s="1">
        <v>255.61799999999999</v>
      </c>
      <c r="E35" s="1">
        <v>455.92500000000001</v>
      </c>
      <c r="F35" s="1">
        <v>100.76900000000001</v>
      </c>
      <c r="G35" s="6">
        <v>1</v>
      </c>
      <c r="H35" s="1">
        <v>30</v>
      </c>
      <c r="I35" s="1" t="s">
        <v>33</v>
      </c>
      <c r="J35" s="1">
        <v>432.07400000000001</v>
      </c>
      <c r="K35" s="1">
        <f t="shared" si="21"/>
        <v>23.850999999999999</v>
      </c>
      <c r="L35" s="1">
        <f t="shared" si="4"/>
        <v>226.62900000000002</v>
      </c>
      <c r="M35" s="1">
        <v>229.29599999999999</v>
      </c>
      <c r="N35" s="1">
        <v>77.823400000000049</v>
      </c>
      <c r="O35" s="1">
        <f t="shared" si="3"/>
        <v>45.325800000000001</v>
      </c>
      <c r="P35" s="5">
        <v>260</v>
      </c>
      <c r="Q35" s="5">
        <f t="shared" ref="Q35:Q37" si="22">P35-R35</f>
        <v>110</v>
      </c>
      <c r="R35" s="5">
        <v>150</v>
      </c>
      <c r="S35" s="5"/>
      <c r="T35" s="1"/>
      <c r="U35" s="1">
        <f t="shared" ref="U35:U37" si="23">(F35+N35+Q35+R35)/O35</f>
        <v>9.6764403496463398</v>
      </c>
      <c r="V35" s="1">
        <f t="shared" si="6"/>
        <v>3.9401930026607372</v>
      </c>
      <c r="W35" s="1">
        <v>44.045400000000001</v>
      </c>
      <c r="X35" s="1">
        <v>41.997999999999998</v>
      </c>
      <c r="Y35" s="1">
        <v>49.533399999999993</v>
      </c>
      <c r="Z35" s="1">
        <v>50.893599999999999</v>
      </c>
      <c r="AA35" s="1">
        <v>47.328400000000002</v>
      </c>
      <c r="AB35" s="1">
        <v>46.773400000000002</v>
      </c>
      <c r="AC35" s="1"/>
      <c r="AD35" s="1">
        <f t="shared" ref="AD35:AE37" si="24">ROUND(Q35*G35,1)</f>
        <v>110</v>
      </c>
      <c r="AE35" s="1">
        <f t="shared" si="8"/>
        <v>150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32</v>
      </c>
      <c r="C36" s="1">
        <v>257.54000000000002</v>
      </c>
      <c r="D36" s="1">
        <v>1052.0609999999999</v>
      </c>
      <c r="E36" s="1">
        <v>884.08500000000004</v>
      </c>
      <c r="F36" s="1">
        <v>380.40600000000001</v>
      </c>
      <c r="G36" s="6">
        <v>1</v>
      </c>
      <c r="H36" s="1">
        <v>30</v>
      </c>
      <c r="I36" s="1" t="s">
        <v>33</v>
      </c>
      <c r="J36" s="1">
        <v>886.48299999999995</v>
      </c>
      <c r="K36" s="1">
        <f t="shared" si="21"/>
        <v>-2.3979999999999109</v>
      </c>
      <c r="L36" s="1">
        <f t="shared" si="4"/>
        <v>280.50200000000007</v>
      </c>
      <c r="M36" s="1">
        <v>603.58299999999997</v>
      </c>
      <c r="N36" s="1">
        <v>113.2627999999999</v>
      </c>
      <c r="O36" s="1">
        <f t="shared" si="3"/>
        <v>56.100400000000015</v>
      </c>
      <c r="P36" s="5">
        <v>65</v>
      </c>
      <c r="Q36" s="5">
        <f t="shared" si="22"/>
        <v>65</v>
      </c>
      <c r="R36" s="5"/>
      <c r="S36" s="5"/>
      <c r="T36" s="1"/>
      <c r="U36" s="1">
        <f t="shared" si="23"/>
        <v>9.9583746283448917</v>
      </c>
      <c r="V36" s="1">
        <f t="shared" si="6"/>
        <v>8.7997376132790457</v>
      </c>
      <c r="W36" s="1">
        <v>65.077799999999996</v>
      </c>
      <c r="X36" s="1">
        <v>63.104199999999992</v>
      </c>
      <c r="Y36" s="1">
        <v>49.887600000000013</v>
      </c>
      <c r="Z36" s="1">
        <v>51.859600000000007</v>
      </c>
      <c r="AA36" s="1">
        <v>58.466599999999993</v>
      </c>
      <c r="AB36" s="1">
        <v>54.061400000000013</v>
      </c>
      <c r="AC36" s="1"/>
      <c r="AD36" s="1">
        <f t="shared" si="24"/>
        <v>65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32</v>
      </c>
      <c r="C37" s="1">
        <v>419.80099999999999</v>
      </c>
      <c r="D37" s="1">
        <v>357.661</v>
      </c>
      <c r="E37" s="1">
        <v>359.29599999999999</v>
      </c>
      <c r="F37" s="1">
        <v>347.476</v>
      </c>
      <c r="G37" s="6">
        <v>1</v>
      </c>
      <c r="H37" s="1">
        <v>30</v>
      </c>
      <c r="I37" s="1" t="s">
        <v>33</v>
      </c>
      <c r="J37" s="1">
        <v>332.59699999999998</v>
      </c>
      <c r="K37" s="1">
        <f t="shared" si="21"/>
        <v>26.699000000000012</v>
      </c>
      <c r="L37" s="1">
        <f t="shared" si="4"/>
        <v>327.899</v>
      </c>
      <c r="M37" s="1">
        <v>31.396999999999998</v>
      </c>
      <c r="N37" s="1">
        <v>70.927800000000047</v>
      </c>
      <c r="O37" s="1">
        <f t="shared" si="3"/>
        <v>65.579800000000006</v>
      </c>
      <c r="P37" s="5">
        <v>220</v>
      </c>
      <c r="Q37" s="5">
        <f t="shared" si="22"/>
        <v>220</v>
      </c>
      <c r="R37" s="5"/>
      <c r="S37" s="5"/>
      <c r="T37" s="1"/>
      <c r="U37" s="1">
        <f t="shared" si="23"/>
        <v>9.7347628385569944</v>
      </c>
      <c r="V37" s="1">
        <f t="shared" si="6"/>
        <v>6.3800713024437403</v>
      </c>
      <c r="W37" s="1">
        <v>61.736800000000002</v>
      </c>
      <c r="X37" s="1">
        <v>63.461199999999998</v>
      </c>
      <c r="Y37" s="1">
        <v>65.472400000000007</v>
      </c>
      <c r="Z37" s="1">
        <v>65.214799999999997</v>
      </c>
      <c r="AA37" s="1">
        <v>58.14459999999999</v>
      </c>
      <c r="AB37" s="1">
        <v>46.756599999999999</v>
      </c>
      <c r="AC37" s="1"/>
      <c r="AD37" s="1">
        <f t="shared" si="24"/>
        <v>220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72</v>
      </c>
      <c r="B38" s="16" t="s">
        <v>32</v>
      </c>
      <c r="C38" s="16"/>
      <c r="D38" s="16"/>
      <c r="E38" s="16"/>
      <c r="F38" s="16"/>
      <c r="G38" s="17">
        <v>0</v>
      </c>
      <c r="H38" s="16" t="e">
        <v>#N/A</v>
      </c>
      <c r="I38" s="16" t="s">
        <v>33</v>
      </c>
      <c r="J38" s="16"/>
      <c r="K38" s="16">
        <f t="shared" si="21"/>
        <v>0</v>
      </c>
      <c r="L38" s="16">
        <f t="shared" si="4"/>
        <v>0</v>
      </c>
      <c r="M38" s="16"/>
      <c r="N38" s="16"/>
      <c r="O38" s="16">
        <f t="shared" ref="O38:O69" si="25">L38/5</f>
        <v>0</v>
      </c>
      <c r="P38" s="18"/>
      <c r="Q38" s="18"/>
      <c r="R38" s="18"/>
      <c r="S38" s="18"/>
      <c r="T38" s="16"/>
      <c r="U38" s="16" t="e">
        <f t="shared" si="5"/>
        <v>#DIV/0!</v>
      </c>
      <c r="V38" s="16" t="e">
        <f t="shared" si="6"/>
        <v>#DIV/0!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 t="s">
        <v>42</v>
      </c>
      <c r="AD38" s="16">
        <f t="shared" ref="AD38:AE69" si="26">ROUND(P38*G38,1)</f>
        <v>0</v>
      </c>
      <c r="AE38" s="16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32</v>
      </c>
      <c r="C39" s="1">
        <v>600.07000000000005</v>
      </c>
      <c r="D39" s="1">
        <v>767.62599999999998</v>
      </c>
      <c r="E39" s="1">
        <v>762.64300000000003</v>
      </c>
      <c r="F39" s="1">
        <v>522.42399999999998</v>
      </c>
      <c r="G39" s="6">
        <v>1</v>
      </c>
      <c r="H39" s="1">
        <v>40</v>
      </c>
      <c r="I39" s="1" t="s">
        <v>33</v>
      </c>
      <c r="J39" s="1">
        <v>728.05899999999997</v>
      </c>
      <c r="K39" s="1">
        <f t="shared" si="21"/>
        <v>34.58400000000006</v>
      </c>
      <c r="L39" s="1">
        <f t="shared" si="4"/>
        <v>599.08400000000006</v>
      </c>
      <c r="M39" s="1">
        <v>163.559</v>
      </c>
      <c r="N39" s="1">
        <v>291.61499999999978</v>
      </c>
      <c r="O39" s="1">
        <f t="shared" si="25"/>
        <v>119.81680000000001</v>
      </c>
      <c r="P39" s="5">
        <f>11*O39-N39-F39</f>
        <v>503.94580000000042</v>
      </c>
      <c r="Q39" s="5">
        <f>P39-R39</f>
        <v>203.94580000000042</v>
      </c>
      <c r="R39" s="5">
        <v>300</v>
      </c>
      <c r="S39" s="5"/>
      <c r="T39" s="1"/>
      <c r="U39" s="1">
        <f>(F39+N39+Q39+R39)/O39</f>
        <v>11</v>
      </c>
      <c r="V39" s="1">
        <f t="shared" si="6"/>
        <v>6.7940305533113863</v>
      </c>
      <c r="W39" s="1">
        <v>111.733</v>
      </c>
      <c r="X39" s="1">
        <v>110.68680000000001</v>
      </c>
      <c r="Y39" s="1">
        <v>100.14960000000001</v>
      </c>
      <c r="Z39" s="1">
        <v>97.25800000000001</v>
      </c>
      <c r="AA39" s="1">
        <v>96.028799999999976</v>
      </c>
      <c r="AB39" s="1">
        <v>105.34399999999999</v>
      </c>
      <c r="AC39" s="11" t="s">
        <v>149</v>
      </c>
      <c r="AD39" s="1">
        <f>ROUND(Q39*G39,1)</f>
        <v>203.9</v>
      </c>
      <c r="AE39" s="1">
        <f t="shared" si="8"/>
        <v>300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2" t="s">
        <v>74</v>
      </c>
      <c r="B40" s="12" t="s">
        <v>32</v>
      </c>
      <c r="C40" s="12"/>
      <c r="D40" s="12">
        <v>3.85</v>
      </c>
      <c r="E40" s="12">
        <v>3.85</v>
      </c>
      <c r="F40" s="12"/>
      <c r="G40" s="13">
        <v>0</v>
      </c>
      <c r="H40" s="12" t="e">
        <v>#N/A</v>
      </c>
      <c r="I40" s="12" t="s">
        <v>47</v>
      </c>
      <c r="J40" s="12"/>
      <c r="K40" s="12">
        <f t="shared" si="21"/>
        <v>3.85</v>
      </c>
      <c r="L40" s="12">
        <f t="shared" si="4"/>
        <v>3.85</v>
      </c>
      <c r="M40" s="12"/>
      <c r="N40" s="12"/>
      <c r="O40" s="12">
        <f t="shared" si="25"/>
        <v>0.77</v>
      </c>
      <c r="P40" s="14"/>
      <c r="Q40" s="14"/>
      <c r="R40" s="14"/>
      <c r="S40" s="14"/>
      <c r="T40" s="12"/>
      <c r="U40" s="12">
        <f t="shared" si="5"/>
        <v>0</v>
      </c>
      <c r="V40" s="12">
        <f t="shared" si="6"/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5" t="s">
        <v>148</v>
      </c>
      <c r="AD40" s="12">
        <f t="shared" si="26"/>
        <v>0</v>
      </c>
      <c r="AE40" s="12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32</v>
      </c>
      <c r="C41" s="1">
        <v>44.98</v>
      </c>
      <c r="D41" s="1">
        <v>724.14099999999996</v>
      </c>
      <c r="E41" s="1">
        <v>417.35</v>
      </c>
      <c r="F41" s="1">
        <v>312.077</v>
      </c>
      <c r="G41" s="6">
        <v>1</v>
      </c>
      <c r="H41" s="1">
        <v>35</v>
      </c>
      <c r="I41" s="1" t="s">
        <v>33</v>
      </c>
      <c r="J41" s="1">
        <v>484.19600000000003</v>
      </c>
      <c r="K41" s="1">
        <f t="shared" si="21"/>
        <v>-66.846000000000004</v>
      </c>
      <c r="L41" s="1">
        <f t="shared" si="4"/>
        <v>59.854000000000042</v>
      </c>
      <c r="M41" s="1">
        <v>357.49599999999998</v>
      </c>
      <c r="N41" s="1">
        <v>90.315999999999974</v>
      </c>
      <c r="O41" s="1">
        <f t="shared" si="25"/>
        <v>11.970800000000008</v>
      </c>
      <c r="P41" s="5"/>
      <c r="Q41" s="5">
        <f t="shared" ref="Q41:Q46" si="27">P41-R41</f>
        <v>0</v>
      </c>
      <c r="R41" s="5"/>
      <c r="S41" s="5"/>
      <c r="T41" s="1"/>
      <c r="U41" s="1">
        <f t="shared" ref="U41:U46" si="28">(F41+N41+Q41+R41)/O41</f>
        <v>33.614545393791538</v>
      </c>
      <c r="V41" s="1">
        <f t="shared" si="6"/>
        <v>33.614545393791538</v>
      </c>
      <c r="W41" s="1">
        <v>40.012999999999998</v>
      </c>
      <c r="X41" s="1">
        <v>44.730200000000004</v>
      </c>
      <c r="Y41" s="1">
        <v>32.247599999999998</v>
      </c>
      <c r="Z41" s="1">
        <v>30.64</v>
      </c>
      <c r="AA41" s="1">
        <v>37.929400000000001</v>
      </c>
      <c r="AB41" s="1">
        <v>35.267399999999988</v>
      </c>
      <c r="AC41" s="1"/>
      <c r="AD41" s="1">
        <f t="shared" ref="AD41:AE46" si="29">ROUND(Q41*G41,1)</f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191.72900000000001</v>
      </c>
      <c r="D42" s="1">
        <v>1.6259999999999999</v>
      </c>
      <c r="E42" s="1">
        <v>111.19199999999999</v>
      </c>
      <c r="F42" s="1">
        <v>65.078000000000003</v>
      </c>
      <c r="G42" s="6">
        <v>1</v>
      </c>
      <c r="H42" s="1">
        <v>45</v>
      </c>
      <c r="I42" s="1" t="s">
        <v>33</v>
      </c>
      <c r="J42" s="1">
        <v>101.9</v>
      </c>
      <c r="K42" s="1">
        <f t="shared" si="21"/>
        <v>9.2919999999999874</v>
      </c>
      <c r="L42" s="1">
        <f t="shared" si="4"/>
        <v>111.19199999999999</v>
      </c>
      <c r="M42" s="1"/>
      <c r="N42" s="1">
        <v>92.224399999999974</v>
      </c>
      <c r="O42" s="1">
        <f t="shared" si="25"/>
        <v>22.238399999999999</v>
      </c>
      <c r="P42" s="5">
        <f t="shared" ref="P42:P46" si="30">11*O42-N42-F42</f>
        <v>87.32</v>
      </c>
      <c r="Q42" s="5">
        <f t="shared" si="27"/>
        <v>87.32</v>
      </c>
      <c r="R42" s="5"/>
      <c r="S42" s="5"/>
      <c r="T42" s="1"/>
      <c r="U42" s="1">
        <f t="shared" si="28"/>
        <v>11</v>
      </c>
      <c r="V42" s="1">
        <f t="shared" si="6"/>
        <v>7.0734585221958408</v>
      </c>
      <c r="W42" s="1">
        <v>19.7882</v>
      </c>
      <c r="X42" s="1">
        <v>15.4216</v>
      </c>
      <c r="Y42" s="1">
        <v>16.272200000000002</v>
      </c>
      <c r="Z42" s="1">
        <v>21.159400000000002</v>
      </c>
      <c r="AA42" s="1">
        <v>24.5456</v>
      </c>
      <c r="AB42" s="1">
        <v>20.236599999999999</v>
      </c>
      <c r="AC42" s="1"/>
      <c r="AD42" s="1">
        <f t="shared" si="29"/>
        <v>87.3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32</v>
      </c>
      <c r="C43" s="1">
        <v>97.846999999999994</v>
      </c>
      <c r="D43" s="1">
        <v>102.384</v>
      </c>
      <c r="E43" s="1">
        <v>90.542000000000002</v>
      </c>
      <c r="F43" s="1">
        <v>91.015000000000001</v>
      </c>
      <c r="G43" s="6">
        <v>1</v>
      </c>
      <c r="H43" s="1">
        <v>30</v>
      </c>
      <c r="I43" s="1" t="s">
        <v>33</v>
      </c>
      <c r="J43" s="1">
        <v>89.7</v>
      </c>
      <c r="K43" s="1">
        <f t="shared" si="21"/>
        <v>0.84199999999999875</v>
      </c>
      <c r="L43" s="1">
        <f t="shared" si="4"/>
        <v>90.542000000000002</v>
      </c>
      <c r="M43" s="1"/>
      <c r="N43" s="1">
        <v>24.788399999999971</v>
      </c>
      <c r="O43" s="1">
        <f t="shared" si="25"/>
        <v>18.1084</v>
      </c>
      <c r="P43" s="5">
        <f>10*O43-N43-F43</f>
        <v>65.280600000000035</v>
      </c>
      <c r="Q43" s="5">
        <f t="shared" si="27"/>
        <v>65.280600000000035</v>
      </c>
      <c r="R43" s="5"/>
      <c r="S43" s="5"/>
      <c r="T43" s="1"/>
      <c r="U43" s="1">
        <f t="shared" si="28"/>
        <v>10</v>
      </c>
      <c r="V43" s="1">
        <f t="shared" si="6"/>
        <v>6.3950100505842578</v>
      </c>
      <c r="W43" s="1">
        <v>16.949400000000001</v>
      </c>
      <c r="X43" s="1">
        <v>16.4542</v>
      </c>
      <c r="Y43" s="1">
        <v>16.333600000000001</v>
      </c>
      <c r="Z43" s="1">
        <v>16.053599999999999</v>
      </c>
      <c r="AA43" s="1">
        <v>13.598800000000001</v>
      </c>
      <c r="AB43" s="1">
        <v>17.876200000000001</v>
      </c>
      <c r="AC43" s="1"/>
      <c r="AD43" s="1">
        <f t="shared" si="29"/>
        <v>65.3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32</v>
      </c>
      <c r="C44" s="1">
        <v>644.73800000000006</v>
      </c>
      <c r="D44" s="1">
        <v>341.92700000000002</v>
      </c>
      <c r="E44" s="1">
        <v>378.67399999999998</v>
      </c>
      <c r="F44" s="1">
        <v>490.13799999999998</v>
      </c>
      <c r="G44" s="6">
        <v>1</v>
      </c>
      <c r="H44" s="1">
        <v>45</v>
      </c>
      <c r="I44" s="1" t="s">
        <v>33</v>
      </c>
      <c r="J44" s="1">
        <v>391</v>
      </c>
      <c r="K44" s="1">
        <f t="shared" si="21"/>
        <v>-12.326000000000022</v>
      </c>
      <c r="L44" s="1">
        <f t="shared" si="4"/>
        <v>378.67399999999998</v>
      </c>
      <c r="M44" s="1"/>
      <c r="N44" s="1">
        <v>162.09939999999989</v>
      </c>
      <c r="O44" s="1">
        <f t="shared" si="25"/>
        <v>75.734799999999993</v>
      </c>
      <c r="P44" s="5">
        <v>170</v>
      </c>
      <c r="Q44" s="5">
        <f t="shared" si="27"/>
        <v>170</v>
      </c>
      <c r="R44" s="5"/>
      <c r="S44" s="5"/>
      <c r="T44" s="1"/>
      <c r="U44" s="1">
        <f t="shared" si="28"/>
        <v>10.856797667650802</v>
      </c>
      <c r="V44" s="1">
        <f t="shared" si="6"/>
        <v>8.6121228286071911</v>
      </c>
      <c r="W44" s="1">
        <v>80.6922</v>
      </c>
      <c r="X44" s="1">
        <v>79.718400000000003</v>
      </c>
      <c r="Y44" s="1">
        <v>84.266999999999996</v>
      </c>
      <c r="Z44" s="1">
        <v>85.051000000000002</v>
      </c>
      <c r="AA44" s="1">
        <v>82.299799999999991</v>
      </c>
      <c r="AB44" s="1">
        <v>86.593999999999994</v>
      </c>
      <c r="AC44" s="1"/>
      <c r="AD44" s="1">
        <f t="shared" si="29"/>
        <v>170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320.05</v>
      </c>
      <c r="D45" s="1">
        <v>416.12799999999999</v>
      </c>
      <c r="E45" s="1">
        <v>315.04700000000003</v>
      </c>
      <c r="F45" s="1">
        <v>356.14100000000002</v>
      </c>
      <c r="G45" s="6">
        <v>1</v>
      </c>
      <c r="H45" s="1">
        <v>45</v>
      </c>
      <c r="I45" s="1" t="s">
        <v>33</v>
      </c>
      <c r="J45" s="1">
        <v>311.60000000000002</v>
      </c>
      <c r="K45" s="1">
        <f t="shared" si="21"/>
        <v>3.4470000000000027</v>
      </c>
      <c r="L45" s="1">
        <f t="shared" si="4"/>
        <v>229.70700000000002</v>
      </c>
      <c r="M45" s="1">
        <v>85.34</v>
      </c>
      <c r="N45" s="1">
        <v>9.7073999999999501</v>
      </c>
      <c r="O45" s="1">
        <f t="shared" si="25"/>
        <v>45.941400000000002</v>
      </c>
      <c r="P45" s="5">
        <f t="shared" si="30"/>
        <v>139.50700000000006</v>
      </c>
      <c r="Q45" s="5">
        <f t="shared" si="27"/>
        <v>139.50700000000006</v>
      </c>
      <c r="R45" s="5"/>
      <c r="S45" s="5"/>
      <c r="T45" s="1"/>
      <c r="U45" s="1">
        <f t="shared" si="28"/>
        <v>11</v>
      </c>
      <c r="V45" s="1">
        <f t="shared" si="6"/>
        <v>7.9633707287979894</v>
      </c>
      <c r="W45" s="1">
        <v>53.982199999999999</v>
      </c>
      <c r="X45" s="1">
        <v>60.939200000000007</v>
      </c>
      <c r="Y45" s="1">
        <v>55.062600000000003</v>
      </c>
      <c r="Z45" s="1">
        <v>49.043999999999997</v>
      </c>
      <c r="AA45" s="1">
        <v>63.616999999999997</v>
      </c>
      <c r="AB45" s="1">
        <v>60.83</v>
      </c>
      <c r="AC45" s="1"/>
      <c r="AD45" s="1">
        <f t="shared" si="29"/>
        <v>139.5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32</v>
      </c>
      <c r="C46" s="1">
        <v>227.27799999999999</v>
      </c>
      <c r="D46" s="1">
        <v>78.471999999999994</v>
      </c>
      <c r="E46" s="1">
        <v>123.402</v>
      </c>
      <c r="F46" s="1">
        <v>150.751</v>
      </c>
      <c r="G46" s="6">
        <v>1</v>
      </c>
      <c r="H46" s="1">
        <v>45</v>
      </c>
      <c r="I46" s="1" t="s">
        <v>33</v>
      </c>
      <c r="J46" s="1">
        <v>127.8</v>
      </c>
      <c r="K46" s="1">
        <f t="shared" si="21"/>
        <v>-4.3979999999999961</v>
      </c>
      <c r="L46" s="1">
        <f t="shared" si="4"/>
        <v>123.402</v>
      </c>
      <c r="M46" s="1"/>
      <c r="N46" s="1">
        <v>87.758200000000045</v>
      </c>
      <c r="O46" s="1">
        <f t="shared" si="25"/>
        <v>24.680399999999999</v>
      </c>
      <c r="P46" s="5">
        <f t="shared" si="30"/>
        <v>32.975199999999944</v>
      </c>
      <c r="Q46" s="5">
        <f t="shared" si="27"/>
        <v>32.975199999999944</v>
      </c>
      <c r="R46" s="5"/>
      <c r="S46" s="5"/>
      <c r="T46" s="1"/>
      <c r="U46" s="1">
        <f t="shared" si="28"/>
        <v>11</v>
      </c>
      <c r="V46" s="1">
        <f t="shared" si="6"/>
        <v>9.6639114438988045</v>
      </c>
      <c r="W46" s="1">
        <v>26.578600000000002</v>
      </c>
      <c r="X46" s="1">
        <v>25.434799999999999</v>
      </c>
      <c r="Y46" s="1">
        <v>28.565999999999999</v>
      </c>
      <c r="Z46" s="1">
        <v>21.684200000000001</v>
      </c>
      <c r="AA46" s="1">
        <v>16.4682</v>
      </c>
      <c r="AB46" s="1">
        <v>22.270800000000001</v>
      </c>
      <c r="AC46" s="1"/>
      <c r="AD46" s="1">
        <f t="shared" si="29"/>
        <v>33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6" t="s">
        <v>81</v>
      </c>
      <c r="B47" s="16" t="s">
        <v>32</v>
      </c>
      <c r="C47" s="16">
        <v>9.1379999999999999</v>
      </c>
      <c r="D47" s="16">
        <v>33.744</v>
      </c>
      <c r="E47" s="16">
        <v>38.857999999999997</v>
      </c>
      <c r="F47" s="16"/>
      <c r="G47" s="17">
        <v>0</v>
      </c>
      <c r="H47" s="16" t="e">
        <v>#N/A</v>
      </c>
      <c r="I47" s="16" t="s">
        <v>33</v>
      </c>
      <c r="J47" s="16">
        <v>43.682000000000002</v>
      </c>
      <c r="K47" s="16">
        <f t="shared" si="21"/>
        <v>-4.8240000000000052</v>
      </c>
      <c r="L47" s="16">
        <f t="shared" si="4"/>
        <v>5.3759999999999977</v>
      </c>
      <c r="M47" s="16">
        <v>33.481999999999999</v>
      </c>
      <c r="N47" s="16"/>
      <c r="O47" s="16">
        <f t="shared" si="25"/>
        <v>1.0751999999999995</v>
      </c>
      <c r="P47" s="18"/>
      <c r="Q47" s="18"/>
      <c r="R47" s="18"/>
      <c r="S47" s="18"/>
      <c r="T47" s="16"/>
      <c r="U47" s="16">
        <f t="shared" si="5"/>
        <v>0</v>
      </c>
      <c r="V47" s="16">
        <f t="shared" si="6"/>
        <v>0</v>
      </c>
      <c r="W47" s="16">
        <v>4.2915999999999999</v>
      </c>
      <c r="X47" s="16">
        <v>3.7564000000000002</v>
      </c>
      <c r="Y47" s="16">
        <v>0</v>
      </c>
      <c r="Z47" s="16">
        <v>0</v>
      </c>
      <c r="AA47" s="16">
        <v>0</v>
      </c>
      <c r="AB47" s="16">
        <v>0</v>
      </c>
      <c r="AC47" s="16" t="s">
        <v>36</v>
      </c>
      <c r="AD47" s="16">
        <f t="shared" si="26"/>
        <v>0</v>
      </c>
      <c r="AE47" s="16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41</v>
      </c>
      <c r="C48" s="1">
        <v>694</v>
      </c>
      <c r="D48" s="1">
        <v>276</v>
      </c>
      <c r="E48" s="1">
        <v>446</v>
      </c>
      <c r="F48" s="1">
        <v>444</v>
      </c>
      <c r="G48" s="6">
        <v>0.4</v>
      </c>
      <c r="H48" s="1">
        <v>45</v>
      </c>
      <c r="I48" s="1" t="s">
        <v>33</v>
      </c>
      <c r="J48" s="1">
        <v>450</v>
      </c>
      <c r="K48" s="1">
        <f t="shared" si="21"/>
        <v>-4</v>
      </c>
      <c r="L48" s="1">
        <f t="shared" si="4"/>
        <v>446</v>
      </c>
      <c r="M48" s="1"/>
      <c r="N48" s="1">
        <v>313.80000000000018</v>
      </c>
      <c r="O48" s="1">
        <f t="shared" si="25"/>
        <v>89.2</v>
      </c>
      <c r="P48" s="5">
        <v>210</v>
      </c>
      <c r="Q48" s="5">
        <f>P48-R48</f>
        <v>210</v>
      </c>
      <c r="R48" s="5"/>
      <c r="S48" s="5"/>
      <c r="T48" s="1"/>
      <c r="U48" s="1">
        <f>(F48+N48+Q48+R48)/O48</f>
        <v>10.849775784753366</v>
      </c>
      <c r="V48" s="1">
        <f t="shared" si="6"/>
        <v>8.495515695067267</v>
      </c>
      <c r="W48" s="1">
        <v>87.4</v>
      </c>
      <c r="X48" s="1">
        <v>75.8</v>
      </c>
      <c r="Y48" s="1">
        <v>97</v>
      </c>
      <c r="Z48" s="1">
        <v>90</v>
      </c>
      <c r="AA48" s="1">
        <v>72.400000000000006</v>
      </c>
      <c r="AB48" s="1">
        <v>80.8</v>
      </c>
      <c r="AC48" s="1"/>
      <c r="AD48" s="1">
        <f>ROUND(Q48*G48,1)</f>
        <v>84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83</v>
      </c>
      <c r="B49" s="16" t="s">
        <v>41</v>
      </c>
      <c r="C49" s="16"/>
      <c r="D49" s="16"/>
      <c r="E49" s="16"/>
      <c r="F49" s="16"/>
      <c r="G49" s="17">
        <v>0</v>
      </c>
      <c r="H49" s="16" t="e">
        <v>#N/A</v>
      </c>
      <c r="I49" s="16" t="s">
        <v>33</v>
      </c>
      <c r="J49" s="16"/>
      <c r="K49" s="16">
        <f t="shared" si="21"/>
        <v>0</v>
      </c>
      <c r="L49" s="16">
        <f t="shared" si="4"/>
        <v>0</v>
      </c>
      <c r="M49" s="16"/>
      <c r="N49" s="16"/>
      <c r="O49" s="16">
        <f t="shared" si="25"/>
        <v>0</v>
      </c>
      <c r="P49" s="18"/>
      <c r="Q49" s="18"/>
      <c r="R49" s="18"/>
      <c r="S49" s="18"/>
      <c r="T49" s="16"/>
      <c r="U49" s="16" t="e">
        <f t="shared" si="5"/>
        <v>#DIV/0!</v>
      </c>
      <c r="V49" s="16" t="e">
        <f t="shared" si="6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 t="s">
        <v>42</v>
      </c>
      <c r="AD49" s="16">
        <f t="shared" si="26"/>
        <v>0</v>
      </c>
      <c r="AE49" s="16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6" t="s">
        <v>84</v>
      </c>
      <c r="B50" s="16" t="s">
        <v>32</v>
      </c>
      <c r="C50" s="16">
        <v>15.353999999999999</v>
      </c>
      <c r="D50" s="16">
        <v>105.462</v>
      </c>
      <c r="E50" s="16">
        <v>106.399</v>
      </c>
      <c r="F50" s="16"/>
      <c r="G50" s="17">
        <v>0</v>
      </c>
      <c r="H50" s="16" t="e">
        <v>#N/A</v>
      </c>
      <c r="I50" s="16" t="s">
        <v>33</v>
      </c>
      <c r="J50" s="16">
        <v>106.95099999999999</v>
      </c>
      <c r="K50" s="16">
        <f t="shared" si="21"/>
        <v>-0.5519999999999925</v>
      </c>
      <c r="L50" s="16">
        <f t="shared" si="4"/>
        <v>1.4480000000000075</v>
      </c>
      <c r="M50" s="16">
        <v>104.95099999999999</v>
      </c>
      <c r="N50" s="16"/>
      <c r="O50" s="16">
        <f t="shared" si="25"/>
        <v>0.28960000000000152</v>
      </c>
      <c r="P50" s="18"/>
      <c r="Q50" s="18"/>
      <c r="R50" s="18"/>
      <c r="S50" s="18"/>
      <c r="T50" s="16"/>
      <c r="U50" s="16">
        <f t="shared" si="5"/>
        <v>0</v>
      </c>
      <c r="V50" s="16">
        <f t="shared" si="6"/>
        <v>0</v>
      </c>
      <c r="W50" s="16">
        <v>6.3346</v>
      </c>
      <c r="X50" s="16">
        <v>6.6158000000000001</v>
      </c>
      <c r="Y50" s="16">
        <v>0.28120000000000001</v>
      </c>
      <c r="Z50" s="16">
        <v>0</v>
      </c>
      <c r="AA50" s="16">
        <v>0</v>
      </c>
      <c r="AB50" s="16">
        <v>0</v>
      </c>
      <c r="AC50" s="16" t="s">
        <v>36</v>
      </c>
      <c r="AD50" s="16">
        <f t="shared" si="26"/>
        <v>0</v>
      </c>
      <c r="AE50" s="16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6" t="s">
        <v>85</v>
      </c>
      <c r="B51" s="16" t="s">
        <v>41</v>
      </c>
      <c r="C51" s="16"/>
      <c r="D51" s="16"/>
      <c r="E51" s="16"/>
      <c r="F51" s="16"/>
      <c r="G51" s="17">
        <v>0</v>
      </c>
      <c r="H51" s="16" t="e">
        <v>#N/A</v>
      </c>
      <c r="I51" s="16" t="s">
        <v>33</v>
      </c>
      <c r="J51" s="16"/>
      <c r="K51" s="16">
        <f t="shared" si="21"/>
        <v>0</v>
      </c>
      <c r="L51" s="16">
        <f t="shared" si="4"/>
        <v>0</v>
      </c>
      <c r="M51" s="16"/>
      <c r="N51" s="16"/>
      <c r="O51" s="16">
        <f t="shared" si="25"/>
        <v>0</v>
      </c>
      <c r="P51" s="18"/>
      <c r="Q51" s="18"/>
      <c r="R51" s="18"/>
      <c r="S51" s="18"/>
      <c r="T51" s="16"/>
      <c r="U51" s="16" t="e">
        <f t="shared" si="5"/>
        <v>#DIV/0!</v>
      </c>
      <c r="V51" s="16" t="e">
        <f t="shared" si="6"/>
        <v>#DIV/0!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 t="s">
        <v>42</v>
      </c>
      <c r="AD51" s="16">
        <f t="shared" si="26"/>
        <v>0</v>
      </c>
      <c r="AE51" s="16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32</v>
      </c>
      <c r="C52" s="1">
        <v>205.28200000000001</v>
      </c>
      <c r="D52" s="1">
        <v>239.864</v>
      </c>
      <c r="E52" s="1">
        <v>172.547</v>
      </c>
      <c r="F52" s="1">
        <v>237.41900000000001</v>
      </c>
      <c r="G52" s="6">
        <v>1</v>
      </c>
      <c r="H52" s="1">
        <v>40</v>
      </c>
      <c r="I52" s="1" t="s">
        <v>33</v>
      </c>
      <c r="J52" s="1">
        <v>177</v>
      </c>
      <c r="K52" s="1">
        <f t="shared" si="21"/>
        <v>-4.453000000000003</v>
      </c>
      <c r="L52" s="1">
        <f t="shared" si="4"/>
        <v>172.547</v>
      </c>
      <c r="M52" s="1"/>
      <c r="N52" s="1">
        <v>49.961199999999963</v>
      </c>
      <c r="O52" s="1">
        <f t="shared" si="25"/>
        <v>34.509399999999999</v>
      </c>
      <c r="P52" s="5">
        <f t="shared" ref="P52:P57" si="31">11*O52-N52-F52</f>
        <v>92.223199999999991</v>
      </c>
      <c r="Q52" s="5">
        <f t="shared" ref="Q52:Q57" si="32">P52-R52</f>
        <v>92.223199999999991</v>
      </c>
      <c r="R52" s="5"/>
      <c r="S52" s="5"/>
      <c r="T52" s="1"/>
      <c r="U52" s="1">
        <f t="shared" ref="U52:U57" si="33">(F52+N52+Q52+R52)/O52</f>
        <v>11</v>
      </c>
      <c r="V52" s="1">
        <f t="shared" si="6"/>
        <v>8.3275919024961294</v>
      </c>
      <c r="W52" s="1">
        <v>35.590599999999988</v>
      </c>
      <c r="X52" s="1">
        <v>38.456400000000002</v>
      </c>
      <c r="Y52" s="1">
        <v>41.416800000000002</v>
      </c>
      <c r="Z52" s="1">
        <v>37.148600000000002</v>
      </c>
      <c r="AA52" s="1">
        <v>35.319800000000001</v>
      </c>
      <c r="AB52" s="1">
        <v>33.861800000000002</v>
      </c>
      <c r="AC52" s="1"/>
      <c r="AD52" s="1">
        <f t="shared" ref="AD52:AE57" si="34">ROUND(Q52*G52,1)</f>
        <v>92.2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41</v>
      </c>
      <c r="C53" s="1">
        <v>539</v>
      </c>
      <c r="D53" s="1">
        <v>546</v>
      </c>
      <c r="E53" s="1">
        <v>677</v>
      </c>
      <c r="F53" s="1">
        <v>311</v>
      </c>
      <c r="G53" s="6">
        <v>0.4</v>
      </c>
      <c r="H53" s="1">
        <v>40</v>
      </c>
      <c r="I53" s="1" t="s">
        <v>33</v>
      </c>
      <c r="J53" s="1">
        <v>683</v>
      </c>
      <c r="K53" s="1">
        <f t="shared" si="21"/>
        <v>-6</v>
      </c>
      <c r="L53" s="1">
        <f t="shared" si="4"/>
        <v>497</v>
      </c>
      <c r="M53" s="1">
        <v>180</v>
      </c>
      <c r="N53" s="1">
        <v>453.59999999999991</v>
      </c>
      <c r="O53" s="1">
        <f t="shared" si="25"/>
        <v>99.4</v>
      </c>
      <c r="P53" s="5">
        <v>300</v>
      </c>
      <c r="Q53" s="5">
        <f t="shared" si="32"/>
        <v>100</v>
      </c>
      <c r="R53" s="5">
        <v>200</v>
      </c>
      <c r="S53" s="5"/>
      <c r="T53" s="1"/>
      <c r="U53" s="1">
        <f t="shared" si="33"/>
        <v>10.710261569416497</v>
      </c>
      <c r="V53" s="1">
        <f t="shared" si="6"/>
        <v>7.6921529175050285</v>
      </c>
      <c r="W53" s="1">
        <v>91.8</v>
      </c>
      <c r="X53" s="1">
        <v>74.8</v>
      </c>
      <c r="Y53" s="1">
        <v>76.2</v>
      </c>
      <c r="Z53" s="1">
        <v>75.2</v>
      </c>
      <c r="AA53" s="1">
        <v>77.2</v>
      </c>
      <c r="AB53" s="1">
        <v>71.8</v>
      </c>
      <c r="AC53" s="1"/>
      <c r="AD53" s="1">
        <f t="shared" si="34"/>
        <v>40</v>
      </c>
      <c r="AE53" s="1">
        <f t="shared" si="8"/>
        <v>80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41</v>
      </c>
      <c r="C54" s="1">
        <v>607</v>
      </c>
      <c r="D54" s="1">
        <v>312</v>
      </c>
      <c r="E54" s="1">
        <v>525</v>
      </c>
      <c r="F54" s="1">
        <v>328</v>
      </c>
      <c r="G54" s="6">
        <v>0.4</v>
      </c>
      <c r="H54" s="1">
        <v>45</v>
      </c>
      <c r="I54" s="1" t="s">
        <v>33</v>
      </c>
      <c r="J54" s="1">
        <v>529</v>
      </c>
      <c r="K54" s="1">
        <f t="shared" si="21"/>
        <v>-4</v>
      </c>
      <c r="L54" s="1">
        <f t="shared" si="4"/>
        <v>525</v>
      </c>
      <c r="M54" s="1"/>
      <c r="N54" s="1">
        <v>503.19999999999982</v>
      </c>
      <c r="O54" s="1">
        <f t="shared" si="25"/>
        <v>105</v>
      </c>
      <c r="P54" s="5">
        <v>300</v>
      </c>
      <c r="Q54" s="5">
        <f t="shared" si="32"/>
        <v>100</v>
      </c>
      <c r="R54" s="5">
        <v>200</v>
      </c>
      <c r="S54" s="5"/>
      <c r="T54" s="1"/>
      <c r="U54" s="1">
        <f t="shared" si="33"/>
        <v>10.773333333333332</v>
      </c>
      <c r="V54" s="1">
        <f t="shared" si="6"/>
        <v>7.9161904761904749</v>
      </c>
      <c r="W54" s="1">
        <v>95.6</v>
      </c>
      <c r="X54" s="1">
        <v>76.8</v>
      </c>
      <c r="Y54" s="1">
        <v>88.6</v>
      </c>
      <c r="Z54" s="1">
        <v>83.4</v>
      </c>
      <c r="AA54" s="1">
        <v>94.2</v>
      </c>
      <c r="AB54" s="1">
        <v>100.6</v>
      </c>
      <c r="AC54" s="1"/>
      <c r="AD54" s="1">
        <f t="shared" si="34"/>
        <v>40</v>
      </c>
      <c r="AE54" s="1">
        <f t="shared" si="8"/>
        <v>80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41</v>
      </c>
      <c r="C55" s="1">
        <v>846</v>
      </c>
      <c r="D55" s="1">
        <v>982</v>
      </c>
      <c r="E55" s="1">
        <v>946</v>
      </c>
      <c r="F55" s="1">
        <v>742</v>
      </c>
      <c r="G55" s="6">
        <v>0.4</v>
      </c>
      <c r="H55" s="1">
        <v>40</v>
      </c>
      <c r="I55" s="1" t="s">
        <v>33</v>
      </c>
      <c r="J55" s="1">
        <v>950</v>
      </c>
      <c r="K55" s="1">
        <f t="shared" si="21"/>
        <v>-4</v>
      </c>
      <c r="L55" s="1">
        <f t="shared" si="4"/>
        <v>766</v>
      </c>
      <c r="M55" s="1">
        <v>180</v>
      </c>
      <c r="N55" s="1">
        <v>522.39999999999986</v>
      </c>
      <c r="O55" s="1">
        <f t="shared" si="25"/>
        <v>153.19999999999999</v>
      </c>
      <c r="P55" s="5">
        <v>400</v>
      </c>
      <c r="Q55" s="5">
        <f t="shared" si="32"/>
        <v>200</v>
      </c>
      <c r="R55" s="5">
        <v>200</v>
      </c>
      <c r="S55" s="5"/>
      <c r="T55" s="1"/>
      <c r="U55" s="1">
        <f t="shared" si="33"/>
        <v>10.864229765013055</v>
      </c>
      <c r="V55" s="1">
        <f t="shared" si="6"/>
        <v>8.2532637075718007</v>
      </c>
      <c r="W55" s="1">
        <v>151.19999999999999</v>
      </c>
      <c r="X55" s="1">
        <v>140.6</v>
      </c>
      <c r="Y55" s="1">
        <v>141</v>
      </c>
      <c r="Z55" s="1">
        <v>128.80000000000001</v>
      </c>
      <c r="AA55" s="1">
        <v>127.6</v>
      </c>
      <c r="AB55" s="1">
        <v>136.4</v>
      </c>
      <c r="AC55" s="1"/>
      <c r="AD55" s="1">
        <f t="shared" si="34"/>
        <v>80</v>
      </c>
      <c r="AE55" s="1">
        <f t="shared" si="8"/>
        <v>80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32</v>
      </c>
      <c r="C56" s="1">
        <v>158.75200000000001</v>
      </c>
      <c r="D56" s="1">
        <v>64.760000000000005</v>
      </c>
      <c r="E56" s="1">
        <v>41.707000000000001</v>
      </c>
      <c r="F56" s="1">
        <v>162.87200000000001</v>
      </c>
      <c r="G56" s="6">
        <v>1</v>
      </c>
      <c r="H56" s="1">
        <v>50</v>
      </c>
      <c r="I56" s="1" t="s">
        <v>33</v>
      </c>
      <c r="J56" s="1">
        <v>37.25</v>
      </c>
      <c r="K56" s="1">
        <f t="shared" si="21"/>
        <v>4.4570000000000007</v>
      </c>
      <c r="L56" s="1">
        <f t="shared" si="4"/>
        <v>41.707000000000001</v>
      </c>
      <c r="M56" s="1"/>
      <c r="N56" s="1"/>
      <c r="O56" s="1">
        <f t="shared" si="25"/>
        <v>8.3414000000000001</v>
      </c>
      <c r="P56" s="5"/>
      <c r="Q56" s="5">
        <f t="shared" si="32"/>
        <v>0</v>
      </c>
      <c r="R56" s="5"/>
      <c r="S56" s="5"/>
      <c r="T56" s="1"/>
      <c r="U56" s="1">
        <f t="shared" si="33"/>
        <v>19.52573908456614</v>
      </c>
      <c r="V56" s="1">
        <f t="shared" si="6"/>
        <v>19.52573908456614</v>
      </c>
      <c r="W56" s="1">
        <v>9.9597999999999995</v>
      </c>
      <c r="X56" s="1">
        <v>10.7714</v>
      </c>
      <c r="Y56" s="1">
        <v>17.2164</v>
      </c>
      <c r="Z56" s="1">
        <v>15.061999999999999</v>
      </c>
      <c r="AA56" s="1">
        <v>13.534800000000001</v>
      </c>
      <c r="AB56" s="1">
        <v>14.073600000000001</v>
      </c>
      <c r="AC56" s="19" t="s">
        <v>151</v>
      </c>
      <c r="AD56" s="1">
        <f t="shared" si="34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32</v>
      </c>
      <c r="C57" s="1">
        <v>205.12899999999999</v>
      </c>
      <c r="D57" s="1">
        <v>44.298999999999999</v>
      </c>
      <c r="E57" s="1">
        <v>98.674000000000007</v>
      </c>
      <c r="F57" s="1">
        <v>137.27600000000001</v>
      </c>
      <c r="G57" s="6">
        <v>1</v>
      </c>
      <c r="H57" s="1">
        <v>50</v>
      </c>
      <c r="I57" s="1" t="s">
        <v>33</v>
      </c>
      <c r="J57" s="1">
        <v>92.9</v>
      </c>
      <c r="K57" s="1">
        <f t="shared" si="21"/>
        <v>5.7740000000000009</v>
      </c>
      <c r="L57" s="1">
        <f t="shared" si="4"/>
        <v>98.674000000000007</v>
      </c>
      <c r="M57" s="1"/>
      <c r="N57" s="1">
        <v>54.757799999999968</v>
      </c>
      <c r="O57" s="1">
        <f t="shared" si="25"/>
        <v>19.7348</v>
      </c>
      <c r="P57" s="5">
        <f t="shared" si="31"/>
        <v>25.049000000000007</v>
      </c>
      <c r="Q57" s="5">
        <f t="shared" si="32"/>
        <v>25.049000000000007</v>
      </c>
      <c r="R57" s="5"/>
      <c r="S57" s="5"/>
      <c r="T57" s="1"/>
      <c r="U57" s="1">
        <f t="shared" si="33"/>
        <v>11</v>
      </c>
      <c r="V57" s="1">
        <f t="shared" si="6"/>
        <v>9.7307193384275479</v>
      </c>
      <c r="W57" s="1">
        <v>22.2364</v>
      </c>
      <c r="X57" s="1">
        <v>20.3568</v>
      </c>
      <c r="Y57" s="1">
        <v>25.442799999999998</v>
      </c>
      <c r="Z57" s="1">
        <v>25.976800000000001</v>
      </c>
      <c r="AA57" s="1">
        <v>23.437999999999999</v>
      </c>
      <c r="AB57" s="1">
        <v>22.893599999999999</v>
      </c>
      <c r="AC57" s="1"/>
      <c r="AD57" s="1">
        <f t="shared" si="34"/>
        <v>25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6" t="s">
        <v>92</v>
      </c>
      <c r="B58" s="16" t="s">
        <v>32</v>
      </c>
      <c r="C58" s="16">
        <v>87.585999999999999</v>
      </c>
      <c r="D58" s="16">
        <v>0.92</v>
      </c>
      <c r="E58" s="16">
        <v>34.82</v>
      </c>
      <c r="F58" s="16">
        <v>53.686</v>
      </c>
      <c r="G58" s="17">
        <v>0</v>
      </c>
      <c r="H58" s="16">
        <v>55</v>
      </c>
      <c r="I58" s="16" t="s">
        <v>33</v>
      </c>
      <c r="J58" s="16">
        <v>32.9</v>
      </c>
      <c r="K58" s="16">
        <f t="shared" si="21"/>
        <v>1.9200000000000017</v>
      </c>
      <c r="L58" s="16">
        <f t="shared" si="4"/>
        <v>34.82</v>
      </c>
      <c r="M58" s="16"/>
      <c r="N58" s="16"/>
      <c r="O58" s="16">
        <f t="shared" si="25"/>
        <v>6.9640000000000004</v>
      </c>
      <c r="P58" s="18"/>
      <c r="Q58" s="18"/>
      <c r="R58" s="18"/>
      <c r="S58" s="18"/>
      <c r="T58" s="16"/>
      <c r="U58" s="16">
        <f t="shared" si="5"/>
        <v>7.7090752441125785</v>
      </c>
      <c r="V58" s="16">
        <f t="shared" si="6"/>
        <v>7.7090752441125785</v>
      </c>
      <c r="W58" s="16">
        <v>4.8108000000000004</v>
      </c>
      <c r="X58" s="16">
        <v>4.0107999999999997</v>
      </c>
      <c r="Y58" s="16">
        <v>5.8987999999999996</v>
      </c>
      <c r="Z58" s="16">
        <v>5.0960000000000001</v>
      </c>
      <c r="AA58" s="16">
        <v>9.5595999999999997</v>
      </c>
      <c r="AB58" s="16">
        <v>11.1632</v>
      </c>
      <c r="AC58" s="16" t="s">
        <v>36</v>
      </c>
      <c r="AD58" s="16">
        <f t="shared" si="26"/>
        <v>0</v>
      </c>
      <c r="AE58" s="16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2" t="s">
        <v>93</v>
      </c>
      <c r="B59" s="12" t="s">
        <v>32</v>
      </c>
      <c r="C59" s="12">
        <v>36.26</v>
      </c>
      <c r="D59" s="12">
        <v>35.979999999999997</v>
      </c>
      <c r="E59" s="12">
        <v>37.47</v>
      </c>
      <c r="F59" s="12">
        <v>34.5</v>
      </c>
      <c r="G59" s="13">
        <v>0</v>
      </c>
      <c r="H59" s="12">
        <v>50</v>
      </c>
      <c r="I59" s="12" t="s">
        <v>47</v>
      </c>
      <c r="J59" s="12">
        <v>37.18</v>
      </c>
      <c r="K59" s="12">
        <f t="shared" si="21"/>
        <v>0.28999999999999915</v>
      </c>
      <c r="L59" s="12">
        <f t="shared" si="4"/>
        <v>1.490000000000002</v>
      </c>
      <c r="M59" s="12">
        <v>35.979999999999997</v>
      </c>
      <c r="N59" s="12"/>
      <c r="O59" s="12">
        <f t="shared" si="25"/>
        <v>0.29800000000000038</v>
      </c>
      <c r="P59" s="14"/>
      <c r="Q59" s="14"/>
      <c r="R59" s="14"/>
      <c r="S59" s="14"/>
      <c r="T59" s="12"/>
      <c r="U59" s="12">
        <f t="shared" si="5"/>
        <v>115.77181208053676</v>
      </c>
      <c r="V59" s="12">
        <f t="shared" si="6"/>
        <v>115.77181208053676</v>
      </c>
      <c r="W59" s="12">
        <v>1.53</v>
      </c>
      <c r="X59" s="12">
        <v>2.1372</v>
      </c>
      <c r="Y59" s="12">
        <v>1.2116</v>
      </c>
      <c r="Z59" s="12">
        <v>0.9052</v>
      </c>
      <c r="AA59" s="12">
        <v>0.899199999999999</v>
      </c>
      <c r="AB59" s="12">
        <v>0</v>
      </c>
      <c r="AC59" s="20" t="s">
        <v>94</v>
      </c>
      <c r="AD59" s="12">
        <f t="shared" si="26"/>
        <v>0</v>
      </c>
      <c r="AE59" s="12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214.80500000000001</v>
      </c>
      <c r="D60" s="1">
        <v>35.011000000000003</v>
      </c>
      <c r="E60" s="1">
        <v>96.867000000000004</v>
      </c>
      <c r="F60" s="1">
        <v>126.821</v>
      </c>
      <c r="G60" s="6">
        <v>1</v>
      </c>
      <c r="H60" s="1">
        <v>40</v>
      </c>
      <c r="I60" s="1" t="s">
        <v>33</v>
      </c>
      <c r="J60" s="1">
        <v>99.4</v>
      </c>
      <c r="K60" s="1">
        <f t="shared" si="21"/>
        <v>-2.5330000000000013</v>
      </c>
      <c r="L60" s="1">
        <f t="shared" si="4"/>
        <v>96.867000000000004</v>
      </c>
      <c r="M60" s="1"/>
      <c r="N60" s="1">
        <v>58.761800000000022</v>
      </c>
      <c r="O60" s="1">
        <f t="shared" si="25"/>
        <v>19.3734</v>
      </c>
      <c r="P60" s="5">
        <f t="shared" ref="P60:P63" si="35">11*O60-N60-F60</f>
        <v>27.524599999999992</v>
      </c>
      <c r="Q60" s="5">
        <f t="shared" ref="Q60:Q63" si="36">P60-R60</f>
        <v>27.524599999999992</v>
      </c>
      <c r="R60" s="5"/>
      <c r="S60" s="5"/>
      <c r="T60" s="1"/>
      <c r="U60" s="1">
        <f t="shared" ref="U60:U63" si="37">(F60+N60+Q60+R60)/O60</f>
        <v>11</v>
      </c>
      <c r="V60" s="1">
        <f t="shared" si="6"/>
        <v>9.5792581580930563</v>
      </c>
      <c r="W60" s="1">
        <v>22.089400000000001</v>
      </c>
      <c r="X60" s="1">
        <v>20.635200000000001</v>
      </c>
      <c r="Y60" s="1">
        <v>24.177199999999999</v>
      </c>
      <c r="Z60" s="1">
        <v>26.191199999999998</v>
      </c>
      <c r="AA60" s="1">
        <v>26.619800000000001</v>
      </c>
      <c r="AB60" s="1">
        <v>25.0352</v>
      </c>
      <c r="AC60" s="1" t="s">
        <v>96</v>
      </c>
      <c r="AD60" s="1">
        <f t="shared" ref="AD60:AE63" si="38">ROUND(Q60*G60,1)</f>
        <v>27.5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32</v>
      </c>
      <c r="C61" s="1">
        <v>169.768</v>
      </c>
      <c r="D61" s="1">
        <v>157.68899999999999</v>
      </c>
      <c r="E61" s="1">
        <v>142.96899999999999</v>
      </c>
      <c r="F61" s="1">
        <v>152.376</v>
      </c>
      <c r="G61" s="6">
        <v>1</v>
      </c>
      <c r="H61" s="1">
        <v>40</v>
      </c>
      <c r="I61" s="1" t="s">
        <v>33</v>
      </c>
      <c r="J61" s="1">
        <v>149.92099999999999</v>
      </c>
      <c r="K61" s="1">
        <f t="shared" si="21"/>
        <v>-6.9519999999999982</v>
      </c>
      <c r="L61" s="1">
        <f t="shared" si="4"/>
        <v>90.647999999999996</v>
      </c>
      <c r="M61" s="1">
        <v>52.320999999999998</v>
      </c>
      <c r="N61" s="1">
        <v>56.172599999999953</v>
      </c>
      <c r="O61" s="1">
        <f t="shared" si="25"/>
        <v>18.1296</v>
      </c>
      <c r="P61" s="5"/>
      <c r="Q61" s="5">
        <f t="shared" si="36"/>
        <v>0</v>
      </c>
      <c r="R61" s="5"/>
      <c r="S61" s="5"/>
      <c r="T61" s="1"/>
      <c r="U61" s="1">
        <f t="shared" si="37"/>
        <v>11.503210219751123</v>
      </c>
      <c r="V61" s="1">
        <f t="shared" si="6"/>
        <v>11.503210219751123</v>
      </c>
      <c r="W61" s="1">
        <v>23.442799999999998</v>
      </c>
      <c r="X61" s="1">
        <v>22.5654</v>
      </c>
      <c r="Y61" s="1">
        <v>2.3563999999999998</v>
      </c>
      <c r="Z61" s="1">
        <v>-0.14319999999999999</v>
      </c>
      <c r="AA61" s="1">
        <v>21.286200000000001</v>
      </c>
      <c r="AB61" s="1">
        <v>22.0258</v>
      </c>
      <c r="AC61" s="1"/>
      <c r="AD61" s="1">
        <f t="shared" si="38"/>
        <v>0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32</v>
      </c>
      <c r="C62" s="1">
        <v>589.16</v>
      </c>
      <c r="D62" s="1">
        <v>1665.289</v>
      </c>
      <c r="E62" s="1">
        <v>1710.2639999999999</v>
      </c>
      <c r="F62" s="1">
        <v>481.09199999999998</v>
      </c>
      <c r="G62" s="6">
        <v>1</v>
      </c>
      <c r="H62" s="1">
        <v>40</v>
      </c>
      <c r="I62" s="1" t="s">
        <v>33</v>
      </c>
      <c r="J62" s="1">
        <v>1710.7260000000001</v>
      </c>
      <c r="K62" s="1">
        <f t="shared" si="21"/>
        <v>-0.46200000000021646</v>
      </c>
      <c r="L62" s="1">
        <f t="shared" si="4"/>
        <v>502.73799999999983</v>
      </c>
      <c r="M62" s="1">
        <v>1207.5260000000001</v>
      </c>
      <c r="N62" s="1">
        <v>296.02900000000011</v>
      </c>
      <c r="O62" s="1">
        <f t="shared" si="25"/>
        <v>100.54759999999996</v>
      </c>
      <c r="P62" s="5">
        <v>300</v>
      </c>
      <c r="Q62" s="5">
        <f t="shared" si="36"/>
        <v>100</v>
      </c>
      <c r="R62" s="5">
        <v>200</v>
      </c>
      <c r="S62" s="5"/>
      <c r="T62" s="1"/>
      <c r="U62" s="1">
        <f t="shared" si="37"/>
        <v>10.71254808667736</v>
      </c>
      <c r="V62" s="1">
        <f t="shared" si="6"/>
        <v>7.7288866168859363</v>
      </c>
      <c r="W62" s="1">
        <v>99.801000000000016</v>
      </c>
      <c r="X62" s="1">
        <v>91.015799999999984</v>
      </c>
      <c r="Y62" s="1">
        <v>73.290800000000033</v>
      </c>
      <c r="Z62" s="1">
        <v>83.151000000000025</v>
      </c>
      <c r="AA62" s="1">
        <v>108.65179999999999</v>
      </c>
      <c r="AB62" s="1">
        <v>96.449799999999982</v>
      </c>
      <c r="AC62" s="1" t="s">
        <v>99</v>
      </c>
      <c r="AD62" s="1">
        <f t="shared" si="38"/>
        <v>100</v>
      </c>
      <c r="AE62" s="1">
        <f t="shared" si="8"/>
        <v>200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41</v>
      </c>
      <c r="C63" s="1">
        <v>828</v>
      </c>
      <c r="D63" s="1">
        <v>638</v>
      </c>
      <c r="E63" s="1">
        <v>801</v>
      </c>
      <c r="F63" s="1">
        <v>579</v>
      </c>
      <c r="G63" s="6">
        <v>0.4</v>
      </c>
      <c r="H63" s="1">
        <v>45</v>
      </c>
      <c r="I63" s="1" t="s">
        <v>33</v>
      </c>
      <c r="J63" s="1">
        <v>805</v>
      </c>
      <c r="K63" s="1">
        <f t="shared" si="21"/>
        <v>-4</v>
      </c>
      <c r="L63" s="1">
        <f t="shared" si="4"/>
        <v>561</v>
      </c>
      <c r="M63" s="1">
        <v>240</v>
      </c>
      <c r="N63" s="1">
        <v>438.19999999999982</v>
      </c>
      <c r="O63" s="1">
        <f t="shared" si="25"/>
        <v>112.2</v>
      </c>
      <c r="P63" s="5">
        <v>200</v>
      </c>
      <c r="Q63" s="5">
        <f t="shared" si="36"/>
        <v>100</v>
      </c>
      <c r="R63" s="5">
        <v>100</v>
      </c>
      <c r="S63" s="5"/>
      <c r="T63" s="1"/>
      <c r="U63" s="1">
        <f t="shared" si="37"/>
        <v>10.848484848484846</v>
      </c>
      <c r="V63" s="1">
        <f t="shared" si="6"/>
        <v>9.0659536541889469</v>
      </c>
      <c r="W63" s="1">
        <v>116.6</v>
      </c>
      <c r="X63" s="1">
        <v>106.6</v>
      </c>
      <c r="Y63" s="1">
        <v>123</v>
      </c>
      <c r="Z63" s="1">
        <v>115.2</v>
      </c>
      <c r="AA63" s="1">
        <v>104.2</v>
      </c>
      <c r="AB63" s="1">
        <v>111.2</v>
      </c>
      <c r="AC63" s="1"/>
      <c r="AD63" s="1">
        <f t="shared" si="38"/>
        <v>40</v>
      </c>
      <c r="AE63" s="1">
        <f t="shared" si="8"/>
        <v>40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101</v>
      </c>
      <c r="B64" s="12" t="s">
        <v>32</v>
      </c>
      <c r="C64" s="12">
        <v>62.188000000000002</v>
      </c>
      <c r="D64" s="12">
        <v>65.161000000000001</v>
      </c>
      <c r="E64" s="12">
        <v>41.411999999999999</v>
      </c>
      <c r="F64" s="12">
        <v>45.643999999999998</v>
      </c>
      <c r="G64" s="13">
        <v>0</v>
      </c>
      <c r="H64" s="12">
        <v>40</v>
      </c>
      <c r="I64" s="12" t="s">
        <v>47</v>
      </c>
      <c r="J64" s="12">
        <v>59.3</v>
      </c>
      <c r="K64" s="12">
        <f t="shared" si="21"/>
        <v>-17.887999999999998</v>
      </c>
      <c r="L64" s="12">
        <f t="shared" si="4"/>
        <v>41.411999999999999</v>
      </c>
      <c r="M64" s="12"/>
      <c r="N64" s="12"/>
      <c r="O64" s="12">
        <f t="shared" si="25"/>
        <v>8.2823999999999991</v>
      </c>
      <c r="P64" s="14"/>
      <c r="Q64" s="14"/>
      <c r="R64" s="14"/>
      <c r="S64" s="14"/>
      <c r="T64" s="12"/>
      <c r="U64" s="12">
        <f t="shared" si="5"/>
        <v>5.5109630058920125</v>
      </c>
      <c r="V64" s="12">
        <f t="shared" si="6"/>
        <v>5.5109630058920125</v>
      </c>
      <c r="W64" s="12">
        <v>10.1768</v>
      </c>
      <c r="X64" s="12">
        <v>13.689399999999999</v>
      </c>
      <c r="Y64" s="12">
        <v>13.035399999999999</v>
      </c>
      <c r="Z64" s="12">
        <v>11.283200000000001</v>
      </c>
      <c r="AA64" s="12">
        <v>10.021000000000001</v>
      </c>
      <c r="AB64" s="12">
        <v>8.0010000000000012</v>
      </c>
      <c r="AC64" s="12" t="s">
        <v>102</v>
      </c>
      <c r="AD64" s="12">
        <f t="shared" si="26"/>
        <v>0</v>
      </c>
      <c r="AE64" s="12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103</v>
      </c>
      <c r="B65" s="1" t="s">
        <v>32</v>
      </c>
      <c r="C65" s="1">
        <v>414.15300000000002</v>
      </c>
      <c r="D65" s="1">
        <v>340.38900000000001</v>
      </c>
      <c r="E65" s="1">
        <v>522.16700000000003</v>
      </c>
      <c r="F65" s="1">
        <v>193.084</v>
      </c>
      <c r="G65" s="6">
        <v>1</v>
      </c>
      <c r="H65" s="1">
        <v>40</v>
      </c>
      <c r="I65" s="1" t="s">
        <v>33</v>
      </c>
      <c r="J65" s="1">
        <v>476.89400000000001</v>
      </c>
      <c r="K65" s="1">
        <f t="shared" ref="K65:K94" si="39">E65-J65</f>
        <v>45.273000000000025</v>
      </c>
      <c r="L65" s="1">
        <f t="shared" si="4"/>
        <v>316.47300000000007</v>
      </c>
      <c r="M65" s="1">
        <v>205.69399999999999</v>
      </c>
      <c r="N65" s="1">
        <v>210.16440000000031</v>
      </c>
      <c r="O65" s="1">
        <f t="shared" si="25"/>
        <v>63.294600000000017</v>
      </c>
      <c r="P65" s="5">
        <v>290</v>
      </c>
      <c r="Q65" s="5">
        <f>P65-R65</f>
        <v>140</v>
      </c>
      <c r="R65" s="5">
        <v>150</v>
      </c>
      <c r="S65" s="5"/>
      <c r="T65" s="1"/>
      <c r="U65" s="1">
        <f>(F65+N65+Q65+R65)/O65</f>
        <v>10.952725824951893</v>
      </c>
      <c r="V65" s="1">
        <f t="shared" si="6"/>
        <v>6.3709763550129104</v>
      </c>
      <c r="W65" s="1">
        <v>52.944200000000002</v>
      </c>
      <c r="X65" s="1">
        <v>45.045000000000002</v>
      </c>
      <c r="Y65" s="1">
        <v>52.070000000000007</v>
      </c>
      <c r="Z65" s="1">
        <v>51.372999999999998</v>
      </c>
      <c r="AA65" s="1">
        <v>67.575599999999994</v>
      </c>
      <c r="AB65" s="1">
        <v>69.377600000000001</v>
      </c>
      <c r="AC65" s="1"/>
      <c r="AD65" s="1">
        <f>ROUND(Q65*G65,1)</f>
        <v>140</v>
      </c>
      <c r="AE65" s="1">
        <f t="shared" si="8"/>
        <v>150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104</v>
      </c>
      <c r="B66" s="16" t="s">
        <v>41</v>
      </c>
      <c r="C66" s="16"/>
      <c r="D66" s="16">
        <v>48</v>
      </c>
      <c r="E66" s="16">
        <v>48</v>
      </c>
      <c r="F66" s="16"/>
      <c r="G66" s="17">
        <v>0</v>
      </c>
      <c r="H66" s="16" t="e">
        <v>#N/A</v>
      </c>
      <c r="I66" s="16" t="s">
        <v>33</v>
      </c>
      <c r="J66" s="16">
        <v>48</v>
      </c>
      <c r="K66" s="16">
        <f t="shared" si="39"/>
        <v>0</v>
      </c>
      <c r="L66" s="16">
        <f t="shared" ref="L66:L106" si="40">E66-M66</f>
        <v>0</v>
      </c>
      <c r="M66" s="16">
        <v>48</v>
      </c>
      <c r="N66" s="16"/>
      <c r="O66" s="16">
        <f t="shared" si="25"/>
        <v>0</v>
      </c>
      <c r="P66" s="18"/>
      <c r="Q66" s="18"/>
      <c r="R66" s="18"/>
      <c r="S66" s="18"/>
      <c r="T66" s="16"/>
      <c r="U66" s="16" t="e">
        <f t="shared" si="5"/>
        <v>#DIV/0!</v>
      </c>
      <c r="V66" s="16" t="e">
        <f t="shared" si="6"/>
        <v>#DIV/0!</v>
      </c>
      <c r="W66" s="16">
        <v>6.6</v>
      </c>
      <c r="X66" s="16">
        <v>7.2</v>
      </c>
      <c r="Y66" s="16">
        <v>0.6</v>
      </c>
      <c r="Z66" s="16">
        <v>0</v>
      </c>
      <c r="AA66" s="16">
        <v>0</v>
      </c>
      <c r="AB66" s="16">
        <v>0</v>
      </c>
      <c r="AC66" s="16" t="s">
        <v>36</v>
      </c>
      <c r="AD66" s="16">
        <f t="shared" si="26"/>
        <v>0</v>
      </c>
      <c r="AE66" s="16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105</v>
      </c>
      <c r="B67" s="16" t="s">
        <v>41</v>
      </c>
      <c r="C67" s="16"/>
      <c r="D67" s="16"/>
      <c r="E67" s="16"/>
      <c r="F67" s="16"/>
      <c r="G67" s="17">
        <v>0</v>
      </c>
      <c r="H67" s="16" t="e">
        <v>#N/A</v>
      </c>
      <c r="I67" s="16" t="s">
        <v>33</v>
      </c>
      <c r="J67" s="16"/>
      <c r="K67" s="16">
        <f t="shared" si="39"/>
        <v>0</v>
      </c>
      <c r="L67" s="16">
        <f t="shared" si="40"/>
        <v>0</v>
      </c>
      <c r="M67" s="16"/>
      <c r="N67" s="16"/>
      <c r="O67" s="16">
        <f t="shared" si="25"/>
        <v>0</v>
      </c>
      <c r="P67" s="18"/>
      <c r="Q67" s="18"/>
      <c r="R67" s="18"/>
      <c r="S67" s="18"/>
      <c r="T67" s="16"/>
      <c r="U67" s="16" t="e">
        <f t="shared" si="5"/>
        <v>#DIV/0!</v>
      </c>
      <c r="V67" s="16" t="e">
        <f t="shared" si="6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 t="s">
        <v>42</v>
      </c>
      <c r="AD67" s="16">
        <f t="shared" si="26"/>
        <v>0</v>
      </c>
      <c r="AE67" s="16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0" t="s">
        <v>106</v>
      </c>
      <c r="B68" s="1" t="s">
        <v>41</v>
      </c>
      <c r="C68" s="1"/>
      <c r="D68" s="1">
        <v>24</v>
      </c>
      <c r="E68" s="1">
        <v>24</v>
      </c>
      <c r="F68" s="1"/>
      <c r="G68" s="6">
        <v>0</v>
      </c>
      <c r="H68" s="1" t="e">
        <v>#N/A</v>
      </c>
      <c r="I68" s="1" t="s">
        <v>33</v>
      </c>
      <c r="J68" s="1">
        <v>24</v>
      </c>
      <c r="K68" s="1">
        <f t="shared" si="39"/>
        <v>0</v>
      </c>
      <c r="L68" s="1">
        <f t="shared" si="40"/>
        <v>0</v>
      </c>
      <c r="M68" s="1">
        <v>24</v>
      </c>
      <c r="N68" s="1"/>
      <c r="O68" s="1">
        <f t="shared" si="25"/>
        <v>0</v>
      </c>
      <c r="P68" s="5"/>
      <c r="Q68" s="5"/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26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107</v>
      </c>
      <c r="B69" s="16" t="s">
        <v>41</v>
      </c>
      <c r="C69" s="16"/>
      <c r="D69" s="16"/>
      <c r="E69" s="16"/>
      <c r="F69" s="16"/>
      <c r="G69" s="17">
        <v>0</v>
      </c>
      <c r="H69" s="16" t="e">
        <v>#N/A</v>
      </c>
      <c r="I69" s="16" t="s">
        <v>33</v>
      </c>
      <c r="J69" s="16"/>
      <c r="K69" s="16">
        <f t="shared" si="39"/>
        <v>0</v>
      </c>
      <c r="L69" s="16">
        <f t="shared" si="40"/>
        <v>0</v>
      </c>
      <c r="M69" s="16"/>
      <c r="N69" s="16"/>
      <c r="O69" s="16">
        <f t="shared" si="25"/>
        <v>0</v>
      </c>
      <c r="P69" s="18"/>
      <c r="Q69" s="18"/>
      <c r="R69" s="18"/>
      <c r="S69" s="18"/>
      <c r="T69" s="16"/>
      <c r="U69" s="16" t="e">
        <f t="shared" si="5"/>
        <v>#DIV/0!</v>
      </c>
      <c r="V69" s="16" t="e">
        <f t="shared" si="6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 t="s">
        <v>42</v>
      </c>
      <c r="AD69" s="16">
        <f t="shared" si="26"/>
        <v>0</v>
      </c>
      <c r="AE69" s="16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41</v>
      </c>
      <c r="C70" s="1">
        <v>418</v>
      </c>
      <c r="D70" s="1">
        <v>690</v>
      </c>
      <c r="E70" s="1">
        <v>612</v>
      </c>
      <c r="F70" s="1">
        <v>427</v>
      </c>
      <c r="G70" s="6">
        <v>0.4</v>
      </c>
      <c r="H70" s="1">
        <v>40</v>
      </c>
      <c r="I70" s="1" t="s">
        <v>33</v>
      </c>
      <c r="J70" s="1">
        <v>606</v>
      </c>
      <c r="K70" s="1">
        <f t="shared" si="39"/>
        <v>6</v>
      </c>
      <c r="L70" s="1">
        <f t="shared" si="40"/>
        <v>432</v>
      </c>
      <c r="M70" s="1">
        <v>180</v>
      </c>
      <c r="N70" s="1">
        <v>314.40000000000009</v>
      </c>
      <c r="O70" s="1">
        <f t="shared" ref="O70:O106" si="41">L70/5</f>
        <v>86.4</v>
      </c>
      <c r="P70" s="5">
        <v>200</v>
      </c>
      <c r="Q70" s="5">
        <f>P70-R70</f>
        <v>100</v>
      </c>
      <c r="R70" s="5">
        <v>100</v>
      </c>
      <c r="S70" s="5"/>
      <c r="T70" s="1"/>
      <c r="U70" s="1">
        <f>(F70+N70+Q70+R70)/O70</f>
        <v>10.895833333333334</v>
      </c>
      <c r="V70" s="1">
        <f t="shared" si="6"/>
        <v>8.581018518518519</v>
      </c>
      <c r="W70" s="1">
        <v>85.2</v>
      </c>
      <c r="X70" s="1">
        <v>78</v>
      </c>
      <c r="Y70" s="1">
        <v>64.599999999999994</v>
      </c>
      <c r="Z70" s="1">
        <v>64.2</v>
      </c>
      <c r="AA70" s="1">
        <v>83.4</v>
      </c>
      <c r="AB70" s="1">
        <v>83.8</v>
      </c>
      <c r="AC70" s="1"/>
      <c r="AD70" s="1">
        <f>ROUND(Q70*G70,1)</f>
        <v>40</v>
      </c>
      <c r="AE70" s="1">
        <f t="shared" si="8"/>
        <v>40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109</v>
      </c>
      <c r="B71" s="16" t="s">
        <v>32</v>
      </c>
      <c r="C71" s="16">
        <v>0.46800000000000003</v>
      </c>
      <c r="D71" s="16">
        <v>51.308</v>
      </c>
      <c r="E71" s="16">
        <v>51.308</v>
      </c>
      <c r="F71" s="16"/>
      <c r="G71" s="17">
        <v>0</v>
      </c>
      <c r="H71" s="16" t="e">
        <v>#N/A</v>
      </c>
      <c r="I71" s="16" t="s">
        <v>33</v>
      </c>
      <c r="J71" s="16">
        <v>52.808</v>
      </c>
      <c r="K71" s="16">
        <f t="shared" si="39"/>
        <v>-1.5</v>
      </c>
      <c r="L71" s="16">
        <f t="shared" si="40"/>
        <v>0</v>
      </c>
      <c r="M71" s="16">
        <v>51.308</v>
      </c>
      <c r="N71" s="16"/>
      <c r="O71" s="16">
        <f t="shared" si="41"/>
        <v>0</v>
      </c>
      <c r="P71" s="18"/>
      <c r="Q71" s="18"/>
      <c r="R71" s="18"/>
      <c r="S71" s="18"/>
      <c r="T71" s="16"/>
      <c r="U71" s="16" t="e">
        <f t="shared" ref="U71:U106" si="42">(F71+N71+P71)/O71</f>
        <v>#DIV/0!</v>
      </c>
      <c r="V71" s="16" t="e">
        <f t="shared" ref="V71:V106" si="43">(F71+N71)/O71</f>
        <v>#DIV/0!</v>
      </c>
      <c r="W71" s="16">
        <v>4.4596</v>
      </c>
      <c r="X71" s="16">
        <v>4.7468000000000004</v>
      </c>
      <c r="Y71" s="16">
        <v>0.28720000000000001</v>
      </c>
      <c r="Z71" s="16">
        <v>0</v>
      </c>
      <c r="AA71" s="16">
        <v>0</v>
      </c>
      <c r="AB71" s="16">
        <v>0</v>
      </c>
      <c r="AC71" s="16" t="s">
        <v>36</v>
      </c>
      <c r="AD71" s="16">
        <f t="shared" ref="AD70:AE106" si="44">ROUND(P71*G71,1)</f>
        <v>0</v>
      </c>
      <c r="AE71" s="16">
        <f t="shared" ref="AE71:AE106" si="45">ROUND(R71*G71,1)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32</v>
      </c>
      <c r="C72" s="1">
        <v>201.33799999999999</v>
      </c>
      <c r="D72" s="1">
        <v>79.703000000000003</v>
      </c>
      <c r="E72" s="1">
        <v>152.643</v>
      </c>
      <c r="F72" s="1">
        <v>112.843</v>
      </c>
      <c r="G72" s="6">
        <v>1</v>
      </c>
      <c r="H72" s="1">
        <v>30</v>
      </c>
      <c r="I72" s="1" t="s">
        <v>33</v>
      </c>
      <c r="J72" s="1">
        <v>134.25</v>
      </c>
      <c r="K72" s="1">
        <f t="shared" si="39"/>
        <v>18.393000000000001</v>
      </c>
      <c r="L72" s="1">
        <f t="shared" si="40"/>
        <v>152.643</v>
      </c>
      <c r="M72" s="1"/>
      <c r="N72" s="1">
        <v>53.567399999999942</v>
      </c>
      <c r="O72" s="1">
        <f t="shared" si="41"/>
        <v>30.528600000000001</v>
      </c>
      <c r="P72" s="5">
        <v>130</v>
      </c>
      <c r="Q72" s="5">
        <f>P72-R72</f>
        <v>130</v>
      </c>
      <c r="R72" s="5"/>
      <c r="S72" s="5"/>
      <c r="T72" s="1"/>
      <c r="U72" s="1">
        <f>(F72+N72+Q72+R72)/O72</f>
        <v>9.7092693408803541</v>
      </c>
      <c r="V72" s="1">
        <f t="shared" si="43"/>
        <v>5.4509672896890109</v>
      </c>
      <c r="W72" s="1">
        <v>26.605399999999999</v>
      </c>
      <c r="X72" s="1">
        <v>25.100200000000001</v>
      </c>
      <c r="Y72" s="1">
        <v>21.290600000000001</v>
      </c>
      <c r="Z72" s="1">
        <v>22.291399999999999</v>
      </c>
      <c r="AA72" s="1">
        <v>31.9466</v>
      </c>
      <c r="AB72" s="1">
        <v>32.810400000000001</v>
      </c>
      <c r="AC72" s="1"/>
      <c r="AD72" s="1">
        <f>ROUND(Q72*G72,1)</f>
        <v>130</v>
      </c>
      <c r="AE72" s="1">
        <f t="shared" si="4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111</v>
      </c>
      <c r="B73" s="16" t="s">
        <v>41</v>
      </c>
      <c r="C73" s="16"/>
      <c r="D73" s="16"/>
      <c r="E73" s="16"/>
      <c r="F73" s="16"/>
      <c r="G73" s="17">
        <v>0</v>
      </c>
      <c r="H73" s="16" t="e">
        <v>#N/A</v>
      </c>
      <c r="I73" s="16" t="s">
        <v>33</v>
      </c>
      <c r="J73" s="16"/>
      <c r="K73" s="16">
        <f t="shared" si="39"/>
        <v>0</v>
      </c>
      <c r="L73" s="16">
        <f t="shared" si="40"/>
        <v>0</v>
      </c>
      <c r="M73" s="16"/>
      <c r="N73" s="16"/>
      <c r="O73" s="16">
        <f t="shared" si="41"/>
        <v>0</v>
      </c>
      <c r="P73" s="18"/>
      <c r="Q73" s="18"/>
      <c r="R73" s="18"/>
      <c r="S73" s="18"/>
      <c r="T73" s="16"/>
      <c r="U73" s="16" t="e">
        <f t="shared" si="42"/>
        <v>#DIV/0!</v>
      </c>
      <c r="V73" s="16" t="e">
        <f t="shared" si="43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 t="s">
        <v>42</v>
      </c>
      <c r="AD73" s="16">
        <f t="shared" si="44"/>
        <v>0</v>
      </c>
      <c r="AE73" s="16">
        <f t="shared" si="4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32</v>
      </c>
      <c r="C74" s="1">
        <v>163.19</v>
      </c>
      <c r="D74" s="1">
        <v>64.38</v>
      </c>
      <c r="E74" s="1">
        <v>104.298</v>
      </c>
      <c r="F74" s="1">
        <v>115.88200000000001</v>
      </c>
      <c r="G74" s="6">
        <v>1</v>
      </c>
      <c r="H74" s="1">
        <v>50</v>
      </c>
      <c r="I74" s="1" t="s">
        <v>33</v>
      </c>
      <c r="J74" s="1">
        <v>92.1</v>
      </c>
      <c r="K74" s="1">
        <f t="shared" si="39"/>
        <v>12.198000000000008</v>
      </c>
      <c r="L74" s="1">
        <f t="shared" si="40"/>
        <v>104.298</v>
      </c>
      <c r="M74" s="1"/>
      <c r="N74" s="1">
        <v>71.036400000000015</v>
      </c>
      <c r="O74" s="1">
        <f t="shared" si="41"/>
        <v>20.8596</v>
      </c>
      <c r="P74" s="5">
        <f>11*O74-N74-F74</f>
        <v>42.537199999999984</v>
      </c>
      <c r="Q74" s="5">
        <f>P74-R74</f>
        <v>42.537199999999984</v>
      </c>
      <c r="R74" s="5"/>
      <c r="S74" s="5"/>
      <c r="T74" s="1"/>
      <c r="U74" s="1">
        <f>(F74+N74+Q74+R74)/O74</f>
        <v>11</v>
      </c>
      <c r="V74" s="1">
        <f t="shared" si="43"/>
        <v>8.9607854417150872</v>
      </c>
      <c r="W74" s="1">
        <v>20.8322</v>
      </c>
      <c r="X74" s="1">
        <v>18.750599999999999</v>
      </c>
      <c r="Y74" s="1">
        <v>16.887</v>
      </c>
      <c r="Z74" s="1">
        <v>18.614599999999999</v>
      </c>
      <c r="AA74" s="1">
        <v>25.053599999999999</v>
      </c>
      <c r="AB74" s="1">
        <v>22.488</v>
      </c>
      <c r="AC74" s="1"/>
      <c r="AD74" s="1">
        <f>ROUND(Q74*G74,1)</f>
        <v>42.5</v>
      </c>
      <c r="AE74" s="1">
        <f t="shared" si="4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6" t="s">
        <v>113</v>
      </c>
      <c r="B75" s="16" t="s">
        <v>32</v>
      </c>
      <c r="C75" s="16">
        <v>55.072000000000003</v>
      </c>
      <c r="D75" s="16"/>
      <c r="E75" s="16">
        <v>22.591000000000001</v>
      </c>
      <c r="F75" s="16">
        <v>17.600000000000001</v>
      </c>
      <c r="G75" s="17">
        <v>0</v>
      </c>
      <c r="H75" s="16">
        <v>50</v>
      </c>
      <c r="I75" s="16" t="s">
        <v>33</v>
      </c>
      <c r="J75" s="16">
        <v>22.5</v>
      </c>
      <c r="K75" s="16">
        <f t="shared" si="39"/>
        <v>9.100000000000108E-2</v>
      </c>
      <c r="L75" s="16">
        <f t="shared" si="40"/>
        <v>22.591000000000001</v>
      </c>
      <c r="M75" s="16"/>
      <c r="N75" s="16"/>
      <c r="O75" s="16">
        <f t="shared" si="41"/>
        <v>4.5182000000000002</v>
      </c>
      <c r="P75" s="18"/>
      <c r="Q75" s="18"/>
      <c r="R75" s="18"/>
      <c r="S75" s="18"/>
      <c r="T75" s="16"/>
      <c r="U75" s="16">
        <f t="shared" si="42"/>
        <v>3.8953565579212963</v>
      </c>
      <c r="V75" s="16">
        <f t="shared" si="43"/>
        <v>3.8953565579212963</v>
      </c>
      <c r="W75" s="16">
        <v>8.9938000000000002</v>
      </c>
      <c r="X75" s="16">
        <v>8.9974000000000007</v>
      </c>
      <c r="Y75" s="16">
        <v>7.3954000000000004</v>
      </c>
      <c r="Z75" s="16">
        <v>7.3949999999999996</v>
      </c>
      <c r="AA75" s="16">
        <v>1.3744000000000001</v>
      </c>
      <c r="AB75" s="16">
        <v>1.1000000000000001</v>
      </c>
      <c r="AC75" s="16" t="s">
        <v>36</v>
      </c>
      <c r="AD75" s="16">
        <f t="shared" si="44"/>
        <v>0</v>
      </c>
      <c r="AE75" s="16">
        <f t="shared" si="4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41</v>
      </c>
      <c r="C76" s="1">
        <v>930</v>
      </c>
      <c r="D76" s="1">
        <v>768</v>
      </c>
      <c r="E76" s="1">
        <v>1058</v>
      </c>
      <c r="F76" s="1">
        <v>490</v>
      </c>
      <c r="G76" s="6">
        <v>0.4</v>
      </c>
      <c r="H76" s="1">
        <v>40</v>
      </c>
      <c r="I76" s="1" t="s">
        <v>33</v>
      </c>
      <c r="J76" s="1">
        <v>1059</v>
      </c>
      <c r="K76" s="1">
        <f t="shared" si="39"/>
        <v>-1</v>
      </c>
      <c r="L76" s="1">
        <f t="shared" si="40"/>
        <v>698</v>
      </c>
      <c r="M76" s="1">
        <v>360</v>
      </c>
      <c r="N76" s="1">
        <v>478.19999999999982</v>
      </c>
      <c r="O76" s="1">
        <f t="shared" si="41"/>
        <v>139.6</v>
      </c>
      <c r="P76" s="5">
        <v>550</v>
      </c>
      <c r="Q76" s="5">
        <f t="shared" ref="Q76:Q77" si="46">P76-R76</f>
        <v>200</v>
      </c>
      <c r="R76" s="5">
        <v>350</v>
      </c>
      <c r="S76" s="5"/>
      <c r="T76" s="1"/>
      <c r="U76" s="1">
        <f t="shared" ref="U76:U77" si="47">(F76+N76+Q76+R76)/O76</f>
        <v>10.875358166189111</v>
      </c>
      <c r="V76" s="1">
        <f t="shared" si="43"/>
        <v>6.9355300859598845</v>
      </c>
      <c r="W76" s="1">
        <v>124.6</v>
      </c>
      <c r="X76" s="1">
        <v>111</v>
      </c>
      <c r="Y76" s="1">
        <v>115.8</v>
      </c>
      <c r="Z76" s="1">
        <v>122.4</v>
      </c>
      <c r="AA76" s="1">
        <v>109</v>
      </c>
      <c r="AB76" s="1">
        <v>110.2</v>
      </c>
      <c r="AC76" s="1"/>
      <c r="AD76" s="1">
        <f t="shared" ref="AD76:AE77" si="48">ROUND(Q76*G76,1)</f>
        <v>80</v>
      </c>
      <c r="AE76" s="1">
        <f t="shared" si="45"/>
        <v>140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41</v>
      </c>
      <c r="C77" s="1">
        <v>760</v>
      </c>
      <c r="D77" s="1">
        <v>440</v>
      </c>
      <c r="E77" s="1">
        <v>570</v>
      </c>
      <c r="F77" s="1">
        <v>530</v>
      </c>
      <c r="G77" s="6">
        <v>0.4</v>
      </c>
      <c r="H77" s="1">
        <v>40</v>
      </c>
      <c r="I77" s="1" t="s">
        <v>33</v>
      </c>
      <c r="J77" s="1">
        <v>583</v>
      </c>
      <c r="K77" s="1">
        <f t="shared" si="39"/>
        <v>-13</v>
      </c>
      <c r="L77" s="1">
        <f t="shared" si="40"/>
        <v>510</v>
      </c>
      <c r="M77" s="1">
        <v>60</v>
      </c>
      <c r="N77" s="1">
        <v>304</v>
      </c>
      <c r="O77" s="1">
        <f t="shared" si="41"/>
        <v>102</v>
      </c>
      <c r="P77" s="5">
        <v>270</v>
      </c>
      <c r="Q77" s="5">
        <f t="shared" si="46"/>
        <v>120</v>
      </c>
      <c r="R77" s="5">
        <v>150</v>
      </c>
      <c r="S77" s="5"/>
      <c r="T77" s="1"/>
      <c r="U77" s="1">
        <f t="shared" si="47"/>
        <v>10.823529411764707</v>
      </c>
      <c r="V77" s="1">
        <f t="shared" si="43"/>
        <v>8.1764705882352935</v>
      </c>
      <c r="W77" s="1">
        <v>100</v>
      </c>
      <c r="X77" s="1">
        <v>93</v>
      </c>
      <c r="Y77" s="1">
        <v>104.2</v>
      </c>
      <c r="Z77" s="1">
        <v>102.6</v>
      </c>
      <c r="AA77" s="1">
        <v>92.8</v>
      </c>
      <c r="AB77" s="1">
        <v>96.2</v>
      </c>
      <c r="AC77" s="1"/>
      <c r="AD77" s="1">
        <f t="shared" si="48"/>
        <v>48</v>
      </c>
      <c r="AE77" s="1">
        <f t="shared" si="45"/>
        <v>60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116</v>
      </c>
      <c r="B78" s="16" t="s">
        <v>41</v>
      </c>
      <c r="C78" s="16"/>
      <c r="D78" s="16"/>
      <c r="E78" s="16"/>
      <c r="F78" s="16"/>
      <c r="G78" s="17">
        <v>0</v>
      </c>
      <c r="H78" s="16" t="e">
        <v>#N/A</v>
      </c>
      <c r="I78" s="16" t="s">
        <v>33</v>
      </c>
      <c r="J78" s="16"/>
      <c r="K78" s="16">
        <f t="shared" si="39"/>
        <v>0</v>
      </c>
      <c r="L78" s="16">
        <f t="shared" si="40"/>
        <v>0</v>
      </c>
      <c r="M78" s="16"/>
      <c r="N78" s="16"/>
      <c r="O78" s="16">
        <f t="shared" si="41"/>
        <v>0</v>
      </c>
      <c r="P78" s="18"/>
      <c r="Q78" s="18"/>
      <c r="R78" s="18"/>
      <c r="S78" s="18"/>
      <c r="T78" s="16"/>
      <c r="U78" s="16" t="e">
        <f t="shared" si="42"/>
        <v>#DIV/0!</v>
      </c>
      <c r="V78" s="16" t="e">
        <f t="shared" si="43"/>
        <v>#DIV/0!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 t="s">
        <v>42</v>
      </c>
      <c r="AD78" s="16">
        <f t="shared" si="44"/>
        <v>0</v>
      </c>
      <c r="AE78" s="16">
        <f t="shared" si="4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117</v>
      </c>
      <c r="B79" s="12" t="s">
        <v>32</v>
      </c>
      <c r="C79" s="12">
        <v>1.2290000000000001</v>
      </c>
      <c r="D79" s="12"/>
      <c r="E79" s="12">
        <v>-3.9849999999999999</v>
      </c>
      <c r="F79" s="12"/>
      <c r="G79" s="13">
        <v>0</v>
      </c>
      <c r="H79" s="12">
        <v>40</v>
      </c>
      <c r="I79" s="12" t="s">
        <v>47</v>
      </c>
      <c r="J79" s="12">
        <v>18.2</v>
      </c>
      <c r="K79" s="12">
        <f t="shared" si="39"/>
        <v>-22.184999999999999</v>
      </c>
      <c r="L79" s="12">
        <f t="shared" si="40"/>
        <v>-3.9849999999999999</v>
      </c>
      <c r="M79" s="12"/>
      <c r="N79" s="12"/>
      <c r="O79" s="12">
        <f t="shared" si="41"/>
        <v>-0.79699999999999993</v>
      </c>
      <c r="P79" s="14"/>
      <c r="Q79" s="14"/>
      <c r="R79" s="14"/>
      <c r="S79" s="14"/>
      <c r="T79" s="12"/>
      <c r="U79" s="12">
        <f t="shared" si="42"/>
        <v>0</v>
      </c>
      <c r="V79" s="12">
        <f t="shared" si="43"/>
        <v>0</v>
      </c>
      <c r="W79" s="12">
        <v>4.2951999999999986</v>
      </c>
      <c r="X79" s="12">
        <v>6.3524000000000003</v>
      </c>
      <c r="Y79" s="12">
        <v>7.6247999999999996</v>
      </c>
      <c r="Z79" s="12">
        <v>9.8002000000000002</v>
      </c>
      <c r="AA79" s="12">
        <v>14.770200000000001</v>
      </c>
      <c r="AB79" s="12">
        <v>12.502000000000001</v>
      </c>
      <c r="AC79" s="12" t="s">
        <v>36</v>
      </c>
      <c r="AD79" s="12">
        <f t="shared" si="44"/>
        <v>0</v>
      </c>
      <c r="AE79" s="12">
        <f t="shared" si="4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41</v>
      </c>
      <c r="C80" s="1">
        <v>395</v>
      </c>
      <c r="D80" s="1">
        <v>564</v>
      </c>
      <c r="E80" s="1">
        <v>528</v>
      </c>
      <c r="F80" s="1">
        <v>364</v>
      </c>
      <c r="G80" s="6">
        <v>0.4</v>
      </c>
      <c r="H80" s="1">
        <v>40</v>
      </c>
      <c r="I80" s="1" t="s">
        <v>33</v>
      </c>
      <c r="J80" s="1">
        <v>528.4</v>
      </c>
      <c r="K80" s="1">
        <f t="shared" si="39"/>
        <v>-0.39999999999997726</v>
      </c>
      <c r="L80" s="1">
        <f t="shared" si="40"/>
        <v>378</v>
      </c>
      <c r="M80" s="1">
        <v>150</v>
      </c>
      <c r="N80" s="1">
        <v>90.400000000000091</v>
      </c>
      <c r="O80" s="1">
        <f t="shared" si="41"/>
        <v>75.599999999999994</v>
      </c>
      <c r="P80" s="5">
        <v>360</v>
      </c>
      <c r="Q80" s="5">
        <f t="shared" ref="Q80:Q82" si="49">P80-R80</f>
        <v>160</v>
      </c>
      <c r="R80" s="5">
        <v>200</v>
      </c>
      <c r="S80" s="5"/>
      <c r="T80" s="1"/>
      <c r="U80" s="1">
        <f t="shared" ref="U80:U82" si="50">(F80+N80+Q80+R80)/O80</f>
        <v>10.772486772486774</v>
      </c>
      <c r="V80" s="1">
        <f t="shared" si="43"/>
        <v>6.010582010582012</v>
      </c>
      <c r="W80" s="1">
        <v>64.2</v>
      </c>
      <c r="X80" s="1">
        <v>68.8</v>
      </c>
      <c r="Y80" s="1">
        <v>65.400000000000006</v>
      </c>
      <c r="Z80" s="1">
        <v>62.4</v>
      </c>
      <c r="AA80" s="1">
        <v>63.6</v>
      </c>
      <c r="AB80" s="1">
        <v>57.2</v>
      </c>
      <c r="AC80" s="1"/>
      <c r="AD80" s="1">
        <f t="shared" ref="AD80:AE82" si="51">ROUND(Q80*G80,1)</f>
        <v>64</v>
      </c>
      <c r="AE80" s="1">
        <f t="shared" si="45"/>
        <v>80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32</v>
      </c>
      <c r="C81" s="1">
        <v>190.072</v>
      </c>
      <c r="D81" s="1">
        <v>339.48700000000002</v>
      </c>
      <c r="E81" s="1">
        <v>329.45400000000001</v>
      </c>
      <c r="F81" s="1">
        <v>171.17599999999999</v>
      </c>
      <c r="G81" s="6">
        <v>1</v>
      </c>
      <c r="H81" s="1">
        <v>40</v>
      </c>
      <c r="I81" s="1" t="s">
        <v>33</v>
      </c>
      <c r="J81" s="1">
        <v>320.32400000000001</v>
      </c>
      <c r="K81" s="1">
        <f t="shared" si="39"/>
        <v>9.1299999999999955</v>
      </c>
      <c r="L81" s="1">
        <f t="shared" si="40"/>
        <v>174.53</v>
      </c>
      <c r="M81" s="1">
        <v>154.92400000000001</v>
      </c>
      <c r="N81" s="1">
        <v>78.780999999999977</v>
      </c>
      <c r="O81" s="1">
        <f t="shared" si="41"/>
        <v>34.905999999999999</v>
      </c>
      <c r="P81" s="5">
        <v>130</v>
      </c>
      <c r="Q81" s="5">
        <f t="shared" si="49"/>
        <v>130</v>
      </c>
      <c r="R81" s="5"/>
      <c r="S81" s="5"/>
      <c r="T81" s="1"/>
      <c r="U81" s="1">
        <f t="shared" si="50"/>
        <v>10.885148685039821</v>
      </c>
      <c r="V81" s="1">
        <f t="shared" si="43"/>
        <v>7.1608605970320278</v>
      </c>
      <c r="W81" s="1">
        <v>31.853000000000002</v>
      </c>
      <c r="X81" s="1">
        <v>30.24059999999999</v>
      </c>
      <c r="Y81" s="1">
        <v>33.444400000000002</v>
      </c>
      <c r="Z81" s="1">
        <v>28.033799999999999</v>
      </c>
      <c r="AA81" s="1">
        <v>19.251799999999999</v>
      </c>
      <c r="AB81" s="1">
        <v>23.308599999999998</v>
      </c>
      <c r="AC81" s="1"/>
      <c r="AD81" s="1">
        <f t="shared" si="51"/>
        <v>130</v>
      </c>
      <c r="AE81" s="1">
        <f t="shared" si="45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32</v>
      </c>
      <c r="C82" s="1">
        <v>59.844999999999999</v>
      </c>
      <c r="D82" s="1">
        <v>516.51199999999994</v>
      </c>
      <c r="E82" s="1">
        <v>235.47200000000001</v>
      </c>
      <c r="F82" s="1">
        <v>310.50900000000001</v>
      </c>
      <c r="G82" s="6">
        <v>1</v>
      </c>
      <c r="H82" s="1">
        <v>40</v>
      </c>
      <c r="I82" s="1" t="s">
        <v>33</v>
      </c>
      <c r="J82" s="1">
        <v>288.62400000000002</v>
      </c>
      <c r="K82" s="1">
        <f t="shared" si="39"/>
        <v>-53.152000000000015</v>
      </c>
      <c r="L82" s="1">
        <f t="shared" si="40"/>
        <v>80.048000000000002</v>
      </c>
      <c r="M82" s="1">
        <v>155.42400000000001</v>
      </c>
      <c r="N82" s="1">
        <v>23.15719999999996</v>
      </c>
      <c r="O82" s="1">
        <f t="shared" si="41"/>
        <v>16.009599999999999</v>
      </c>
      <c r="P82" s="5"/>
      <c r="Q82" s="5">
        <f t="shared" si="49"/>
        <v>0</v>
      </c>
      <c r="R82" s="5"/>
      <c r="S82" s="5"/>
      <c r="T82" s="1"/>
      <c r="U82" s="1">
        <f t="shared" si="50"/>
        <v>20.84163252048771</v>
      </c>
      <c r="V82" s="1">
        <f t="shared" si="43"/>
        <v>20.84163252048771</v>
      </c>
      <c r="W82" s="1">
        <v>32.400599999999997</v>
      </c>
      <c r="X82" s="1">
        <v>35.441400000000002</v>
      </c>
      <c r="Y82" s="1">
        <v>26.0656</v>
      </c>
      <c r="Z82" s="1">
        <v>19.0794</v>
      </c>
      <c r="AA82" s="1">
        <v>24.062799999999999</v>
      </c>
      <c r="AB82" s="1">
        <v>24.559200000000001</v>
      </c>
      <c r="AC82" s="1"/>
      <c r="AD82" s="1">
        <f t="shared" si="51"/>
        <v>0</v>
      </c>
      <c r="AE82" s="1">
        <f t="shared" si="4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121</v>
      </c>
      <c r="B83" s="16" t="s">
        <v>41</v>
      </c>
      <c r="C83" s="16"/>
      <c r="D83" s="16"/>
      <c r="E83" s="16"/>
      <c r="F83" s="16"/>
      <c r="G83" s="17">
        <v>0</v>
      </c>
      <c r="H83" s="16" t="e">
        <v>#N/A</v>
      </c>
      <c r="I83" s="16" t="s">
        <v>33</v>
      </c>
      <c r="J83" s="16"/>
      <c r="K83" s="16">
        <f t="shared" si="39"/>
        <v>0</v>
      </c>
      <c r="L83" s="16">
        <f t="shared" si="40"/>
        <v>0</v>
      </c>
      <c r="M83" s="16"/>
      <c r="N83" s="16"/>
      <c r="O83" s="16">
        <f t="shared" si="41"/>
        <v>0</v>
      </c>
      <c r="P83" s="18"/>
      <c r="Q83" s="18"/>
      <c r="R83" s="18"/>
      <c r="S83" s="18"/>
      <c r="T83" s="16"/>
      <c r="U83" s="16" t="e">
        <f t="shared" si="42"/>
        <v>#DIV/0!</v>
      </c>
      <c r="V83" s="16" t="e">
        <f t="shared" si="43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 t="s">
        <v>42</v>
      </c>
      <c r="AD83" s="16">
        <f t="shared" si="44"/>
        <v>0</v>
      </c>
      <c r="AE83" s="16">
        <f t="shared" si="4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6" t="s">
        <v>122</v>
      </c>
      <c r="B84" s="16" t="s">
        <v>41</v>
      </c>
      <c r="C84" s="16"/>
      <c r="D84" s="16"/>
      <c r="E84" s="16"/>
      <c r="F84" s="16"/>
      <c r="G84" s="17">
        <v>0</v>
      </c>
      <c r="H84" s="16" t="e">
        <v>#N/A</v>
      </c>
      <c r="I84" s="16" t="s">
        <v>33</v>
      </c>
      <c r="J84" s="16"/>
      <c r="K84" s="16">
        <f t="shared" si="39"/>
        <v>0</v>
      </c>
      <c r="L84" s="16">
        <f t="shared" si="40"/>
        <v>0</v>
      </c>
      <c r="M84" s="16"/>
      <c r="N84" s="16"/>
      <c r="O84" s="16">
        <f t="shared" si="41"/>
        <v>0</v>
      </c>
      <c r="P84" s="18"/>
      <c r="Q84" s="18"/>
      <c r="R84" s="18"/>
      <c r="S84" s="18"/>
      <c r="T84" s="16"/>
      <c r="U84" s="16" t="e">
        <f t="shared" si="42"/>
        <v>#DIV/0!</v>
      </c>
      <c r="V84" s="16" t="e">
        <f t="shared" si="43"/>
        <v>#DIV/0!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 t="s">
        <v>42</v>
      </c>
      <c r="AD84" s="16">
        <f t="shared" si="44"/>
        <v>0</v>
      </c>
      <c r="AE84" s="16">
        <f t="shared" si="4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6" t="s">
        <v>123</v>
      </c>
      <c r="B85" s="16" t="s">
        <v>41</v>
      </c>
      <c r="C85" s="16"/>
      <c r="D85" s="16"/>
      <c r="E85" s="16"/>
      <c r="F85" s="16"/>
      <c r="G85" s="17">
        <v>0</v>
      </c>
      <c r="H85" s="16" t="e">
        <v>#N/A</v>
      </c>
      <c r="I85" s="16" t="s">
        <v>33</v>
      </c>
      <c r="J85" s="16"/>
      <c r="K85" s="16">
        <f t="shared" si="39"/>
        <v>0</v>
      </c>
      <c r="L85" s="16">
        <f t="shared" si="40"/>
        <v>0</v>
      </c>
      <c r="M85" s="16"/>
      <c r="N85" s="16"/>
      <c r="O85" s="16">
        <f t="shared" si="41"/>
        <v>0</v>
      </c>
      <c r="P85" s="18"/>
      <c r="Q85" s="18"/>
      <c r="R85" s="18"/>
      <c r="S85" s="18"/>
      <c r="T85" s="16"/>
      <c r="U85" s="16" t="e">
        <f t="shared" si="42"/>
        <v>#DIV/0!</v>
      </c>
      <c r="V85" s="16" t="e">
        <f t="shared" si="43"/>
        <v>#DIV/0!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 t="s">
        <v>42</v>
      </c>
      <c r="AD85" s="16">
        <f t="shared" si="44"/>
        <v>0</v>
      </c>
      <c r="AE85" s="16">
        <f t="shared" si="4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6" t="s">
        <v>124</v>
      </c>
      <c r="B86" s="16" t="s">
        <v>41</v>
      </c>
      <c r="C86" s="16"/>
      <c r="D86" s="16"/>
      <c r="E86" s="16"/>
      <c r="F86" s="16"/>
      <c r="G86" s="17">
        <v>0</v>
      </c>
      <c r="H86" s="16" t="e">
        <v>#N/A</v>
      </c>
      <c r="I86" s="16" t="s">
        <v>33</v>
      </c>
      <c r="J86" s="16"/>
      <c r="K86" s="16">
        <f t="shared" si="39"/>
        <v>0</v>
      </c>
      <c r="L86" s="16">
        <f t="shared" si="40"/>
        <v>0</v>
      </c>
      <c r="M86" s="16"/>
      <c r="N86" s="16"/>
      <c r="O86" s="16">
        <f t="shared" si="41"/>
        <v>0</v>
      </c>
      <c r="P86" s="18"/>
      <c r="Q86" s="18"/>
      <c r="R86" s="18"/>
      <c r="S86" s="18"/>
      <c r="T86" s="16"/>
      <c r="U86" s="16" t="e">
        <f t="shared" si="42"/>
        <v>#DIV/0!</v>
      </c>
      <c r="V86" s="16" t="e">
        <f t="shared" si="43"/>
        <v>#DIV/0!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 t="s">
        <v>42</v>
      </c>
      <c r="AD86" s="16">
        <f t="shared" si="44"/>
        <v>0</v>
      </c>
      <c r="AE86" s="16">
        <f t="shared" si="4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6" t="s">
        <v>125</v>
      </c>
      <c r="B87" s="16" t="s">
        <v>41</v>
      </c>
      <c r="C87" s="16"/>
      <c r="D87" s="16"/>
      <c r="E87" s="16"/>
      <c r="F87" s="16"/>
      <c r="G87" s="17">
        <v>0</v>
      </c>
      <c r="H87" s="16" t="e">
        <v>#N/A</v>
      </c>
      <c r="I87" s="16" t="s">
        <v>33</v>
      </c>
      <c r="J87" s="16"/>
      <c r="K87" s="16">
        <f t="shared" si="39"/>
        <v>0</v>
      </c>
      <c r="L87" s="16">
        <f t="shared" si="40"/>
        <v>0</v>
      </c>
      <c r="M87" s="16"/>
      <c r="N87" s="16"/>
      <c r="O87" s="16">
        <f t="shared" si="41"/>
        <v>0</v>
      </c>
      <c r="P87" s="18"/>
      <c r="Q87" s="18"/>
      <c r="R87" s="18"/>
      <c r="S87" s="18"/>
      <c r="T87" s="16"/>
      <c r="U87" s="16" t="e">
        <f t="shared" si="42"/>
        <v>#DIV/0!</v>
      </c>
      <c r="V87" s="16" t="e">
        <f t="shared" si="43"/>
        <v>#DIV/0!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 t="s">
        <v>42</v>
      </c>
      <c r="AD87" s="16">
        <f t="shared" si="44"/>
        <v>0</v>
      </c>
      <c r="AE87" s="16">
        <f t="shared" si="4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6" t="s">
        <v>126</v>
      </c>
      <c r="B88" s="16" t="s">
        <v>41</v>
      </c>
      <c r="C88" s="16"/>
      <c r="D88" s="16"/>
      <c r="E88" s="16"/>
      <c r="F88" s="16"/>
      <c r="G88" s="17">
        <v>0</v>
      </c>
      <c r="H88" s="16" t="e">
        <v>#N/A</v>
      </c>
      <c r="I88" s="16" t="s">
        <v>33</v>
      </c>
      <c r="J88" s="16"/>
      <c r="K88" s="16">
        <f t="shared" si="39"/>
        <v>0</v>
      </c>
      <c r="L88" s="16">
        <f t="shared" si="40"/>
        <v>0</v>
      </c>
      <c r="M88" s="16"/>
      <c r="N88" s="16"/>
      <c r="O88" s="16">
        <f t="shared" si="41"/>
        <v>0</v>
      </c>
      <c r="P88" s="18"/>
      <c r="Q88" s="18"/>
      <c r="R88" s="18"/>
      <c r="S88" s="18"/>
      <c r="T88" s="16"/>
      <c r="U88" s="16" t="e">
        <f t="shared" si="42"/>
        <v>#DIV/0!</v>
      </c>
      <c r="V88" s="16" t="e">
        <f t="shared" si="43"/>
        <v>#DIV/0!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 t="s">
        <v>42</v>
      </c>
      <c r="AD88" s="16">
        <f t="shared" si="44"/>
        <v>0</v>
      </c>
      <c r="AE88" s="16">
        <f t="shared" si="4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6" t="s">
        <v>127</v>
      </c>
      <c r="B89" s="16" t="s">
        <v>41</v>
      </c>
      <c r="C89" s="16"/>
      <c r="D89" s="16"/>
      <c r="E89" s="16"/>
      <c r="F89" s="16"/>
      <c r="G89" s="17">
        <v>0</v>
      </c>
      <c r="H89" s="16" t="e">
        <v>#N/A</v>
      </c>
      <c r="I89" s="16" t="s">
        <v>33</v>
      </c>
      <c r="J89" s="16"/>
      <c r="K89" s="16">
        <f t="shared" si="39"/>
        <v>0</v>
      </c>
      <c r="L89" s="16">
        <f t="shared" si="40"/>
        <v>0</v>
      </c>
      <c r="M89" s="16"/>
      <c r="N89" s="16"/>
      <c r="O89" s="16">
        <f t="shared" si="41"/>
        <v>0</v>
      </c>
      <c r="P89" s="18"/>
      <c r="Q89" s="18"/>
      <c r="R89" s="18"/>
      <c r="S89" s="18"/>
      <c r="T89" s="16"/>
      <c r="U89" s="16" t="e">
        <f t="shared" si="42"/>
        <v>#DIV/0!</v>
      </c>
      <c r="V89" s="16" t="e">
        <f t="shared" si="43"/>
        <v>#DIV/0!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 t="s">
        <v>42</v>
      </c>
      <c r="AD89" s="16">
        <f t="shared" si="44"/>
        <v>0</v>
      </c>
      <c r="AE89" s="16">
        <f t="shared" si="4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6" t="s">
        <v>128</v>
      </c>
      <c r="B90" s="16" t="s">
        <v>32</v>
      </c>
      <c r="C90" s="16"/>
      <c r="D90" s="16"/>
      <c r="E90" s="16"/>
      <c r="F90" s="16"/>
      <c r="G90" s="17">
        <v>0</v>
      </c>
      <c r="H90" s="16" t="e">
        <v>#N/A</v>
      </c>
      <c r="I90" s="16" t="s">
        <v>33</v>
      </c>
      <c r="J90" s="16"/>
      <c r="K90" s="16">
        <f t="shared" si="39"/>
        <v>0</v>
      </c>
      <c r="L90" s="16">
        <f t="shared" si="40"/>
        <v>0</v>
      </c>
      <c r="M90" s="16"/>
      <c r="N90" s="16"/>
      <c r="O90" s="16">
        <f t="shared" si="41"/>
        <v>0</v>
      </c>
      <c r="P90" s="18"/>
      <c r="Q90" s="18"/>
      <c r="R90" s="18"/>
      <c r="S90" s="18"/>
      <c r="T90" s="16"/>
      <c r="U90" s="16" t="e">
        <f t="shared" si="42"/>
        <v>#DIV/0!</v>
      </c>
      <c r="V90" s="16" t="e">
        <f t="shared" si="43"/>
        <v>#DIV/0!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 t="s">
        <v>42</v>
      </c>
      <c r="AD90" s="16">
        <f t="shared" si="44"/>
        <v>0</v>
      </c>
      <c r="AE90" s="16">
        <f t="shared" si="4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6" t="s">
        <v>129</v>
      </c>
      <c r="B91" s="16" t="s">
        <v>32</v>
      </c>
      <c r="C91" s="16"/>
      <c r="D91" s="16">
        <v>151.90299999999999</v>
      </c>
      <c r="E91" s="16">
        <v>151.90299999999999</v>
      </c>
      <c r="F91" s="16"/>
      <c r="G91" s="17">
        <v>0</v>
      </c>
      <c r="H91" s="16" t="e">
        <v>#N/A</v>
      </c>
      <c r="I91" s="16" t="s">
        <v>33</v>
      </c>
      <c r="J91" s="16">
        <v>152.703</v>
      </c>
      <c r="K91" s="16">
        <f t="shared" si="39"/>
        <v>-0.80000000000001137</v>
      </c>
      <c r="L91" s="16">
        <f t="shared" si="40"/>
        <v>0</v>
      </c>
      <c r="M91" s="16">
        <v>151.90299999999999</v>
      </c>
      <c r="N91" s="16"/>
      <c r="O91" s="16">
        <f t="shared" si="41"/>
        <v>0</v>
      </c>
      <c r="P91" s="18"/>
      <c r="Q91" s="18"/>
      <c r="R91" s="18"/>
      <c r="S91" s="18"/>
      <c r="T91" s="16"/>
      <c r="U91" s="16" t="e">
        <f t="shared" si="42"/>
        <v>#DIV/0!</v>
      </c>
      <c r="V91" s="16" t="e">
        <f t="shared" si="43"/>
        <v>#DIV/0!</v>
      </c>
      <c r="W91" s="16">
        <v>3.0808</v>
      </c>
      <c r="X91" s="16">
        <v>4.0515999999999996</v>
      </c>
      <c r="Y91" s="16">
        <v>0.97080000000000266</v>
      </c>
      <c r="Z91" s="16">
        <v>0</v>
      </c>
      <c r="AA91" s="16">
        <v>0</v>
      </c>
      <c r="AB91" s="16">
        <v>0</v>
      </c>
      <c r="AC91" s="16" t="s">
        <v>36</v>
      </c>
      <c r="AD91" s="16">
        <f t="shared" si="44"/>
        <v>0</v>
      </c>
      <c r="AE91" s="16">
        <f t="shared" si="4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130</v>
      </c>
      <c r="B92" s="1" t="s">
        <v>32</v>
      </c>
      <c r="C92" s="1"/>
      <c r="D92" s="1">
        <v>123.247</v>
      </c>
      <c r="E92" s="1">
        <v>123.247</v>
      </c>
      <c r="F92" s="1"/>
      <c r="G92" s="6">
        <v>0</v>
      </c>
      <c r="H92" s="1" t="e">
        <v>#N/A</v>
      </c>
      <c r="I92" s="1" t="s">
        <v>33</v>
      </c>
      <c r="J92" s="1">
        <v>123.247</v>
      </c>
      <c r="K92" s="1">
        <f t="shared" si="39"/>
        <v>0</v>
      </c>
      <c r="L92" s="1">
        <f t="shared" si="40"/>
        <v>0</v>
      </c>
      <c r="M92" s="1">
        <v>123.247</v>
      </c>
      <c r="N92" s="1"/>
      <c r="O92" s="1">
        <f t="shared" si="41"/>
        <v>0</v>
      </c>
      <c r="P92" s="5"/>
      <c r="Q92" s="5"/>
      <c r="R92" s="5"/>
      <c r="S92" s="5"/>
      <c r="T92" s="1"/>
      <c r="U92" s="1" t="e">
        <f t="shared" si="42"/>
        <v>#DIV/0!</v>
      </c>
      <c r="V92" s="1" t="e">
        <f t="shared" si="43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44"/>
        <v>0</v>
      </c>
      <c r="AE92" s="1">
        <f t="shared" si="4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6" t="s">
        <v>131</v>
      </c>
      <c r="B93" s="16" t="s">
        <v>41</v>
      </c>
      <c r="C93" s="16">
        <v>2</v>
      </c>
      <c r="D93" s="16">
        <v>24</v>
      </c>
      <c r="E93" s="16">
        <v>25</v>
      </c>
      <c r="F93" s="16"/>
      <c r="G93" s="17">
        <v>0</v>
      </c>
      <c r="H93" s="16" t="e">
        <v>#N/A</v>
      </c>
      <c r="I93" s="16" t="s">
        <v>33</v>
      </c>
      <c r="J93" s="16">
        <v>30</v>
      </c>
      <c r="K93" s="16">
        <f t="shared" si="39"/>
        <v>-5</v>
      </c>
      <c r="L93" s="16">
        <f t="shared" si="40"/>
        <v>1</v>
      </c>
      <c r="M93" s="16">
        <v>24</v>
      </c>
      <c r="N93" s="16"/>
      <c r="O93" s="16">
        <f t="shared" si="41"/>
        <v>0.2</v>
      </c>
      <c r="P93" s="18"/>
      <c r="Q93" s="18"/>
      <c r="R93" s="18"/>
      <c r="S93" s="18"/>
      <c r="T93" s="16"/>
      <c r="U93" s="16">
        <f t="shared" si="42"/>
        <v>0</v>
      </c>
      <c r="V93" s="16">
        <f t="shared" si="43"/>
        <v>0</v>
      </c>
      <c r="W93" s="16">
        <v>5.4</v>
      </c>
      <c r="X93" s="16">
        <v>6.6</v>
      </c>
      <c r="Y93" s="16">
        <v>1.2</v>
      </c>
      <c r="Z93" s="16">
        <v>0</v>
      </c>
      <c r="AA93" s="16">
        <v>0</v>
      </c>
      <c r="AB93" s="16">
        <v>0</v>
      </c>
      <c r="AC93" s="16" t="s">
        <v>36</v>
      </c>
      <c r="AD93" s="16">
        <f t="shared" si="44"/>
        <v>0</v>
      </c>
      <c r="AE93" s="16">
        <f t="shared" si="4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41</v>
      </c>
      <c r="C94" s="1">
        <v>54</v>
      </c>
      <c r="D94" s="1">
        <v>234</v>
      </c>
      <c r="E94" s="1">
        <v>87</v>
      </c>
      <c r="F94" s="1">
        <v>180</v>
      </c>
      <c r="G94" s="6">
        <v>0.35</v>
      </c>
      <c r="H94" s="1">
        <v>45</v>
      </c>
      <c r="I94" s="1" t="s">
        <v>33</v>
      </c>
      <c r="J94" s="1">
        <v>114</v>
      </c>
      <c r="K94" s="1">
        <f t="shared" si="39"/>
        <v>-27</v>
      </c>
      <c r="L94" s="1">
        <f t="shared" si="40"/>
        <v>63</v>
      </c>
      <c r="M94" s="1">
        <v>24</v>
      </c>
      <c r="N94" s="1">
        <v>42</v>
      </c>
      <c r="O94" s="1">
        <f t="shared" si="41"/>
        <v>12.6</v>
      </c>
      <c r="P94" s="5"/>
      <c r="Q94" s="5">
        <f>P94-R94</f>
        <v>0</v>
      </c>
      <c r="R94" s="5"/>
      <c r="S94" s="5"/>
      <c r="T94" s="1"/>
      <c r="U94" s="1">
        <f>(F94+N94+Q94+R94)/O94</f>
        <v>17.61904761904762</v>
      </c>
      <c r="V94" s="1">
        <f t="shared" si="43"/>
        <v>17.61904761904762</v>
      </c>
      <c r="W94" s="1">
        <v>21</v>
      </c>
      <c r="X94" s="1">
        <v>22.6</v>
      </c>
      <c r="Y94" s="1">
        <v>19</v>
      </c>
      <c r="Z94" s="1">
        <v>10.6</v>
      </c>
      <c r="AA94" s="1">
        <v>17</v>
      </c>
      <c r="AB94" s="1">
        <v>17</v>
      </c>
      <c r="AC94" s="1" t="s">
        <v>133</v>
      </c>
      <c r="AD94" s="1">
        <f>ROUND(Q94*G94,1)</f>
        <v>0</v>
      </c>
      <c r="AE94" s="1">
        <f t="shared" si="4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134</v>
      </c>
      <c r="B95" s="12" t="s">
        <v>32</v>
      </c>
      <c r="C95" s="12"/>
      <c r="D95" s="12">
        <v>174.73400000000001</v>
      </c>
      <c r="E95" s="12">
        <v>174.73400000000001</v>
      </c>
      <c r="F95" s="12"/>
      <c r="G95" s="13">
        <v>0</v>
      </c>
      <c r="H95" s="12" t="e">
        <v>#N/A</v>
      </c>
      <c r="I95" s="12" t="s">
        <v>47</v>
      </c>
      <c r="J95" s="12">
        <v>175.53399999999999</v>
      </c>
      <c r="K95" s="12">
        <f t="shared" ref="K95:K106" si="52">E95-J95</f>
        <v>-0.79999999999998295</v>
      </c>
      <c r="L95" s="12">
        <f t="shared" si="40"/>
        <v>0</v>
      </c>
      <c r="M95" s="12">
        <v>174.73400000000001</v>
      </c>
      <c r="N95" s="12"/>
      <c r="O95" s="12">
        <f t="shared" si="41"/>
        <v>0</v>
      </c>
      <c r="P95" s="14"/>
      <c r="Q95" s="14"/>
      <c r="R95" s="14"/>
      <c r="S95" s="14"/>
      <c r="T95" s="12"/>
      <c r="U95" s="12" t="e">
        <f t="shared" si="42"/>
        <v>#DIV/0!</v>
      </c>
      <c r="V95" s="12" t="e">
        <f t="shared" si="43"/>
        <v>#DIV/0!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/>
      <c r="AD95" s="12">
        <f t="shared" si="44"/>
        <v>0</v>
      </c>
      <c r="AE95" s="12">
        <f t="shared" si="4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135</v>
      </c>
      <c r="B96" s="12" t="s">
        <v>32</v>
      </c>
      <c r="C96" s="12"/>
      <c r="D96" s="12">
        <v>51.523000000000003</v>
      </c>
      <c r="E96" s="12">
        <v>51.523000000000003</v>
      </c>
      <c r="F96" s="12"/>
      <c r="G96" s="13">
        <v>0</v>
      </c>
      <c r="H96" s="12" t="e">
        <v>#N/A</v>
      </c>
      <c r="I96" s="12" t="s">
        <v>47</v>
      </c>
      <c r="J96" s="12">
        <v>52.222999999999999</v>
      </c>
      <c r="K96" s="12">
        <f t="shared" si="52"/>
        <v>-0.69999999999999574</v>
      </c>
      <c r="L96" s="12">
        <f t="shared" si="40"/>
        <v>0</v>
      </c>
      <c r="M96" s="12">
        <v>51.523000000000003</v>
      </c>
      <c r="N96" s="12"/>
      <c r="O96" s="12">
        <f t="shared" si="41"/>
        <v>0</v>
      </c>
      <c r="P96" s="14"/>
      <c r="Q96" s="14"/>
      <c r="R96" s="14"/>
      <c r="S96" s="14"/>
      <c r="T96" s="12"/>
      <c r="U96" s="12" t="e">
        <f t="shared" si="42"/>
        <v>#DIV/0!</v>
      </c>
      <c r="V96" s="12" t="e">
        <f t="shared" si="43"/>
        <v>#DIV/0!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/>
      <c r="AD96" s="12">
        <f t="shared" si="44"/>
        <v>0</v>
      </c>
      <c r="AE96" s="12">
        <f t="shared" si="45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2" t="s">
        <v>136</v>
      </c>
      <c r="B97" s="12" t="s">
        <v>41</v>
      </c>
      <c r="C97" s="12"/>
      <c r="D97" s="12">
        <v>84</v>
      </c>
      <c r="E97" s="12">
        <v>84</v>
      </c>
      <c r="F97" s="12"/>
      <c r="G97" s="13">
        <v>0</v>
      </c>
      <c r="H97" s="12" t="e">
        <v>#N/A</v>
      </c>
      <c r="I97" s="12" t="s">
        <v>47</v>
      </c>
      <c r="J97" s="12">
        <v>84</v>
      </c>
      <c r="K97" s="12">
        <f t="shared" si="52"/>
        <v>0</v>
      </c>
      <c r="L97" s="12">
        <f t="shared" si="40"/>
        <v>0</v>
      </c>
      <c r="M97" s="12">
        <v>84</v>
      </c>
      <c r="N97" s="12"/>
      <c r="O97" s="12">
        <f t="shared" si="41"/>
        <v>0</v>
      </c>
      <c r="P97" s="14"/>
      <c r="Q97" s="14"/>
      <c r="R97" s="14"/>
      <c r="S97" s="14"/>
      <c r="T97" s="12"/>
      <c r="U97" s="12" t="e">
        <f t="shared" si="42"/>
        <v>#DIV/0!</v>
      </c>
      <c r="V97" s="12" t="e">
        <f t="shared" si="43"/>
        <v>#DIV/0!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/>
      <c r="AD97" s="12">
        <f t="shared" si="44"/>
        <v>0</v>
      </c>
      <c r="AE97" s="12">
        <f t="shared" si="45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137</v>
      </c>
      <c r="B98" s="1" t="s">
        <v>41</v>
      </c>
      <c r="C98" s="1"/>
      <c r="D98" s="1">
        <v>180</v>
      </c>
      <c r="E98" s="1">
        <v>180</v>
      </c>
      <c r="F98" s="1"/>
      <c r="G98" s="6">
        <v>0</v>
      </c>
      <c r="H98" s="1" t="e">
        <v>#N/A</v>
      </c>
      <c r="I98" s="1" t="s">
        <v>33</v>
      </c>
      <c r="J98" s="1">
        <v>180</v>
      </c>
      <c r="K98" s="1">
        <f t="shared" si="52"/>
        <v>0</v>
      </c>
      <c r="L98" s="1">
        <f t="shared" si="40"/>
        <v>0</v>
      </c>
      <c r="M98" s="1">
        <v>180</v>
      </c>
      <c r="N98" s="1"/>
      <c r="O98" s="1">
        <f t="shared" si="41"/>
        <v>0</v>
      </c>
      <c r="P98" s="5"/>
      <c r="Q98" s="5"/>
      <c r="R98" s="5"/>
      <c r="S98" s="5"/>
      <c r="T98" s="1"/>
      <c r="U98" s="1" t="e">
        <f t="shared" si="42"/>
        <v>#DIV/0!</v>
      </c>
      <c r="V98" s="1" t="e">
        <f t="shared" si="43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44"/>
        <v>0</v>
      </c>
      <c r="AE98" s="1">
        <f t="shared" si="4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6" t="s">
        <v>138</v>
      </c>
      <c r="B99" s="16" t="s">
        <v>32</v>
      </c>
      <c r="C99" s="16">
        <v>8.3859999999999992</v>
      </c>
      <c r="D99" s="16"/>
      <c r="E99" s="16">
        <v>5.59</v>
      </c>
      <c r="F99" s="16">
        <v>2.7959999999999998</v>
      </c>
      <c r="G99" s="17">
        <v>0</v>
      </c>
      <c r="H99" s="16">
        <v>50</v>
      </c>
      <c r="I99" s="16" t="s">
        <v>33</v>
      </c>
      <c r="J99" s="16">
        <v>8.5</v>
      </c>
      <c r="K99" s="16">
        <f t="shared" si="52"/>
        <v>-2.91</v>
      </c>
      <c r="L99" s="16">
        <f t="shared" si="40"/>
        <v>5.59</v>
      </c>
      <c r="M99" s="16"/>
      <c r="N99" s="16"/>
      <c r="O99" s="16">
        <f t="shared" si="41"/>
        <v>1.1179999999999999</v>
      </c>
      <c r="P99" s="18"/>
      <c r="Q99" s="18"/>
      <c r="R99" s="18"/>
      <c r="S99" s="18"/>
      <c r="T99" s="16"/>
      <c r="U99" s="16">
        <f t="shared" si="42"/>
        <v>2.5008944543828266</v>
      </c>
      <c r="V99" s="16">
        <f t="shared" si="43"/>
        <v>2.5008944543828266</v>
      </c>
      <c r="W99" s="16">
        <v>1.6808000000000001</v>
      </c>
      <c r="X99" s="16">
        <v>1.9652000000000001</v>
      </c>
      <c r="Y99" s="16">
        <v>1.6828000000000001</v>
      </c>
      <c r="Z99" s="16">
        <v>1.3984000000000001</v>
      </c>
      <c r="AA99" s="16">
        <v>1.1172</v>
      </c>
      <c r="AB99" s="16">
        <v>1.1172</v>
      </c>
      <c r="AC99" s="16" t="s">
        <v>36</v>
      </c>
      <c r="AD99" s="16">
        <f t="shared" si="44"/>
        <v>0</v>
      </c>
      <c r="AE99" s="16">
        <f t="shared" si="45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139</v>
      </c>
      <c r="B100" s="1" t="s">
        <v>32</v>
      </c>
      <c r="C100" s="1">
        <v>1.6240000000000001</v>
      </c>
      <c r="D100" s="1">
        <v>34.725000000000001</v>
      </c>
      <c r="E100" s="1">
        <v>1.448</v>
      </c>
      <c r="F100" s="1">
        <v>34.725000000000001</v>
      </c>
      <c r="G100" s="6">
        <v>1</v>
      </c>
      <c r="H100" s="1" t="e">
        <v>#N/A</v>
      </c>
      <c r="I100" s="1" t="s">
        <v>33</v>
      </c>
      <c r="J100" s="1">
        <v>7.8</v>
      </c>
      <c r="K100" s="1">
        <f t="shared" si="52"/>
        <v>-6.3520000000000003</v>
      </c>
      <c r="L100" s="1">
        <f t="shared" si="40"/>
        <v>1.448</v>
      </c>
      <c r="M100" s="1"/>
      <c r="N100" s="1"/>
      <c r="O100" s="1">
        <f t="shared" si="41"/>
        <v>0.28959999999999997</v>
      </c>
      <c r="P100" s="5"/>
      <c r="Q100" s="5">
        <f t="shared" ref="Q100:Q101" si="53">P100-R100</f>
        <v>0</v>
      </c>
      <c r="R100" s="5"/>
      <c r="S100" s="5"/>
      <c r="T100" s="1"/>
      <c r="U100" s="1">
        <f t="shared" ref="U100:U101" si="54">(F100+N100+Q100+R100)/O100</f>
        <v>119.90676795580113</v>
      </c>
      <c r="V100" s="1">
        <f t="shared" si="43"/>
        <v>119.90676795580113</v>
      </c>
      <c r="W100" s="1">
        <v>2.0247999999999999</v>
      </c>
      <c r="X100" s="1">
        <v>2.6008</v>
      </c>
      <c r="Y100" s="1">
        <v>9.8431999999999995</v>
      </c>
      <c r="Z100" s="1">
        <v>8.9775999999999989</v>
      </c>
      <c r="AA100" s="1">
        <v>0</v>
      </c>
      <c r="AB100" s="1">
        <v>0</v>
      </c>
      <c r="AC100" s="1" t="s">
        <v>140</v>
      </c>
      <c r="AD100" s="1">
        <f t="shared" ref="AD100:AE101" si="55">ROUND(Q100*G100,1)</f>
        <v>0</v>
      </c>
      <c r="AE100" s="1">
        <f t="shared" si="45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141</v>
      </c>
      <c r="B101" s="1" t="s">
        <v>32</v>
      </c>
      <c r="C101" s="1">
        <v>8.798</v>
      </c>
      <c r="D101" s="1">
        <v>150.78</v>
      </c>
      <c r="E101" s="1">
        <v>13.032</v>
      </c>
      <c r="F101" s="1">
        <v>143.49</v>
      </c>
      <c r="G101" s="6">
        <v>1</v>
      </c>
      <c r="H101" s="1" t="e">
        <v>#N/A</v>
      </c>
      <c r="I101" s="1" t="s">
        <v>33</v>
      </c>
      <c r="J101" s="1">
        <v>30.8</v>
      </c>
      <c r="K101" s="1">
        <f t="shared" si="52"/>
        <v>-17.768000000000001</v>
      </c>
      <c r="L101" s="1">
        <f t="shared" si="40"/>
        <v>13.032</v>
      </c>
      <c r="M101" s="1"/>
      <c r="N101" s="1">
        <v>42.176399999999987</v>
      </c>
      <c r="O101" s="1">
        <f t="shared" si="41"/>
        <v>2.6063999999999998</v>
      </c>
      <c r="P101" s="5"/>
      <c r="Q101" s="5">
        <f t="shared" si="53"/>
        <v>0</v>
      </c>
      <c r="R101" s="5"/>
      <c r="S101" s="5"/>
      <c r="T101" s="1"/>
      <c r="U101" s="1">
        <f t="shared" si="54"/>
        <v>71.234806629834267</v>
      </c>
      <c r="V101" s="1">
        <f t="shared" si="43"/>
        <v>71.234806629834267</v>
      </c>
      <c r="W101" s="1">
        <v>6.0301999999999998</v>
      </c>
      <c r="X101" s="1">
        <v>5.1698000000000004</v>
      </c>
      <c r="Y101" s="1">
        <v>7.7797999999999998</v>
      </c>
      <c r="Z101" s="1">
        <v>7.4917999999999996</v>
      </c>
      <c r="AA101" s="1">
        <v>0</v>
      </c>
      <c r="AB101" s="1">
        <v>0</v>
      </c>
      <c r="AC101" s="1" t="s">
        <v>140</v>
      </c>
      <c r="AD101" s="1">
        <f t="shared" si="55"/>
        <v>0</v>
      </c>
      <c r="AE101" s="1">
        <f t="shared" si="45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142</v>
      </c>
      <c r="B102" s="1" t="s">
        <v>32</v>
      </c>
      <c r="C102" s="1">
        <v>5.88</v>
      </c>
      <c r="D102" s="1">
        <v>69.655000000000001</v>
      </c>
      <c r="E102" s="1">
        <v>12.976000000000001</v>
      </c>
      <c r="F102" s="1">
        <v>62.384999999999998</v>
      </c>
      <c r="G102" s="6">
        <v>0</v>
      </c>
      <c r="H102" s="1" t="e">
        <v>#N/A</v>
      </c>
      <c r="I102" s="1" t="s">
        <v>33</v>
      </c>
      <c r="J102" s="1">
        <v>21.6</v>
      </c>
      <c r="K102" s="1">
        <f t="shared" si="52"/>
        <v>-8.6240000000000006</v>
      </c>
      <c r="L102" s="1">
        <f t="shared" si="40"/>
        <v>12.976000000000001</v>
      </c>
      <c r="M102" s="1"/>
      <c r="N102" s="1"/>
      <c r="O102" s="1">
        <f t="shared" si="41"/>
        <v>2.5952000000000002</v>
      </c>
      <c r="P102" s="5"/>
      <c r="Q102" s="5"/>
      <c r="R102" s="5"/>
      <c r="S102" s="5"/>
      <c r="T102" s="1"/>
      <c r="U102" s="1">
        <f t="shared" si="42"/>
        <v>24.038609741060416</v>
      </c>
      <c r="V102" s="1">
        <f t="shared" si="43"/>
        <v>24.038609741060416</v>
      </c>
      <c r="W102" s="1">
        <v>4.2252000000000001</v>
      </c>
      <c r="X102" s="1">
        <v>3.3723999999999998</v>
      </c>
      <c r="Y102" s="1">
        <v>9.2408000000000001</v>
      </c>
      <c r="Z102" s="1">
        <v>8.9524000000000008</v>
      </c>
      <c r="AA102" s="1">
        <v>0</v>
      </c>
      <c r="AB102" s="1">
        <v>0</v>
      </c>
      <c r="AC102" s="1"/>
      <c r="AD102" s="1">
        <f t="shared" si="44"/>
        <v>0</v>
      </c>
      <c r="AE102" s="1">
        <f t="shared" si="45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0" t="s">
        <v>143</v>
      </c>
      <c r="B103" s="1" t="s">
        <v>41</v>
      </c>
      <c r="C103" s="1"/>
      <c r="D103" s="1">
        <v>40</v>
      </c>
      <c r="E103" s="1"/>
      <c r="F103" s="1">
        <v>40</v>
      </c>
      <c r="G103" s="6">
        <v>0.4</v>
      </c>
      <c r="H103" s="1" t="e">
        <v>#N/A</v>
      </c>
      <c r="I103" s="1" t="s">
        <v>33</v>
      </c>
      <c r="J103" s="1"/>
      <c r="K103" s="1">
        <f t="shared" si="52"/>
        <v>0</v>
      </c>
      <c r="L103" s="1">
        <f t="shared" si="40"/>
        <v>0</v>
      </c>
      <c r="M103" s="1"/>
      <c r="N103" s="1"/>
      <c r="O103" s="1">
        <f t="shared" si="41"/>
        <v>0</v>
      </c>
      <c r="P103" s="5"/>
      <c r="Q103" s="5">
        <f>P103-R103</f>
        <v>0</v>
      </c>
      <c r="R103" s="5"/>
      <c r="S103" s="5"/>
      <c r="T103" s="1"/>
      <c r="U103" s="1" t="e">
        <f>(F103+N103+Q103+R103)/O103</f>
        <v>#DIV/0!</v>
      </c>
      <c r="V103" s="1" t="e">
        <f t="shared" si="43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146</v>
      </c>
      <c r="AD103" s="1">
        <f>ROUND(Q103*G103,1)</f>
        <v>0</v>
      </c>
      <c r="AE103" s="1">
        <f t="shared" si="45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2" t="s">
        <v>144</v>
      </c>
      <c r="B104" s="12" t="s">
        <v>32</v>
      </c>
      <c r="C104" s="12"/>
      <c r="D104" s="12">
        <v>92.34</v>
      </c>
      <c r="E104" s="12"/>
      <c r="F104" s="12">
        <v>92.34</v>
      </c>
      <c r="G104" s="13">
        <v>0</v>
      </c>
      <c r="H104" s="12" t="e">
        <v>#N/A</v>
      </c>
      <c r="I104" s="12" t="s">
        <v>47</v>
      </c>
      <c r="J104" s="12"/>
      <c r="K104" s="12">
        <f t="shared" si="52"/>
        <v>0</v>
      </c>
      <c r="L104" s="12">
        <f t="shared" si="40"/>
        <v>0</v>
      </c>
      <c r="M104" s="12"/>
      <c r="N104" s="12"/>
      <c r="O104" s="12">
        <f t="shared" si="41"/>
        <v>0</v>
      </c>
      <c r="P104" s="14"/>
      <c r="Q104" s="14"/>
      <c r="R104" s="14"/>
      <c r="S104" s="14"/>
      <c r="T104" s="12"/>
      <c r="U104" s="12" t="e">
        <f t="shared" si="42"/>
        <v>#DIV/0!</v>
      </c>
      <c r="V104" s="12" t="e">
        <f t="shared" si="43"/>
        <v>#DIV/0!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5" t="s">
        <v>150</v>
      </c>
      <c r="AD104" s="12">
        <f t="shared" si="44"/>
        <v>0</v>
      </c>
      <c r="AE104" s="12">
        <f t="shared" si="45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0" t="s">
        <v>145</v>
      </c>
      <c r="B105" s="1" t="s">
        <v>41</v>
      </c>
      <c r="C105" s="1"/>
      <c r="D105" s="1"/>
      <c r="E105" s="1"/>
      <c r="F105" s="1"/>
      <c r="G105" s="6">
        <v>0.4</v>
      </c>
      <c r="H105" s="1" t="e">
        <v>#N/A</v>
      </c>
      <c r="I105" s="1" t="s">
        <v>33</v>
      </c>
      <c r="J105" s="1"/>
      <c r="K105" s="1">
        <f t="shared" si="52"/>
        <v>0</v>
      </c>
      <c r="L105" s="1">
        <f t="shared" si="40"/>
        <v>0</v>
      </c>
      <c r="M105" s="1"/>
      <c r="N105" s="1"/>
      <c r="O105" s="1">
        <f t="shared" si="41"/>
        <v>0</v>
      </c>
      <c r="P105" s="5">
        <v>20</v>
      </c>
      <c r="Q105" s="5">
        <f>P105-R105</f>
        <v>20</v>
      </c>
      <c r="R105" s="5"/>
      <c r="S105" s="5"/>
      <c r="T105" s="1"/>
      <c r="U105" s="1" t="e">
        <f>(F105+N105+Q105+R105)/O105</f>
        <v>#DIV/0!</v>
      </c>
      <c r="V105" s="1" t="e">
        <f t="shared" si="43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146</v>
      </c>
      <c r="AD105" s="1">
        <f>ROUND(Q105*G105,1)</f>
        <v>8</v>
      </c>
      <c r="AE105" s="1">
        <f t="shared" si="45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6" t="s">
        <v>147</v>
      </c>
      <c r="B106" s="16" t="s">
        <v>32</v>
      </c>
      <c r="C106" s="16"/>
      <c r="D106" s="16"/>
      <c r="E106" s="16"/>
      <c r="F106" s="16"/>
      <c r="G106" s="17">
        <v>0</v>
      </c>
      <c r="H106" s="16">
        <v>40</v>
      </c>
      <c r="I106" s="16" t="s">
        <v>33</v>
      </c>
      <c r="J106" s="16"/>
      <c r="K106" s="16">
        <f t="shared" si="52"/>
        <v>0</v>
      </c>
      <c r="L106" s="16">
        <f t="shared" si="40"/>
        <v>0</v>
      </c>
      <c r="M106" s="16"/>
      <c r="N106" s="16"/>
      <c r="O106" s="16">
        <f t="shared" si="41"/>
        <v>0</v>
      </c>
      <c r="P106" s="18"/>
      <c r="Q106" s="18"/>
      <c r="R106" s="18"/>
      <c r="S106" s="18"/>
      <c r="T106" s="16"/>
      <c r="U106" s="16" t="e">
        <f t="shared" si="42"/>
        <v>#DIV/0!</v>
      </c>
      <c r="V106" s="16" t="e">
        <f t="shared" si="43"/>
        <v>#DIV/0!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 t="s">
        <v>58</v>
      </c>
      <c r="AD106" s="16">
        <f t="shared" si="44"/>
        <v>0</v>
      </c>
      <c r="AE106" s="16">
        <f t="shared" si="45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E106" xr:uid="{60FB9592-4815-40C3-AEA7-48B6E34B90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2024-03-27T13:55:43Z</dcterms:created>
  <dcterms:modified xsi:type="dcterms:W3CDTF">2024-03-28T09:42:46Z</dcterms:modified>
</cp:coreProperties>
</file>