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9149B40-26AA-4CE0-A62A-F37E2717AF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X477" i="1" s="1"/>
  <c r="W471" i="1"/>
  <c r="N471" i="1"/>
  <c r="V469" i="1"/>
  <c r="W468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W450" i="1"/>
  <c r="W463" i="1" s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N425" i="1"/>
  <c r="V422" i="1"/>
  <c r="W421" i="1"/>
  <c r="V421" i="1"/>
  <c r="X420" i="1"/>
  <c r="W420" i="1"/>
  <c r="N420" i="1"/>
  <c r="W419" i="1"/>
  <c r="X419" i="1" s="1"/>
  <c r="N419" i="1"/>
  <c r="X418" i="1"/>
  <c r="W418" i="1"/>
  <c r="W422" i="1" s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X387" i="1" s="1"/>
  <c r="N387" i="1"/>
  <c r="X386" i="1"/>
  <c r="X388" i="1" s="1"/>
  <c r="W386" i="1"/>
  <c r="W388" i="1" s="1"/>
  <c r="N386" i="1"/>
  <c r="V382" i="1"/>
  <c r="V381" i="1"/>
  <c r="W380" i="1"/>
  <c r="N380" i="1"/>
  <c r="V378" i="1"/>
  <c r="V377" i="1"/>
  <c r="W376" i="1"/>
  <c r="X376" i="1" s="1"/>
  <c r="N376" i="1"/>
  <c r="X375" i="1"/>
  <c r="W375" i="1"/>
  <c r="N375" i="1"/>
  <c r="W374" i="1"/>
  <c r="X374" i="1" s="1"/>
  <c r="N374" i="1"/>
  <c r="X373" i="1"/>
  <c r="X377" i="1" s="1"/>
  <c r="W373" i="1"/>
  <c r="N373" i="1"/>
  <c r="V371" i="1"/>
  <c r="W370" i="1"/>
  <c r="V370" i="1"/>
  <c r="X369" i="1"/>
  <c r="W369" i="1"/>
  <c r="N369" i="1"/>
  <c r="W368" i="1"/>
  <c r="N368" i="1"/>
  <c r="V366" i="1"/>
  <c r="V365" i="1"/>
  <c r="W364" i="1"/>
  <c r="X364" i="1" s="1"/>
  <c r="N364" i="1"/>
  <c r="X363" i="1"/>
  <c r="W363" i="1"/>
  <c r="N363" i="1"/>
  <c r="W362" i="1"/>
  <c r="X362" i="1" s="1"/>
  <c r="N362" i="1"/>
  <c r="X361" i="1"/>
  <c r="W361" i="1"/>
  <c r="N361" i="1"/>
  <c r="W360" i="1"/>
  <c r="N360" i="1"/>
  <c r="V357" i="1"/>
  <c r="V356" i="1"/>
  <c r="W355" i="1"/>
  <c r="N355" i="1"/>
  <c r="V353" i="1"/>
  <c r="V352" i="1"/>
  <c r="W351" i="1"/>
  <c r="X351" i="1" s="1"/>
  <c r="N351" i="1"/>
  <c r="X350" i="1"/>
  <c r="X352" i="1" s="1"/>
  <c r="W350" i="1"/>
  <c r="W352" i="1" s="1"/>
  <c r="V348" i="1"/>
  <c r="V347" i="1"/>
  <c r="W346" i="1"/>
  <c r="X346" i="1" s="1"/>
  <c r="N346" i="1"/>
  <c r="X345" i="1"/>
  <c r="W345" i="1"/>
  <c r="N345" i="1"/>
  <c r="W344" i="1"/>
  <c r="N344" i="1"/>
  <c r="V342" i="1"/>
  <c r="V341" i="1"/>
  <c r="W340" i="1"/>
  <c r="X340" i="1" s="1"/>
  <c r="N340" i="1"/>
  <c r="X339" i="1"/>
  <c r="W339" i="1"/>
  <c r="N339" i="1"/>
  <c r="W338" i="1"/>
  <c r="X338" i="1" s="1"/>
  <c r="N338" i="1"/>
  <c r="X337" i="1"/>
  <c r="W337" i="1"/>
  <c r="N337" i="1"/>
  <c r="W336" i="1"/>
  <c r="X336" i="1" s="1"/>
  <c r="N336" i="1"/>
  <c r="X335" i="1"/>
  <c r="X341" i="1" s="1"/>
  <c r="W335" i="1"/>
  <c r="N335" i="1"/>
  <c r="W334" i="1"/>
  <c r="X334" i="1" s="1"/>
  <c r="N334" i="1"/>
  <c r="X333" i="1"/>
  <c r="W333" i="1"/>
  <c r="Q525" i="1" s="1"/>
  <c r="N333" i="1"/>
  <c r="V329" i="1"/>
  <c r="W328" i="1"/>
  <c r="V328" i="1"/>
  <c r="X327" i="1"/>
  <c r="X328" i="1" s="1"/>
  <c r="W327" i="1"/>
  <c r="P525" i="1" s="1"/>
  <c r="N327" i="1"/>
  <c r="V323" i="1"/>
  <c r="W322" i="1"/>
  <c r="V322" i="1"/>
  <c r="X321" i="1"/>
  <c r="X322" i="1" s="1"/>
  <c r="W321" i="1"/>
  <c r="W323" i="1" s="1"/>
  <c r="N321" i="1"/>
  <c r="V319" i="1"/>
  <c r="W318" i="1"/>
  <c r="V318" i="1"/>
  <c r="X317" i="1"/>
  <c r="X318" i="1" s="1"/>
  <c r="W317" i="1"/>
  <c r="W319" i="1" s="1"/>
  <c r="N317" i="1"/>
  <c r="V315" i="1"/>
  <c r="V314" i="1"/>
  <c r="X313" i="1"/>
  <c r="W313" i="1"/>
  <c r="N313" i="1"/>
  <c r="W312" i="1"/>
  <c r="X312" i="1" s="1"/>
  <c r="N312" i="1"/>
  <c r="X311" i="1"/>
  <c r="X314" i="1" s="1"/>
  <c r="W311" i="1"/>
  <c r="N311" i="1"/>
  <c r="V309" i="1"/>
  <c r="W308" i="1"/>
  <c r="V308" i="1"/>
  <c r="X307" i="1"/>
  <c r="X308" i="1" s="1"/>
  <c r="W307" i="1"/>
  <c r="W309" i="1" s="1"/>
  <c r="N307" i="1"/>
  <c r="V304" i="1"/>
  <c r="W303" i="1"/>
  <c r="V303" i="1"/>
  <c r="X302" i="1"/>
  <c r="W302" i="1"/>
  <c r="N302" i="1"/>
  <c r="W301" i="1"/>
  <c r="N301" i="1"/>
  <c r="V299" i="1"/>
  <c r="V298" i="1"/>
  <c r="W297" i="1"/>
  <c r="X297" i="1" s="1"/>
  <c r="N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X298" i="1" s="1"/>
  <c r="W290" i="1"/>
  <c r="N290" i="1"/>
  <c r="V287" i="1"/>
  <c r="W286" i="1"/>
  <c r="V286" i="1"/>
  <c r="X285" i="1"/>
  <c r="W285" i="1"/>
  <c r="N285" i="1"/>
  <c r="W284" i="1"/>
  <c r="X284" i="1" s="1"/>
  <c r="N284" i="1"/>
  <c r="X283" i="1"/>
  <c r="W283" i="1"/>
  <c r="W287" i="1" s="1"/>
  <c r="N283" i="1"/>
  <c r="V281" i="1"/>
  <c r="V280" i="1"/>
  <c r="X279" i="1"/>
  <c r="W279" i="1"/>
  <c r="N279" i="1"/>
  <c r="W278" i="1"/>
  <c r="X278" i="1" s="1"/>
  <c r="W277" i="1"/>
  <c r="V275" i="1"/>
  <c r="V274" i="1"/>
  <c r="X273" i="1"/>
  <c r="W273" i="1"/>
  <c r="N273" i="1"/>
  <c r="W272" i="1"/>
  <c r="X272" i="1" s="1"/>
  <c r="N272" i="1"/>
  <c r="X271" i="1"/>
  <c r="X274" i="1" s="1"/>
  <c r="W271" i="1"/>
  <c r="N271" i="1"/>
  <c r="V269" i="1"/>
  <c r="V268" i="1"/>
  <c r="X267" i="1"/>
  <c r="W267" i="1"/>
  <c r="N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N260" i="1"/>
  <c r="V258" i="1"/>
  <c r="V257" i="1"/>
  <c r="W256" i="1"/>
  <c r="X256" i="1" s="1"/>
  <c r="N256" i="1"/>
  <c r="X255" i="1"/>
  <c r="X257" i="1" s="1"/>
  <c r="W255" i="1"/>
  <c r="N255" i="1"/>
  <c r="W254" i="1"/>
  <c r="X254" i="1" s="1"/>
  <c r="N254" i="1"/>
  <c r="X253" i="1"/>
  <c r="W253" i="1"/>
  <c r="W257" i="1" s="1"/>
  <c r="N253" i="1"/>
  <c r="V251" i="1"/>
  <c r="W250" i="1"/>
  <c r="V250" i="1"/>
  <c r="X249" i="1"/>
  <c r="X250" i="1" s="1"/>
  <c r="W249" i="1"/>
  <c r="W251" i="1" s="1"/>
  <c r="N249" i="1"/>
  <c r="V247" i="1"/>
  <c r="V246" i="1"/>
  <c r="X245" i="1"/>
  <c r="W245" i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X246" i="1" s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X172" i="1"/>
  <c r="X176" i="1" s="1"/>
  <c r="W172" i="1"/>
  <c r="N172" i="1"/>
  <c r="V170" i="1"/>
  <c r="W169" i="1"/>
  <c r="V169" i="1"/>
  <c r="X168" i="1"/>
  <c r="W168" i="1"/>
  <c r="N168" i="1"/>
  <c r="W167" i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W149" i="1"/>
  <c r="H525" i="1" s="1"/>
  <c r="N149" i="1"/>
  <c r="V146" i="1"/>
  <c r="V145" i="1"/>
  <c r="X144" i="1"/>
  <c r="W144" i="1"/>
  <c r="N144" i="1"/>
  <c r="W143" i="1"/>
  <c r="X143" i="1" s="1"/>
  <c r="N143" i="1"/>
  <c r="X142" i="1"/>
  <c r="X145" i="1" s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X129" i="1" s="1"/>
  <c r="W123" i="1"/>
  <c r="X123" i="1" s="1"/>
  <c r="N123" i="1"/>
  <c r="X122" i="1"/>
  <c r="W122" i="1"/>
  <c r="W129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X119" i="1" s="1"/>
  <c r="W107" i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X93" i="1" s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X86" i="1" s="1"/>
  <c r="W65" i="1"/>
  <c r="N65" i="1"/>
  <c r="V62" i="1"/>
  <c r="V61" i="1"/>
  <c r="X60" i="1"/>
  <c r="W60" i="1"/>
  <c r="X59" i="1"/>
  <c r="W59" i="1"/>
  <c r="N59" i="1"/>
  <c r="W58" i="1"/>
  <c r="X58" i="1" s="1"/>
  <c r="N58" i="1"/>
  <c r="X57" i="1"/>
  <c r="X61" i="1" s="1"/>
  <c r="W57" i="1"/>
  <c r="N57" i="1"/>
  <c r="V54" i="1"/>
  <c r="V53" i="1"/>
  <c r="X52" i="1"/>
  <c r="W52" i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4" i="1" s="1"/>
  <c r="V24" i="1"/>
  <c r="V515" i="1" s="1"/>
  <c r="W23" i="1"/>
  <c r="V23" i="1"/>
  <c r="X22" i="1"/>
  <c r="X23" i="1" s="1"/>
  <c r="W22" i="1"/>
  <c r="N22" i="1"/>
  <c r="H10" i="1"/>
  <c r="A9" i="1"/>
  <c r="A10" i="1" s="1"/>
  <c r="D7" i="1"/>
  <c r="O6" i="1"/>
  <c r="N2" i="1"/>
  <c r="F9" i="1" l="1"/>
  <c r="J9" i="1"/>
  <c r="F10" i="1"/>
  <c r="W35" i="1"/>
  <c r="W39" i="1"/>
  <c r="W43" i="1"/>
  <c r="W47" i="1"/>
  <c r="W53" i="1"/>
  <c r="W519" i="1" s="1"/>
  <c r="W61" i="1"/>
  <c r="W86" i="1"/>
  <c r="W94" i="1"/>
  <c r="W105" i="1"/>
  <c r="X96" i="1"/>
  <c r="X104" i="1" s="1"/>
  <c r="W104" i="1"/>
  <c r="W130" i="1"/>
  <c r="W138" i="1"/>
  <c r="X133" i="1"/>
  <c r="X137" i="1" s="1"/>
  <c r="W137" i="1"/>
  <c r="W214" i="1"/>
  <c r="W217" i="1"/>
  <c r="X216" i="1"/>
  <c r="X217" i="1" s="1"/>
  <c r="W218" i="1"/>
  <c r="W258" i="1"/>
  <c r="W269" i="1"/>
  <c r="X260" i="1"/>
  <c r="X268" i="1" s="1"/>
  <c r="W268" i="1"/>
  <c r="W342" i="1"/>
  <c r="W347" i="1"/>
  <c r="X344" i="1"/>
  <c r="X347" i="1" s="1"/>
  <c r="W428" i="1"/>
  <c r="W437" i="1"/>
  <c r="X430" i="1"/>
  <c r="X437" i="1" s="1"/>
  <c r="W438" i="1"/>
  <c r="W478" i="1"/>
  <c r="W483" i="1"/>
  <c r="X480" i="1"/>
  <c r="X482" i="1" s="1"/>
  <c r="W482" i="1"/>
  <c r="F525" i="1"/>
  <c r="O525" i="1"/>
  <c r="H9" i="1"/>
  <c r="W517" i="1"/>
  <c r="W516" i="1"/>
  <c r="V519" i="1"/>
  <c r="W24" i="1"/>
  <c r="X26" i="1"/>
  <c r="X34" i="1" s="1"/>
  <c r="X520" i="1" s="1"/>
  <c r="X37" i="1"/>
  <c r="X38" i="1" s="1"/>
  <c r="X41" i="1"/>
  <c r="X42" i="1" s="1"/>
  <c r="X45" i="1"/>
  <c r="X46" i="1" s="1"/>
  <c r="X51" i="1"/>
  <c r="X53" i="1" s="1"/>
  <c r="W54" i="1"/>
  <c r="D525" i="1"/>
  <c r="W62" i="1"/>
  <c r="E525" i="1"/>
  <c r="W87" i="1"/>
  <c r="W120" i="1"/>
  <c r="W119" i="1"/>
  <c r="W145" i="1"/>
  <c r="X158" i="1"/>
  <c r="W158" i="1"/>
  <c r="W165" i="1"/>
  <c r="W170" i="1"/>
  <c r="X167" i="1"/>
  <c r="X169" i="1" s="1"/>
  <c r="W176" i="1"/>
  <c r="W177" i="1"/>
  <c r="W196" i="1"/>
  <c r="X179" i="1"/>
  <c r="X196" i="1" s="1"/>
  <c r="W197" i="1"/>
  <c r="W204" i="1"/>
  <c r="X199" i="1"/>
  <c r="X203" i="1" s="1"/>
  <c r="W203" i="1"/>
  <c r="W213" i="1"/>
  <c r="X207" i="1"/>
  <c r="X213" i="1" s="1"/>
  <c r="M525" i="1"/>
  <c r="W246" i="1"/>
  <c r="W275" i="1"/>
  <c r="W274" i="1"/>
  <c r="W281" i="1"/>
  <c r="X277" i="1"/>
  <c r="X280" i="1" s="1"/>
  <c r="W280" i="1"/>
  <c r="X286" i="1"/>
  <c r="W299" i="1"/>
  <c r="W304" i="1"/>
  <c r="X301" i="1"/>
  <c r="X303" i="1" s="1"/>
  <c r="W315" i="1"/>
  <c r="W314" i="1"/>
  <c r="W348" i="1"/>
  <c r="W353" i="1"/>
  <c r="W356" i="1"/>
  <c r="X355" i="1"/>
  <c r="X356" i="1" s="1"/>
  <c r="W357" i="1"/>
  <c r="R525" i="1"/>
  <c r="W365" i="1"/>
  <c r="X360" i="1"/>
  <c r="X365" i="1" s="1"/>
  <c r="W366" i="1"/>
  <c r="W371" i="1"/>
  <c r="X368" i="1"/>
  <c r="X370" i="1" s="1"/>
  <c r="W377" i="1"/>
  <c r="W378" i="1"/>
  <c r="W382" i="1"/>
  <c r="W381" i="1"/>
  <c r="X380" i="1"/>
  <c r="X381" i="1" s="1"/>
  <c r="X463" i="1"/>
  <c r="W506" i="1"/>
  <c r="W513" i="1"/>
  <c r="X508" i="1"/>
  <c r="X513" i="1" s="1"/>
  <c r="W514" i="1"/>
  <c r="B525" i="1"/>
  <c r="J525" i="1"/>
  <c r="S525" i="1"/>
  <c r="G525" i="1"/>
  <c r="W146" i="1"/>
  <c r="W159" i="1"/>
  <c r="I525" i="1"/>
  <c r="W164" i="1"/>
  <c r="W228" i="1"/>
  <c r="W247" i="1"/>
  <c r="N525" i="1"/>
  <c r="W298" i="1"/>
  <c r="W329" i="1"/>
  <c r="W341" i="1"/>
  <c r="W389" i="1"/>
  <c r="W404" i="1"/>
  <c r="X391" i="1"/>
  <c r="X404" i="1" s="1"/>
  <c r="W405" i="1"/>
  <c r="W412" i="1"/>
  <c r="X407" i="1"/>
  <c r="X411" i="1" s="1"/>
  <c r="W411" i="1"/>
  <c r="X421" i="1"/>
  <c r="T525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77" i="1"/>
  <c r="V525" i="1"/>
  <c r="W492" i="1"/>
  <c r="X487" i="1"/>
  <c r="X492" i="1" s="1"/>
  <c r="W493" i="1"/>
  <c r="W505" i="1"/>
  <c r="X501" i="1"/>
  <c r="X505" i="1" s="1"/>
  <c r="U525" i="1"/>
  <c r="W427" i="1"/>
  <c r="W515" i="1" l="1"/>
  <c r="W518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<sst xmlns="http://schemas.openxmlformats.org/spreadsheetml/2006/main" count="2224" uniqueCount="747">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</sst>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505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12</v>
      </c>
      <c r="W51" s="349">
        <f>IFERROR(IF(V51="",0,CEILING((V51/$H51),1)*$H51),"")</f>
        <v>21.6</v>
      </c>
      <c r="X51" s="36">
        <f>IFERROR(IF(W51=0,"",ROUNDUP(W51/H51,0)*0.02175),"")</f>
        <v>4.3499999999999997E-2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1.1111111111111109</v>
      </c>
      <c r="W53" s="350">
        <f>IFERROR(W51/H51,"0")+IFERROR(W52/H52,"0")</f>
        <v>2</v>
      </c>
      <c r="X53" s="350">
        <f>IFERROR(IF(X51="",0,X51),"0")+IFERROR(IF(X52="",0,X52),"0")</f>
        <v>4.3499999999999997E-2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12</v>
      </c>
      <c r="W54" s="350">
        <f>IFERROR(SUM(W51:W52),"0")</f>
        <v>21.6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45</v>
      </c>
      <c r="W57" s="349">
        <f>IFERROR(IF(V57="",0,CEILING((V57/$H57),1)*$H57),"")</f>
        <v>54</v>
      </c>
      <c r="X57" s="36">
        <f>IFERROR(IF(W57=0,"",ROUNDUP(W57/H57,0)*0.02175),"")</f>
        <v>0.10874999999999999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4</v>
      </c>
      <c r="W60" s="349">
        <f>IFERROR(IF(V60="",0,CEILING((V60/$H60),1)*$H60),"")</f>
        <v>4</v>
      </c>
      <c r="X60" s="36">
        <f>IFERROR(IF(W60=0,"",ROUNDUP(W60/H60,0)*0.00937),"")</f>
        <v>9.3699999999999999E-3</v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5.1666666666666661</v>
      </c>
      <c r="W61" s="350">
        <f>IFERROR(W57/H57,"0")+IFERROR(W58/H58,"0")+IFERROR(W59/H59,"0")+IFERROR(W60/H60,"0")</f>
        <v>6</v>
      </c>
      <c r="X61" s="350">
        <f>IFERROR(IF(X57="",0,X57),"0")+IFERROR(IF(X58="",0,X58),"0")+IFERROR(IF(X59="",0,X59),"0")+IFERROR(IF(X60="",0,X60),"0")</f>
        <v>0.11811999999999999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49</v>
      </c>
      <c r="W62" s="350">
        <f>IFERROR(SUM(W57:W60),"0")</f>
        <v>58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80</v>
      </c>
      <c r="W67" s="349">
        <f t="shared" si="2"/>
        <v>89.6</v>
      </c>
      <c r="X67" s="36">
        <f t="shared" si="3"/>
        <v>0.17399999999999999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39</v>
      </c>
      <c r="W70" s="349">
        <f t="shared" si="2"/>
        <v>44.8</v>
      </c>
      <c r="X70" s="36">
        <f t="shared" si="3"/>
        <v>8.6999999999999994E-2</v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5</v>
      </c>
      <c r="W79" s="349">
        <f t="shared" si="2"/>
        <v>9</v>
      </c>
      <c r="X79" s="36">
        <f t="shared" si="4"/>
        <v>1.874E-2</v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11.736111111111111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14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0.27973999999999999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124</v>
      </c>
      <c r="W87" s="350">
        <f>IFERROR(SUM(W65:W85),"0")</f>
        <v>143.39999999999998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0</v>
      </c>
      <c r="W92" s="349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0</v>
      </c>
      <c r="W93" s="350">
        <f>IFERROR(W89/H89,"0")+IFERROR(W90/H90,"0")+IFERROR(W91/H91,"0")+IFERROR(W92/H92,"0")</f>
        <v>0</v>
      </c>
      <c r="X93" s="350">
        <f>IFERROR(IF(X89="",0,X89),"0")+IFERROR(IF(X90="",0,X90),"0")+IFERROR(IF(X91="",0,X91),"0")+IFERROR(IF(X92="",0,X92),"0")</f>
        <v>0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0</v>
      </c>
      <c r="W94" s="350">
        <f>IFERROR(SUM(W89:W92),"0")</f>
        <v>0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0</v>
      </c>
      <c r="W107" s="349">
        <f t="shared" ref="W107:W118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47</v>
      </c>
      <c r="W114" s="349">
        <f t="shared" si="6"/>
        <v>48.6</v>
      </c>
      <c r="X114" s="36">
        <f>IFERROR(IF(W114=0,"",ROUNDUP(W114/H114,0)*0.00753),"")</f>
        <v>0.13553999999999999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17.407407407407405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18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0.13553999999999999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47</v>
      </c>
      <c r="W120" s="350">
        <f>IFERROR(SUM(W107:W118),"0")</f>
        <v>48.6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20</v>
      </c>
      <c r="W122" s="349">
        <f t="shared" ref="W122:W128" si="7">IFERROR(IF(V122="",0,CEILING((V122/$H122),1)*$H122),"")</f>
        <v>23.24</v>
      </c>
      <c r="X122" s="36">
        <f>IFERROR(IF(W122=0,"",ROUNDUP(W122/H122,0)*0.00937),"")</f>
        <v>6.5589999999999996E-2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0</v>
      </c>
      <c r="W124" s="349">
        <f t="shared" si="7"/>
        <v>0</v>
      </c>
      <c r="X124" s="36" t="str">
        <f>IFERROR(IF(W124=0,"",ROUNDUP(W124/H124,0)*0.02175),"")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7</v>
      </c>
      <c r="W128" s="349">
        <f t="shared" si="7"/>
        <v>7.1999999999999993</v>
      </c>
      <c r="X128" s="36">
        <f>IFERROR(IF(W128=0,"",ROUNDUP(W128/H128,0)*0.00753),"")</f>
        <v>2.2589999999999999E-2</v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8.9407630522088368</v>
      </c>
      <c r="W129" s="350">
        <f>IFERROR(W122/H122,"0")+IFERROR(W123/H123,"0")+IFERROR(W124/H124,"0")+IFERROR(W125/H125,"0")+IFERROR(W126/H126,"0")+IFERROR(W127/H127,"0")+IFERROR(W128/H128,"0")</f>
        <v>10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8.8179999999999994E-2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27</v>
      </c>
      <c r="W130" s="350">
        <f>IFERROR(SUM(W122:W128),"0")</f>
        <v>30.439999999999998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70</v>
      </c>
      <c r="W133" s="349">
        <f>IFERROR(IF(V133="",0,CEILING((V133/$H133),1)*$H133),"")</f>
        <v>75.600000000000009</v>
      </c>
      <c r="X133" s="36">
        <f>IFERROR(IF(W133=0,"",ROUNDUP(W133/H133,0)*0.02175),"")</f>
        <v>0.19574999999999998</v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27</v>
      </c>
      <c r="W136" s="349">
        <f>IFERROR(IF(V136="",0,CEILING((V136/$H136),1)*$H136),"")</f>
        <v>27</v>
      </c>
      <c r="X136" s="36">
        <f>IFERROR(IF(W136=0,"",ROUNDUP(W136/H136,0)*0.00753),"")</f>
        <v>7.5300000000000006E-2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18.333333333333332</v>
      </c>
      <c r="W137" s="350">
        <f>IFERROR(W133/H133,"0")+IFERROR(W134/H134,"0")+IFERROR(W135/H135,"0")+IFERROR(W136/H136,"0")</f>
        <v>19</v>
      </c>
      <c r="X137" s="350">
        <f>IFERROR(IF(X133="",0,X133),"0")+IFERROR(IF(X134="",0,X134),"0")+IFERROR(IF(X135="",0,X135),"0")+IFERROR(IF(X136="",0,X136),"0")</f>
        <v>0.27105000000000001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97</v>
      </c>
      <c r="W138" s="350">
        <f>IFERROR(SUM(W133:W136),"0")</f>
        <v>102.60000000000001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0</v>
      </c>
      <c r="W151" s="349">
        <f t="shared" si="8"/>
        <v>0</v>
      </c>
      <c r="X151" s="36" t="str">
        <f>IFERROR(IF(W151=0,"",ROUNDUP(W151/H151,0)*0.00753),"")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0</v>
      </c>
      <c r="W158" s="350">
        <f>IFERROR(W149/H149,"0")+IFERROR(W150/H150,"0")+IFERROR(W151/H151,"0")+IFERROR(W152/H152,"0")+IFERROR(W153/H153,"0")+IFERROR(W154/H154,"0")+IFERROR(W155/H155,"0")+IFERROR(W156/H156,"0")+IFERROR(W157/H157,"0")</f>
        <v>0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0</v>
      </c>
      <c r="W159" s="350">
        <f>IFERROR(SUM(W149:W157),"0")</f>
        <v>0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130</v>
      </c>
      <c r="W172" s="349">
        <f>IFERROR(IF(V172="",0,CEILING((V172/$H172),1)*$H172),"")</f>
        <v>135</v>
      </c>
      <c r="X172" s="36">
        <f>IFERROR(IF(W172=0,"",ROUNDUP(W172/H172,0)*0.00937),"")</f>
        <v>0.23424999999999999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79</v>
      </c>
      <c r="W173" s="349">
        <f>IFERROR(IF(V173="",0,CEILING((V173/$H173),1)*$H173),"")</f>
        <v>81</v>
      </c>
      <c r="X173" s="36">
        <f>IFERROR(IF(W173=0,"",ROUNDUP(W173/H173,0)*0.00937),"")</f>
        <v>0.14055000000000001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65</v>
      </c>
      <c r="W175" s="349">
        <f>IFERROR(IF(V175="",0,CEILING((V175/$H175),1)*$H175),"")</f>
        <v>70.2</v>
      </c>
      <c r="X175" s="36">
        <f>IFERROR(IF(W175=0,"",ROUNDUP(W175/H175,0)*0.00937),"")</f>
        <v>0.12181</v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50.74074074074074</v>
      </c>
      <c r="W176" s="350">
        <f>IFERROR(W172/H172,"0")+IFERROR(W173/H173,"0")+IFERROR(W174/H174,"0")+IFERROR(W175/H175,"0")</f>
        <v>53</v>
      </c>
      <c r="X176" s="350">
        <f>IFERROR(IF(X172="",0,X172),"0")+IFERROR(IF(X173="",0,X173),"0")+IFERROR(IF(X174="",0,X174),"0")+IFERROR(IF(X175="",0,X175),"0")</f>
        <v>0.49661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274</v>
      </c>
      <c r="W177" s="350">
        <f>IFERROR(SUM(W172:W175),"0")</f>
        <v>286.2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20</v>
      </c>
      <c r="W180" s="349">
        <f t="shared" si="9"/>
        <v>26.099999999999998</v>
      </c>
      <c r="X180" s="36">
        <f>IFERROR(IF(W180=0,"",ROUNDUP(W180/H180,0)*0.02175),"")</f>
        <v>6.5250000000000002E-2</v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33</v>
      </c>
      <c r="W185" s="349">
        <f t="shared" si="9"/>
        <v>33.6</v>
      </c>
      <c r="X185" s="36">
        <f>IFERROR(IF(W185=0,"",ROUNDUP(W185/H185,0)*0.00753),"")</f>
        <v>0.10542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24</v>
      </c>
      <c r="W187" s="349">
        <f t="shared" si="9"/>
        <v>24</v>
      </c>
      <c r="X187" s="36">
        <f>IFERROR(IF(W187=0,"",ROUNDUP(W187/H187,0)*0.00753),"")</f>
        <v>7.5300000000000006E-2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100</v>
      </c>
      <c r="W189" s="349">
        <f t="shared" si="9"/>
        <v>100.8</v>
      </c>
      <c r="X189" s="36">
        <f t="shared" ref="X189:X195" si="10">IFERROR(IF(W189=0,"",ROUNDUP(W189/H189,0)*0.00753),"")</f>
        <v>0.31625999999999999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119</v>
      </c>
      <c r="W191" s="349">
        <f t="shared" si="9"/>
        <v>120</v>
      </c>
      <c r="X191" s="36">
        <f t="shared" si="10"/>
        <v>0.3765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109</v>
      </c>
      <c r="W192" s="349">
        <f t="shared" si="9"/>
        <v>110.39999999999999</v>
      </c>
      <c r="X192" s="36">
        <f t="shared" si="10"/>
        <v>0.34638000000000002</v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112</v>
      </c>
      <c r="W194" s="349">
        <f t="shared" si="9"/>
        <v>112.8</v>
      </c>
      <c r="X194" s="36">
        <f t="shared" si="10"/>
        <v>0.35391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62</v>
      </c>
      <c r="W195" s="349">
        <f t="shared" si="9"/>
        <v>62.4</v>
      </c>
      <c r="X195" s="36">
        <f t="shared" si="10"/>
        <v>0.19578000000000001</v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235.21551724137933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238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1.8348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579</v>
      </c>
      <c r="W197" s="350">
        <f>IFERROR(SUM(W179:W195),"0")</f>
        <v>590.09999999999991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42</v>
      </c>
      <c r="W201" s="349">
        <f>IFERROR(IF(V201="",0,CEILING((V201/$H201),1)*$H201),"")</f>
        <v>43.199999999999996</v>
      </c>
      <c r="X201" s="36">
        <f>IFERROR(IF(W201=0,"",ROUNDUP(W201/H201,0)*0.00753),"")</f>
        <v>0.13553999999999999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34</v>
      </c>
      <c r="W202" s="349">
        <f>IFERROR(IF(V202="",0,CEILING((V202/$H202),1)*$H202),"")</f>
        <v>36</v>
      </c>
      <c r="X202" s="36">
        <f>IFERROR(IF(W202=0,"",ROUNDUP(W202/H202,0)*0.00753),"")</f>
        <v>0.11295000000000001</v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31.666666666666668</v>
      </c>
      <c r="W203" s="350">
        <f>IFERROR(W199/H199,"0")+IFERROR(W200/H200,"0")+IFERROR(W201/H201,"0")+IFERROR(W202/H202,"0")</f>
        <v>33</v>
      </c>
      <c r="X203" s="350">
        <f>IFERROR(IF(X199="",0,X199),"0")+IFERROR(IF(X200="",0,X200),"0")+IFERROR(IF(X201="",0,X201),"0")+IFERROR(IF(X202="",0,X202),"0")</f>
        <v>0.24848999999999999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76</v>
      </c>
      <c r="W204" s="350">
        <f>IFERROR(SUM(W199:W202),"0")</f>
        <v>79.199999999999989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5</v>
      </c>
      <c r="W212" s="349">
        <f t="shared" si="11"/>
        <v>8</v>
      </c>
      <c r="X212" s="36">
        <f>IFERROR(IF(W212=0,"",ROUNDUP(W212/H212,0)*0.00937),"")</f>
        <v>1.874E-2</v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1.25</v>
      </c>
      <c r="W213" s="350">
        <f>IFERROR(W207/H207,"0")+IFERROR(W208/H208,"0")+IFERROR(W209/H209,"0")+IFERROR(W210/H210,"0")+IFERROR(W211/H211,"0")+IFERROR(W212/H212,"0")</f>
        <v>2</v>
      </c>
      <c r="X213" s="350">
        <f>IFERROR(IF(X207="",0,X207),"0")+IFERROR(IF(X208="",0,X208),"0")+IFERROR(IF(X209="",0,X209),"0")+IFERROR(IF(X210="",0,X210),"0")+IFERROR(IF(X211="",0,X211),"0")+IFERROR(IF(X212="",0,X212),"0")</f>
        <v>1.874E-2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5</v>
      </c>
      <c r="W214" s="350">
        <f>IFERROR(SUM(W207:W212),"0")</f>
        <v>8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0</v>
      </c>
      <c r="W221" s="349">
        <f t="shared" ref="W221:W226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0</v>
      </c>
      <c r="W227" s="350">
        <f>IFERROR(W221/H221,"0")+IFERROR(W222/H222,"0")+IFERROR(W223/H223,"0")+IFERROR(W224/H224,"0")+IFERROR(W225/H225,"0")+IFERROR(W226/H226,"0")</f>
        <v>0</v>
      </c>
      <c r="X227" s="350">
        <f>IFERROR(IF(X221="",0,X221),"0")+IFERROR(IF(X222="",0,X222),"0")+IFERROR(IF(X223="",0,X223),"0")+IFERROR(IF(X224="",0,X224),"0")+IFERROR(IF(X225="",0,X225),"0")+IFERROR(IF(X226="",0,X226),"0")</f>
        <v>0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0</v>
      </c>
      <c r="W228" s="350">
        <f>IFERROR(SUM(W221:W226),"0")</f>
        <v>0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0</v>
      </c>
      <c r="W257" s="350">
        <f>IFERROR(W253/H253,"0")+IFERROR(W254/H254,"0")+IFERROR(W255/H255,"0")+IFERROR(W256/H256,"0")</f>
        <v>0</v>
      </c>
      <c r="X257" s="350">
        <f>IFERROR(IF(X253="",0,X253),"0")+IFERROR(IF(X254="",0,X254),"0")+IFERROR(IF(X255="",0,X255),"0")+IFERROR(IF(X256="",0,X256),"0")</f>
        <v>0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0</v>
      </c>
      <c r="W258" s="350">
        <f>IFERROR(SUM(W253:W256),"0")</f>
        <v>0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0</v>
      </c>
      <c r="W274" s="350">
        <f>IFERROR(W271/H271,"0")+IFERROR(W272/H272,"0")+IFERROR(W273/H273,"0")</f>
        <v>0</v>
      </c>
      <c r="X274" s="350">
        <f>IFERROR(IF(X271="",0,X271),"0")+IFERROR(IF(X272="",0,X272),"0")+IFERROR(IF(X273="",0,X273),"0")</f>
        <v>0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0</v>
      </c>
      <c r="W275" s="350">
        <f>IFERROR(SUM(W271:W273),"0")</f>
        <v>0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0</v>
      </c>
      <c r="W307" s="349">
        <f>IFERROR(IF(V307="",0,CEILING((V307/$H307),1)*$H307),"")</f>
        <v>0</v>
      </c>
      <c r="X307" s="36" t="str">
        <f>IFERROR(IF(W307=0,"",ROUNDUP(W307/H307,0)*0.00753),"")</f>
        <v/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0</v>
      </c>
      <c r="W308" s="350">
        <f>IFERROR(W307/H307,"0")</f>
        <v>0</v>
      </c>
      <c r="X308" s="350">
        <f>IFERROR(IF(X307="",0,X307),"0")</f>
        <v>0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0</v>
      </c>
      <c r="W309" s="350">
        <f>IFERROR(SUM(W307:W307),"0")</f>
        <v>0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0</v>
      </c>
      <c r="W314" s="350">
        <f>IFERROR(W311/H311,"0")+IFERROR(W312/H312,"0")+IFERROR(W313/H313,"0")</f>
        <v>0</v>
      </c>
      <c r="X314" s="350">
        <f>IFERROR(IF(X311="",0,X311),"0")+IFERROR(IF(X312="",0,X312),"0")+IFERROR(IF(X313="",0,X313),"0")</f>
        <v>0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0</v>
      </c>
      <c r="W315" s="350">
        <f>IFERROR(SUM(W311:W313),"0")</f>
        <v>0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0</v>
      </c>
      <c r="W321" s="349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</v>
      </c>
      <c r="W322" s="350">
        <f>IFERROR(W321/H321,"0")</f>
        <v>0</v>
      </c>
      <c r="X322" s="350">
        <f>IFERROR(IF(X321="",0,X321),"0")</f>
        <v>0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0</v>
      </c>
      <c r="W323" s="350">
        <f>IFERROR(SUM(W321:W321),"0")</f>
        <v>0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1050</v>
      </c>
      <c r="W334" s="349">
        <f t="shared" si="17"/>
        <v>1050</v>
      </c>
      <c r="X334" s="36">
        <f>IFERROR(IF(W334=0,"",ROUNDUP(W334/H334,0)*0.02175),"")</f>
        <v>1.5225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1404</v>
      </c>
      <c r="W336" s="349">
        <f t="shared" si="17"/>
        <v>1410</v>
      </c>
      <c r="X336" s="36">
        <f>IFERROR(IF(W336=0,"",ROUNDUP(W336/H336,0)*0.02175),"")</f>
        <v>2.0444999999999998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1179</v>
      </c>
      <c r="W338" s="349">
        <f t="shared" si="17"/>
        <v>1185</v>
      </c>
      <c r="X338" s="36">
        <f>IFERROR(IF(W338=0,"",ROUNDUP(W338/H338,0)*0.02175),"")</f>
        <v>1.7182499999999998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242.2</v>
      </c>
      <c r="W341" s="350">
        <f>IFERROR(W333/H333,"0")+IFERROR(W334/H334,"0")+IFERROR(W335/H335,"0")+IFERROR(W336/H336,"0")+IFERROR(W337/H337,"0")+IFERROR(W338/H338,"0")+IFERROR(W339/H339,"0")+IFERROR(W340/H340,"0")</f>
        <v>243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5.2852499999999996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3633</v>
      </c>
      <c r="W342" s="350">
        <f>IFERROR(SUM(W333:W340),"0")</f>
        <v>3645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1950</v>
      </c>
      <c r="W344" s="349">
        <f>IFERROR(IF(V344="",0,CEILING((V344/$H344),1)*$H344),"")</f>
        <v>1950</v>
      </c>
      <c r="X344" s="36">
        <f>IFERROR(IF(W344=0,"",ROUNDUP(W344/H344,0)*0.02175),"")</f>
        <v>2.8274999999999997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130</v>
      </c>
      <c r="W347" s="350">
        <f>IFERROR(W344/H344,"0")+IFERROR(W345/H345,"0")+IFERROR(W346/H346,"0")</f>
        <v>130</v>
      </c>
      <c r="X347" s="350">
        <f>IFERROR(IF(X344="",0,X344),"0")+IFERROR(IF(X345="",0,X345),"0")+IFERROR(IF(X346="",0,X346),"0")</f>
        <v>2.8274999999999997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1950</v>
      </c>
      <c r="W348" s="350">
        <f>IFERROR(SUM(W344:W346),"0")</f>
        <v>1950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35</v>
      </c>
      <c r="W355" s="349">
        <f>IFERROR(IF(V355="",0,CEILING((V355/$H355),1)*$H355),"")</f>
        <v>39</v>
      </c>
      <c r="X355" s="36">
        <f>IFERROR(IF(W355=0,"",ROUNDUP(W355/H355,0)*0.02175),"")</f>
        <v>0.10874999999999999</v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4.4871794871794872</v>
      </c>
      <c r="W356" s="350">
        <f>IFERROR(W355/H355,"0")</f>
        <v>5</v>
      </c>
      <c r="X356" s="350">
        <f>IFERROR(IF(X355="",0,X355),"0")</f>
        <v>0.10874999999999999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35</v>
      </c>
      <c r="W357" s="350">
        <f>IFERROR(SUM(W355:W355),"0")</f>
        <v>39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294</v>
      </c>
      <c r="W373" s="349">
        <f>IFERROR(IF(V373="",0,CEILING((V373/$H373),1)*$H373),"")</f>
        <v>296.39999999999998</v>
      </c>
      <c r="X373" s="36">
        <f>IFERROR(IF(W373=0,"",ROUNDUP(W373/H373,0)*0.02175),"")</f>
        <v>0.8264999999999999</v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37.692307692307693</v>
      </c>
      <c r="W377" s="350">
        <f>IFERROR(W373/H373,"0")+IFERROR(W374/H374,"0")+IFERROR(W375/H375,"0")+IFERROR(W376/H376,"0")</f>
        <v>38</v>
      </c>
      <c r="X377" s="350">
        <f>IFERROR(IF(X373="",0,X373),"0")+IFERROR(IF(X374="",0,X374),"0")+IFERROR(IF(X375="",0,X375),"0")+IFERROR(IF(X376="",0,X376),"0")</f>
        <v>0.8264999999999999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294</v>
      </c>
      <c r="W378" s="350">
        <f>IFERROR(SUM(W373:W376),"0")</f>
        <v>296.39999999999998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0</v>
      </c>
      <c r="W391" s="349">
        <f t="shared" ref="W391:W403" si="18">IFERROR(IF(V391="",0,CEILING((V391/$H391),1)*$H391),"")</f>
        <v>0</v>
      </c>
      <c r="X391" s="36" t="str">
        <f>IFERROR(IF(W391=0,"",ROUNDUP(W391/H391,0)*0.00753),"")</f>
        <v/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114</v>
      </c>
      <c r="W393" s="349">
        <f t="shared" si="18"/>
        <v>117.60000000000001</v>
      </c>
      <c r="X393" s="36">
        <f>IFERROR(IF(W393=0,"",ROUNDUP(W393/H393,0)*0.00753),"")</f>
        <v>0.21084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27.142857142857142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28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0.21084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114</v>
      </c>
      <c r="W405" s="350">
        <f>IFERROR(SUM(W391:W403),"0")</f>
        <v>117.60000000000001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150</v>
      </c>
      <c r="W430" s="349">
        <f t="shared" ref="W430:W436" si="20">IFERROR(IF(V430="",0,CEILING((V430/$H430),1)*$H430),"")</f>
        <v>151.20000000000002</v>
      </c>
      <c r="X430" s="36">
        <f>IFERROR(IF(W430=0,"",ROUNDUP(W430/H430,0)*0.00753),"")</f>
        <v>0.27107999999999999</v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35.714285714285715</v>
      </c>
      <c r="W437" s="350">
        <f>IFERROR(W430/H430,"0")+IFERROR(W431/H431,"0")+IFERROR(W432/H432,"0")+IFERROR(W433/H433,"0")+IFERROR(W434/H434,"0")+IFERROR(W435/H435,"0")+IFERROR(W436/H436,"0")</f>
        <v>36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0.27107999999999999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150</v>
      </c>
      <c r="W438" s="350">
        <f>IFERROR(SUM(W430:W436),"0")</f>
        <v>151.20000000000002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0</v>
      </c>
      <c r="W440" s="349">
        <f>IFERROR(IF(V440="",0,CEILING((V440/$H440),1)*$H440),"")</f>
        <v>0</v>
      </c>
      <c r="X440" s="36" t="str">
        <f>IFERROR(IF(W440=0,"",ROUNDUP(W440/H440,0)*0.00627),"")</f>
        <v/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0</v>
      </c>
      <c r="W441" s="350">
        <f>IFERROR(W440/H440,"0")</f>
        <v>0</v>
      </c>
      <c r="X441" s="350">
        <f>IFERROR(IF(X440="",0,X440),"0")</f>
        <v>0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0</v>
      </c>
      <c r="W442" s="350">
        <f>IFERROR(SUM(W440:W440),"0")</f>
        <v>0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190</v>
      </c>
      <c r="W452" s="349">
        <f t="shared" si="21"/>
        <v>190.08</v>
      </c>
      <c r="X452" s="36">
        <f t="shared" si="22"/>
        <v>0.43056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27</v>
      </c>
      <c r="W453" s="349">
        <f t="shared" si="21"/>
        <v>31.68</v>
      </c>
      <c r="X453" s="36">
        <f t="shared" si="22"/>
        <v>7.1760000000000004E-2</v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199</v>
      </c>
      <c r="W455" s="349">
        <f t="shared" si="21"/>
        <v>200.64000000000001</v>
      </c>
      <c r="X455" s="36">
        <f t="shared" si="22"/>
        <v>0.45448</v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78.787878787878782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80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0.95679999999999998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416</v>
      </c>
      <c r="W464" s="350">
        <f>IFERROR(SUM(W450:W462),"0")</f>
        <v>422.40000000000003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120</v>
      </c>
      <c r="W466" s="349">
        <f>IFERROR(IF(V466="",0,CEILING((V466/$H466),1)*$H466),"")</f>
        <v>121.44000000000001</v>
      </c>
      <c r="X466" s="36">
        <f>IFERROR(IF(W466=0,"",ROUNDUP(W466/H466,0)*0.01196),"")</f>
        <v>0.27507999999999999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22.727272727272727</v>
      </c>
      <c r="W468" s="350">
        <f>IFERROR(W466/H466,"0")+IFERROR(W467/H467,"0")</f>
        <v>23</v>
      </c>
      <c r="X468" s="350">
        <f>IFERROR(IF(X466="",0,X466),"0")+IFERROR(IF(X467="",0,X467),"0")</f>
        <v>0.27507999999999999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120</v>
      </c>
      <c r="W469" s="350">
        <f>IFERROR(SUM(W466:W467),"0")</f>
        <v>121.44000000000001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0</v>
      </c>
      <c r="W471" s="349">
        <f t="shared" ref="W471:W476" si="23">IFERROR(IF(V471="",0,CEILING((V471/$H471),1)*$H471),"")</f>
        <v>0</v>
      </c>
      <c r="X471" s="36" t="str">
        <f>IFERROR(IF(W471=0,"",ROUNDUP(W471/H471,0)*0.01196),"")</f>
        <v/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0</v>
      </c>
      <c r="W472" s="349">
        <f t="shared" si="23"/>
        <v>0</v>
      </c>
      <c r="X472" s="36" t="str">
        <f>IFERROR(IF(W472=0,"",ROUNDUP(W472/H472,0)*0.01196),"")</f>
        <v/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116</v>
      </c>
      <c r="W473" s="349">
        <f t="shared" si="23"/>
        <v>116.16000000000001</v>
      </c>
      <c r="X473" s="36">
        <f>IFERROR(IF(W473=0,"",ROUNDUP(W473/H473,0)*0.01196),"")</f>
        <v>0.26312000000000002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21.969696969696969</v>
      </c>
      <c r="W477" s="350">
        <f>IFERROR(W471/H471,"0")+IFERROR(W472/H472,"0")+IFERROR(W473/H473,"0")+IFERROR(W474/H474,"0")+IFERROR(W475/H475,"0")+IFERROR(W476/H476,"0")</f>
        <v>22</v>
      </c>
      <c r="X477" s="350">
        <f>IFERROR(IF(X471="",0,X471),"0")+IFERROR(IF(X472="",0,X472),"0")+IFERROR(IF(X473="",0,X473),"0")+IFERROR(IF(X474="",0,X474),"0")+IFERROR(IF(X475="",0,X475),"0")+IFERROR(IF(X476="",0,X476),"0")</f>
        <v>0.26312000000000002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116</v>
      </c>
      <c r="W478" s="350">
        <f>IFERROR(SUM(W471:W476),"0")</f>
        <v>116.16000000000001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0</v>
      </c>
      <c r="W481" s="349">
        <f>IFERROR(IF(V481="",0,CEILING((V481/$H481),1)*$H481),"")</f>
        <v>0</v>
      </c>
      <c r="X481" s="36" t="str">
        <f>IFERROR(IF(W481=0,"",ROUNDUP(W481/H481,0)*0.02175),"")</f>
        <v/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0</v>
      </c>
      <c r="W482" s="350">
        <f>IFERROR(W480/H480,"0")+IFERROR(W481/H481,"0")</f>
        <v>0</v>
      </c>
      <c r="X482" s="350">
        <f>IFERROR(IF(X480="",0,X480),"0")+IFERROR(IF(X481="",0,X481),"0")</f>
        <v>0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0</v>
      </c>
      <c r="W483" s="350">
        <f>IFERROR(SUM(W480:W481),"0")</f>
        <v>0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8118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8227.3399999999983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8486.1338210951035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8601.5939999999991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13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14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8811.1338210951035</v>
      </c>
      <c r="W518" s="350">
        <f>GrossWeightTotalR+PalletQtyTotalR*25</f>
        <v>8951.5939999999991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982.28979585210368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1000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14.55969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21.6</v>
      </c>
      <c r="D525" s="46">
        <f>IFERROR(W57*1,"0")+IFERROR(W58*1,"0")+IFERROR(W59*1,"0")+IFERROR(W60*1,"0")</f>
        <v>58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222.43999999999997</v>
      </c>
      <c r="F525" s="46">
        <f>IFERROR(W133*1,"0")+IFERROR(W134*1,"0")+IFERROR(W135*1,"0")+IFERROR(W136*1,"0")</f>
        <v>102.60000000000001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0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955.5</v>
      </c>
      <c r="J525" s="46">
        <f>IFERROR(W207*1,"0")+IFERROR(W208*1,"0")+IFERROR(W209*1,"0")+IFERROR(W210*1,"0")+IFERROR(W211*1,"0")+IFERROR(W212*1,"0")+IFERROR(W216*1,"0")</f>
        <v>8</v>
      </c>
      <c r="K525" s="342"/>
      <c r="L525" s="46">
        <f>IFERROR(W221*1,"0")+IFERROR(W222*1,"0")+IFERROR(W223*1,"0")+IFERROR(W224*1,"0")+IFERROR(W225*1,"0")+IFERROR(W226*1,"0")</f>
        <v>0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0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0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5634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296.39999999999998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117.60000000000001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151.20000000000002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660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2024-03-29T09:34:32Z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