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A30AA62-274D-479C-AD8E-C654732C2A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X477" i="1" s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X463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N430" i="1"/>
  <c r="V428" i="1"/>
  <c r="V427" i="1"/>
  <c r="W426" i="1"/>
  <c r="X426" i="1" s="1"/>
  <c r="N426" i="1"/>
  <c r="X425" i="1"/>
  <c r="X427" i="1" s="1"/>
  <c r="W425" i="1"/>
  <c r="T525" i="1" s="1"/>
  <c r="N425" i="1"/>
  <c r="V422" i="1"/>
  <c r="V421" i="1"/>
  <c r="X420" i="1"/>
  <c r="W420" i="1"/>
  <c r="N420" i="1"/>
  <c r="W419" i="1"/>
  <c r="N419" i="1"/>
  <c r="X418" i="1"/>
  <c r="W418" i="1"/>
  <c r="N418" i="1"/>
  <c r="V416" i="1"/>
  <c r="W415" i="1"/>
  <c r="V415" i="1"/>
  <c r="X414" i="1"/>
  <c r="X415" i="1" s="1"/>
  <c r="W414" i="1"/>
  <c r="W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N391" i="1"/>
  <c r="V389" i="1"/>
  <c r="V388" i="1"/>
  <c r="W387" i="1"/>
  <c r="N387" i="1"/>
  <c r="X386" i="1"/>
  <c r="W386" i="1"/>
  <c r="N386" i="1"/>
  <c r="V382" i="1"/>
  <c r="W381" i="1"/>
  <c r="V381" i="1"/>
  <c r="X380" i="1"/>
  <c r="X381" i="1" s="1"/>
  <c r="W380" i="1"/>
  <c r="W382" i="1" s="1"/>
  <c r="N380" i="1"/>
  <c r="V378" i="1"/>
  <c r="V377" i="1"/>
  <c r="X376" i="1"/>
  <c r="W376" i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N369" i="1"/>
  <c r="X368" i="1"/>
  <c r="X370" i="1" s="1"/>
  <c r="W368" i="1"/>
  <c r="W370" i="1" s="1"/>
  <c r="N368" i="1"/>
  <c r="V366" i="1"/>
  <c r="V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V357" i="1"/>
  <c r="W356" i="1"/>
  <c r="V356" i="1"/>
  <c r="X355" i="1"/>
  <c r="X356" i="1" s="1"/>
  <c r="W355" i="1"/>
  <c r="W357" i="1" s="1"/>
  <c r="N355" i="1"/>
  <c r="V353" i="1"/>
  <c r="V352" i="1"/>
  <c r="X351" i="1"/>
  <c r="W351" i="1"/>
  <c r="N351" i="1"/>
  <c r="W350" i="1"/>
  <c r="V348" i="1"/>
  <c r="W347" i="1"/>
  <c r="V347" i="1"/>
  <c r="X346" i="1"/>
  <c r="W346" i="1"/>
  <c r="N346" i="1"/>
  <c r="W345" i="1"/>
  <c r="X345" i="1" s="1"/>
  <c r="N345" i="1"/>
  <c r="X344" i="1"/>
  <c r="W344" i="1"/>
  <c r="W348" i="1" s="1"/>
  <c r="N344" i="1"/>
  <c r="V342" i="1"/>
  <c r="V341" i="1"/>
  <c r="X340" i="1"/>
  <c r="W340" i="1"/>
  <c r="N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N283" i="1"/>
  <c r="V281" i="1"/>
  <c r="V280" i="1"/>
  <c r="W279" i="1"/>
  <c r="X279" i="1" s="1"/>
  <c r="N279" i="1"/>
  <c r="X278" i="1"/>
  <c r="W278" i="1"/>
  <c r="X277" i="1"/>
  <c r="X280" i="1" s="1"/>
  <c r="W277" i="1"/>
  <c r="W280" i="1" s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X268" i="1" s="1"/>
  <c r="W262" i="1"/>
  <c r="N262" i="1"/>
  <c r="W261" i="1"/>
  <c r="X261" i="1" s="1"/>
  <c r="N261" i="1"/>
  <c r="X260" i="1"/>
  <c r="W260" i="1"/>
  <c r="W268" i="1" s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X246" i="1" s="1"/>
  <c r="W231" i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J525" i="1" s="1"/>
  <c r="V204" i="1"/>
  <c r="V203" i="1"/>
  <c r="X202" i="1"/>
  <c r="W202" i="1"/>
  <c r="N202" i="1"/>
  <c r="W201" i="1"/>
  <c r="X201" i="1" s="1"/>
  <c r="N201" i="1"/>
  <c r="X200" i="1"/>
  <c r="W200" i="1"/>
  <c r="N200" i="1"/>
  <c r="W199" i="1"/>
  <c r="W204" i="1" s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W196" i="1" s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X172" i="1"/>
  <c r="W172" i="1"/>
  <c r="W176" i="1" s="1"/>
  <c r="N172" i="1"/>
  <c r="V170" i="1"/>
  <c r="V169" i="1"/>
  <c r="X168" i="1"/>
  <c r="W168" i="1"/>
  <c r="N168" i="1"/>
  <c r="W167" i="1"/>
  <c r="W170" i="1" s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X158" i="1" s="1"/>
  <c r="W149" i="1"/>
  <c r="W159" i="1" s="1"/>
  <c r="N149" i="1"/>
  <c r="V146" i="1"/>
  <c r="V145" i="1"/>
  <c r="X144" i="1"/>
  <c r="W144" i="1"/>
  <c r="N144" i="1"/>
  <c r="W143" i="1"/>
  <c r="X143" i="1" s="1"/>
  <c r="N143" i="1"/>
  <c r="X142" i="1"/>
  <c r="X145" i="1" s="1"/>
  <c r="W142" i="1"/>
  <c r="N142" i="1"/>
  <c r="V138" i="1"/>
  <c r="V137" i="1"/>
  <c r="X136" i="1"/>
  <c r="W136" i="1"/>
  <c r="N136" i="1"/>
  <c r="W135" i="1"/>
  <c r="X135" i="1" s="1"/>
  <c r="N135" i="1"/>
  <c r="X134" i="1"/>
  <c r="W134" i="1"/>
  <c r="N134" i="1"/>
  <c r="W133" i="1"/>
  <c r="F525" i="1" s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W123" i="1"/>
  <c r="X123" i="1" s="1"/>
  <c r="N123" i="1"/>
  <c r="X122" i="1"/>
  <c r="X129" i="1" s="1"/>
  <c r="W122" i="1"/>
  <c r="W129" i="1" s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X109" i="1"/>
  <c r="W109" i="1"/>
  <c r="N109" i="1"/>
  <c r="W108" i="1"/>
  <c r="X108" i="1" s="1"/>
  <c r="N108" i="1"/>
  <c r="X107" i="1"/>
  <c r="X119" i="1" s="1"/>
  <c r="W107" i="1"/>
  <c r="W120" i="1" s="1"/>
  <c r="N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W105" i="1" s="1"/>
  <c r="N96" i="1"/>
  <c r="V94" i="1"/>
  <c r="V93" i="1"/>
  <c r="W92" i="1"/>
  <c r="X92" i="1" s="1"/>
  <c r="N92" i="1"/>
  <c r="X91" i="1"/>
  <c r="W91" i="1"/>
  <c r="N91" i="1"/>
  <c r="W90" i="1"/>
  <c r="X90" i="1" s="1"/>
  <c r="N90" i="1"/>
  <c r="X89" i="1"/>
  <c r="X93" i="1" s="1"/>
  <c r="W89" i="1"/>
  <c r="W93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V62" i="1"/>
  <c r="V61" i="1"/>
  <c r="X60" i="1"/>
  <c r="W60" i="1"/>
  <c r="X59" i="1"/>
  <c r="W59" i="1"/>
  <c r="N59" i="1"/>
  <c r="W58" i="1"/>
  <c r="X58" i="1" s="1"/>
  <c r="N58" i="1"/>
  <c r="X57" i="1"/>
  <c r="X61" i="1" s="1"/>
  <c r="W57" i="1"/>
  <c r="D525" i="1" s="1"/>
  <c r="N57" i="1"/>
  <c r="V54" i="1"/>
  <c r="V53" i="1"/>
  <c r="X52" i="1"/>
  <c r="W52" i="1"/>
  <c r="N52" i="1"/>
  <c r="W51" i="1"/>
  <c r="C525" i="1" s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V24" i="1"/>
  <c r="V515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34" i="1" l="1"/>
  <c r="W519" i="1" s="1"/>
  <c r="X26" i="1"/>
  <c r="X34" i="1" s="1"/>
  <c r="W35" i="1"/>
  <c r="W38" i="1"/>
  <c r="X37" i="1"/>
  <c r="X38" i="1" s="1"/>
  <c r="W39" i="1"/>
  <c r="W42" i="1"/>
  <c r="X41" i="1"/>
  <c r="X42" i="1" s="1"/>
  <c r="W43" i="1"/>
  <c r="W46" i="1"/>
  <c r="X45" i="1"/>
  <c r="X46" i="1" s="1"/>
  <c r="W47" i="1"/>
  <c r="X86" i="1"/>
  <c r="X176" i="1"/>
  <c r="W53" i="1"/>
  <c r="W119" i="1"/>
  <c r="W145" i="1"/>
  <c r="W158" i="1"/>
  <c r="W197" i="1"/>
  <c r="W203" i="1"/>
  <c r="W214" i="1"/>
  <c r="W218" i="1"/>
  <c r="W269" i="1"/>
  <c r="W274" i="1"/>
  <c r="X271" i="1"/>
  <c r="X274" i="1" s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53" i="1"/>
  <c r="X350" i="1"/>
  <c r="X352" i="1" s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525" i="1"/>
  <c r="Q525" i="1"/>
  <c r="W61" i="1"/>
  <c r="W86" i="1"/>
  <c r="W94" i="1"/>
  <c r="W104" i="1"/>
  <c r="W130" i="1"/>
  <c r="W137" i="1"/>
  <c r="W165" i="1"/>
  <c r="W169" i="1"/>
  <c r="W177" i="1"/>
  <c r="H9" i="1"/>
  <c r="B525" i="1"/>
  <c r="V519" i="1"/>
  <c r="W24" i="1"/>
  <c r="X51" i="1"/>
  <c r="X53" i="1" s="1"/>
  <c r="W54" i="1"/>
  <c r="W62" i="1"/>
  <c r="E525" i="1"/>
  <c r="W87" i="1"/>
  <c r="X96" i="1"/>
  <c r="X104" i="1" s="1"/>
  <c r="X133" i="1"/>
  <c r="X137" i="1" s="1"/>
  <c r="W138" i="1"/>
  <c r="G525" i="1"/>
  <c r="W146" i="1"/>
  <c r="I525" i="1"/>
  <c r="W164" i="1"/>
  <c r="X167" i="1"/>
  <c r="X169" i="1" s="1"/>
  <c r="X179" i="1"/>
  <c r="X196" i="1" s="1"/>
  <c r="X199" i="1"/>
  <c r="X203" i="1" s="1"/>
  <c r="X207" i="1"/>
  <c r="X213" i="1" s="1"/>
  <c r="W213" i="1"/>
  <c r="X216" i="1"/>
  <c r="X217" i="1" s="1"/>
  <c r="W228" i="1"/>
  <c r="W246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03" i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W352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X520" i="1" l="1"/>
  <c r="W518" i="1"/>
  <c r="W515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<sst xmlns="http://schemas.openxmlformats.org/spreadsheetml/2006/main" count="2224" uniqueCount="747">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</sst>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511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200</v>
      </c>
      <c r="W57" s="349">
        <f>IFERROR(IF(V57="",0,CEILING((V57/$H57),1)*$H57),"")</f>
        <v>205.20000000000002</v>
      </c>
      <c r="X57" s="36">
        <f>IFERROR(IF(W57=0,"",ROUNDUP(W57/H57,0)*0.02175),"")</f>
        <v>0.41324999999999995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18.518518518518519</v>
      </c>
      <c r="W61" s="350">
        <f>IFERROR(W57/H57,"0")+IFERROR(W58/H58,"0")+IFERROR(W59/H59,"0")+IFERROR(W60/H60,"0")</f>
        <v>19</v>
      </c>
      <c r="X61" s="350">
        <f>IFERROR(IF(X57="",0,X57),"0")+IFERROR(IF(X58="",0,X58),"0")+IFERROR(IF(X59="",0,X59),"0")+IFERROR(IF(X60="",0,X60),"0")</f>
        <v>0.41324999999999995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200</v>
      </c>
      <c r="W62" s="350">
        <f>IFERROR(SUM(W57:W60),"0")</f>
        <v>205.20000000000002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50</v>
      </c>
      <c r="W79" s="349">
        <f t="shared" si="2"/>
        <v>54</v>
      </c>
      <c r="X79" s="36">
        <f t="shared" si="4"/>
        <v>0.11244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11.111111111111111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12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0.11244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50</v>
      </c>
      <c r="W87" s="350">
        <f>IFERROR(SUM(W65:W85),"0")</f>
        <v>54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80</v>
      </c>
      <c r="W107" s="349">
        <f t="shared" ref="W107:W118" si="6">IFERROR(IF(V107="",0,CEILING((V107/$H107),1)*$H107),"")</f>
        <v>84</v>
      </c>
      <c r="X107" s="36">
        <f>IFERROR(IF(W107=0,"",ROUNDUP(W107/H107,0)*0.02175),"")</f>
        <v>0.21749999999999997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30</v>
      </c>
      <c r="W109" s="349">
        <f t="shared" si="6"/>
        <v>33.6</v>
      </c>
      <c r="X109" s="36">
        <f>IFERROR(IF(W109=0,"",ROUNDUP(W109/H109,0)*0.02175),"")</f>
        <v>8.6999999999999994E-2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13.095238095238095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14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0.30449999999999999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110</v>
      </c>
      <c r="W120" s="350">
        <f>IFERROR(SUM(W107:W118),"0")</f>
        <v>117.6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200</v>
      </c>
      <c r="W133" s="349">
        <f>IFERROR(IF(V133="",0,CEILING((V133/$H133),1)*$H133),"")</f>
        <v>201.60000000000002</v>
      </c>
      <c r="X133" s="36">
        <f>IFERROR(IF(W133=0,"",ROUNDUP(W133/H133,0)*0.02175),"")</f>
        <v>0.52200000000000002</v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22.5</v>
      </c>
      <c r="W136" s="349">
        <f>IFERROR(IF(V136="",0,CEILING((V136/$H136),1)*$H136),"")</f>
        <v>24.3</v>
      </c>
      <c r="X136" s="36">
        <f>IFERROR(IF(W136=0,"",ROUNDUP(W136/H136,0)*0.00753),"")</f>
        <v>6.7769999999999997E-2</v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32.142857142857139</v>
      </c>
      <c r="W137" s="350">
        <f>IFERROR(W133/H133,"0")+IFERROR(W134/H134,"0")+IFERROR(W135/H135,"0")+IFERROR(W136/H136,"0")</f>
        <v>33</v>
      </c>
      <c r="X137" s="350">
        <f>IFERROR(IF(X133="",0,X133),"0")+IFERROR(IF(X134="",0,X134),"0")+IFERROR(IF(X135="",0,X135),"0")+IFERROR(IF(X136="",0,X136),"0")</f>
        <v>0.58977000000000002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222.5</v>
      </c>
      <c r="W138" s="350">
        <f>IFERROR(SUM(W133:W136),"0")</f>
        <v>225.90000000000003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50</v>
      </c>
      <c r="W149" s="349">
        <f t="shared" ref="W149:W157" si="8">IFERROR(IF(V149="",0,CEILING((V149/$H149),1)*$H149),"")</f>
        <v>50.400000000000006</v>
      </c>
      <c r="X149" s="36">
        <f>IFERROR(IF(W149=0,"",ROUNDUP(W149/H149,0)*0.00753),"")</f>
        <v>9.0359999999999996E-2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40</v>
      </c>
      <c r="W151" s="349">
        <f t="shared" si="8"/>
        <v>42</v>
      </c>
      <c r="X151" s="36">
        <f>IFERROR(IF(W151=0,"",ROUNDUP(W151/H151,0)*0.00753),"")</f>
        <v>7.5300000000000006E-2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21.428571428571431</v>
      </c>
      <c r="W158" s="350">
        <f>IFERROR(W149/H149,"0")+IFERROR(W150/H150,"0")+IFERROR(W151/H151,"0")+IFERROR(W152/H152,"0")+IFERROR(W153/H153,"0")+IFERROR(W154/H154,"0")+IFERROR(W155/H155,"0")+IFERROR(W156/H156,"0")+IFERROR(W157/H157,"0")</f>
        <v>22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0.16566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90</v>
      </c>
      <c r="W159" s="350">
        <f>IFERROR(SUM(W149:W157),"0")</f>
        <v>92.4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300</v>
      </c>
      <c r="W172" s="349">
        <f>IFERROR(IF(V172="",0,CEILING((V172/$H172),1)*$H172),"")</f>
        <v>302.40000000000003</v>
      </c>
      <c r="X172" s="36">
        <f>IFERROR(IF(W172=0,"",ROUNDUP(W172/H172,0)*0.00937),"")</f>
        <v>0.52471999999999996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50</v>
      </c>
      <c r="W173" s="349">
        <f>IFERROR(IF(V173="",0,CEILING((V173/$H173),1)*$H173),"")</f>
        <v>54</v>
      </c>
      <c r="X173" s="36">
        <f>IFERROR(IF(W173=0,"",ROUNDUP(W173/H173,0)*0.00937),"")</f>
        <v>9.3700000000000006E-2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250</v>
      </c>
      <c r="W174" s="349">
        <f>IFERROR(IF(V174="",0,CEILING((V174/$H174),1)*$H174),"")</f>
        <v>253.8</v>
      </c>
      <c r="X174" s="36">
        <f>IFERROR(IF(W174=0,"",ROUNDUP(W174/H174,0)*0.00937),"")</f>
        <v>0.44039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250</v>
      </c>
      <c r="W175" s="349">
        <f>IFERROR(IF(V175="",0,CEILING((V175/$H175),1)*$H175),"")</f>
        <v>253.8</v>
      </c>
      <c r="X175" s="36">
        <f>IFERROR(IF(W175=0,"",ROUNDUP(W175/H175,0)*0.00937),"")</f>
        <v>0.44039</v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157.40740740740739</v>
      </c>
      <c r="W176" s="350">
        <f>IFERROR(W172/H172,"0")+IFERROR(W173/H173,"0")+IFERROR(W174/H174,"0")+IFERROR(W175/H175,"0")</f>
        <v>160</v>
      </c>
      <c r="X176" s="350">
        <f>IFERROR(IF(X172="",0,X172),"0")+IFERROR(IF(X173="",0,X173),"0")+IFERROR(IF(X174="",0,X174),"0")+IFERROR(IF(X175="",0,X175),"0")</f>
        <v>1.4992000000000001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850</v>
      </c>
      <c r="W177" s="350">
        <f>IFERROR(SUM(W172:W175),"0")</f>
        <v>864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20</v>
      </c>
      <c r="W191" s="349">
        <f t="shared" si="9"/>
        <v>21.599999999999998</v>
      </c>
      <c r="X191" s="36">
        <f t="shared" si="10"/>
        <v>6.7769999999999997E-2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8.3333333333333339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9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6.7769999999999997E-2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20</v>
      </c>
      <c r="W197" s="350">
        <f>IFERROR(SUM(W179:W195),"0")</f>
        <v>21.599999999999998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0</v>
      </c>
      <c r="W257" s="350">
        <f>IFERROR(W253/H253,"0")+IFERROR(W254/H254,"0")+IFERROR(W255/H255,"0")+IFERROR(W256/H256,"0")</f>
        <v>0</v>
      </c>
      <c r="X257" s="350">
        <f>IFERROR(IF(X253="",0,X253),"0")+IFERROR(IF(X254="",0,X254),"0")+IFERROR(IF(X255="",0,X255),"0")+IFERROR(IF(X256="",0,X256),"0")</f>
        <v>0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0</v>
      </c>
      <c r="W258" s="350">
        <f>IFERROR(SUM(W253:W256),"0")</f>
        <v>0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30</v>
      </c>
      <c r="W271" s="349">
        <f>IFERROR(IF(V271="",0,CEILING((V271/$H271),1)*$H271),"")</f>
        <v>33.6</v>
      </c>
      <c r="X271" s="36">
        <f>IFERROR(IF(W271=0,"",ROUNDUP(W271/H271,0)*0.02175),"")</f>
        <v>8.6999999999999994E-2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150</v>
      </c>
      <c r="W272" s="349">
        <f>IFERROR(IF(V272="",0,CEILING((V272/$H272),1)*$H272),"")</f>
        <v>156</v>
      </c>
      <c r="X272" s="36">
        <f>IFERROR(IF(W272=0,"",ROUNDUP(W272/H272,0)*0.02175),"")</f>
        <v>0.43499999999999994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22.802197802197803</v>
      </c>
      <c r="W274" s="350">
        <f>IFERROR(W271/H271,"0")+IFERROR(W272/H272,"0")+IFERROR(W273/H273,"0")</f>
        <v>24</v>
      </c>
      <c r="X274" s="350">
        <f>IFERROR(IF(X271="",0,X271),"0")+IFERROR(IF(X272="",0,X272),"0")+IFERROR(IF(X273="",0,X273),"0")</f>
        <v>0.52199999999999991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180</v>
      </c>
      <c r="W275" s="350">
        <f>IFERROR(SUM(W271:W273),"0")</f>
        <v>189.6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140</v>
      </c>
      <c r="W312" s="349">
        <f>IFERROR(IF(V312="",0,CEILING((V312/$H312),1)*$H312),"")</f>
        <v>140.70000000000002</v>
      </c>
      <c r="X312" s="36">
        <f>IFERROR(IF(W312=0,"",ROUNDUP(W312/H312,0)*0.00753),"")</f>
        <v>0.50451000000000001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70</v>
      </c>
      <c r="W313" s="349">
        <f>IFERROR(IF(V313="",0,CEILING((V313/$H313),1)*$H313),"")</f>
        <v>71.400000000000006</v>
      </c>
      <c r="X313" s="36">
        <f>IFERROR(IF(W313=0,"",ROUNDUP(W313/H313,0)*0.00753),"")</f>
        <v>0.25602000000000003</v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99.999999999999986</v>
      </c>
      <c r="W314" s="350">
        <f>IFERROR(W311/H311,"0")+IFERROR(W312/H312,"0")+IFERROR(W313/H313,"0")</f>
        <v>101</v>
      </c>
      <c r="X314" s="350">
        <f>IFERROR(IF(X311="",0,X311),"0")+IFERROR(IF(X312="",0,X312),"0")+IFERROR(IF(X313="",0,X313),"0")</f>
        <v>0.76053000000000004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210</v>
      </c>
      <c r="W315" s="350">
        <f>IFERROR(SUM(W311:W313),"0")</f>
        <v>212.10000000000002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0</v>
      </c>
      <c r="W334" s="349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0</v>
      </c>
      <c r="W336" s="349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0</v>
      </c>
      <c r="W338" s="349">
        <f t="shared" si="17"/>
        <v>0</v>
      </c>
      <c r="X338" s="36" t="str">
        <f>IFERROR(IF(W338=0,"",ROUNDUP(W338/H338,0)*0.02175),"")</f>
        <v/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0</v>
      </c>
      <c r="W341" s="350">
        <f>IFERROR(W333/H333,"0")+IFERROR(W334/H334,"0")+IFERROR(W335/H335,"0")+IFERROR(W336/H336,"0")+IFERROR(W337/H337,"0")+IFERROR(W338/H338,"0")+IFERROR(W339/H339,"0")+IFERROR(W340/H340,"0")</f>
        <v>0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0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0</v>
      </c>
      <c r="W342" s="350">
        <f>IFERROR(SUM(W333:W340),"0")</f>
        <v>0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0</v>
      </c>
      <c r="W347" s="350">
        <f>IFERROR(W344/H344,"0")+IFERROR(W345/H345,"0")+IFERROR(W346/H346,"0")</f>
        <v>0</v>
      </c>
      <c r="X347" s="350">
        <f>IFERROR(IF(X344="",0,X344),"0")+IFERROR(IF(X345="",0,X345),"0")+IFERROR(IF(X346="",0,X346),"0")</f>
        <v>0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0</v>
      </c>
      <c r="W348" s="350">
        <f>IFERROR(SUM(W344:W346),"0")</f>
        <v>0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70</v>
      </c>
      <c r="W351" s="349">
        <f>IFERROR(IF(V351="",0,CEILING((V351/$H351),1)*$H351),"")</f>
        <v>70.2</v>
      </c>
      <c r="X351" s="36">
        <f>IFERROR(IF(W351=0,"",ROUNDUP(W351/H351,0)*0.02175),"")</f>
        <v>0.19574999999999998</v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8.9743589743589745</v>
      </c>
      <c r="W352" s="350">
        <f>IFERROR(W350/H350,"0")+IFERROR(W351/H351,"0")</f>
        <v>9</v>
      </c>
      <c r="X352" s="350">
        <f>IFERROR(IF(X350="",0,X350),"0")+IFERROR(IF(X351="",0,X351),"0")</f>
        <v>0.19574999999999998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70</v>
      </c>
      <c r="W353" s="350">
        <f>IFERROR(SUM(W350:W351),"0")</f>
        <v>70.2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100</v>
      </c>
      <c r="W360" s="349">
        <f>IFERROR(IF(V360="",0,CEILING((V360/$H360),1)*$H360),"")</f>
        <v>108</v>
      </c>
      <c r="X360" s="36">
        <f>IFERROR(IF(W360=0,"",ROUNDUP(W360/H360,0)*0.02175),"")</f>
        <v>0.19574999999999998</v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8.3333333333333339</v>
      </c>
      <c r="W365" s="350">
        <f>IFERROR(W360/H360,"0")+IFERROR(W361/H361,"0")+IFERROR(W362/H362,"0")+IFERROR(W363/H363,"0")+IFERROR(W364/H364,"0")</f>
        <v>9</v>
      </c>
      <c r="X365" s="350">
        <f>IFERROR(IF(X360="",0,X360),"0")+IFERROR(IF(X361="",0,X361),"0")+IFERROR(IF(X362="",0,X362),"0")+IFERROR(IF(X363="",0,X363),"0")+IFERROR(IF(X364="",0,X364),"0")</f>
        <v>0.19574999999999998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100</v>
      </c>
      <c r="W366" s="350">
        <f>IFERROR(SUM(W360:W364),"0")</f>
        <v>108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0</v>
      </c>
      <c r="W377" s="350">
        <f>IFERROR(W373/H373,"0")+IFERROR(W374/H374,"0")+IFERROR(W375/H375,"0")+IFERROR(W376/H376,"0")</f>
        <v>0</v>
      </c>
      <c r="X377" s="350">
        <f>IFERROR(IF(X373="",0,X373),"0")+IFERROR(IF(X374="",0,X374),"0")+IFERROR(IF(X375="",0,X375),"0")+IFERROR(IF(X376="",0,X376),"0")</f>
        <v>0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0</v>
      </c>
      <c r="W378" s="350">
        <f>IFERROR(SUM(W373:W376),"0")</f>
        <v>0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0</v>
      </c>
      <c r="W405" s="350">
        <f>IFERROR(SUM(W391:W403),"0")</f>
        <v>0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700</v>
      </c>
      <c r="W452" s="349">
        <f t="shared" si="21"/>
        <v>702.24</v>
      </c>
      <c r="X452" s="36">
        <f t="shared" si="22"/>
        <v>1.5906800000000001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12</v>
      </c>
      <c r="W461" s="349">
        <f t="shared" si="21"/>
        <v>12</v>
      </c>
      <c r="X461" s="36">
        <f>IFERROR(IF(W461=0,"",ROUNDUP(W461/H461,0)*0.00753),"")</f>
        <v>3.7650000000000003E-2</v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137.57575757575756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138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1.6283300000000001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712</v>
      </c>
      <c r="W464" s="350">
        <f>IFERROR(SUM(W450:W462),"0")</f>
        <v>714.24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150</v>
      </c>
      <c r="W466" s="349">
        <f>IFERROR(IF(V466="",0,CEILING((V466/$H466),1)*$H466),"")</f>
        <v>153.12</v>
      </c>
      <c r="X466" s="36">
        <f>IFERROR(IF(W466=0,"",ROUNDUP(W466/H466,0)*0.01196),"")</f>
        <v>0.34683999999999998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28.409090909090907</v>
      </c>
      <c r="W468" s="350">
        <f>IFERROR(W466/H466,"0")+IFERROR(W467/H467,"0")</f>
        <v>29</v>
      </c>
      <c r="X468" s="350">
        <f>IFERROR(IF(X466="",0,X466),"0")+IFERROR(IF(X467="",0,X467),"0")</f>
        <v>0.34683999999999998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150</v>
      </c>
      <c r="W469" s="350">
        <f>IFERROR(SUM(W466:W467),"0")</f>
        <v>153.12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0</v>
      </c>
      <c r="W473" s="349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0</v>
      </c>
      <c r="W477" s="350">
        <f>IFERROR(W471/H471,"0")+IFERROR(W472/H472,"0")+IFERROR(W473/H473,"0")+IFERROR(W474/H474,"0")+IFERROR(W475/H475,"0")+IFERROR(W476/H476,"0")</f>
        <v>0</v>
      </c>
      <c r="X477" s="350">
        <f>IFERROR(IF(X471="",0,X471),"0")+IFERROR(IF(X472="",0,X472),"0")+IFERROR(IF(X473="",0,X473),"0")+IFERROR(IF(X474="",0,X474),"0")+IFERROR(IF(X475="",0,X475),"0")+IFERROR(IF(X476="",0,X476),"0")</f>
        <v>0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0</v>
      </c>
      <c r="W478" s="350">
        <f>IFERROR(SUM(W471:W476),"0")</f>
        <v>0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30</v>
      </c>
      <c r="W501" s="349">
        <f>IFERROR(IF(V501="",0,CEILING((V501/$H501),1)*$H501),"")</f>
        <v>33.6</v>
      </c>
      <c r="X501" s="36">
        <f>IFERROR(IF(W501=0,"",ROUNDUP(W501/H501,0)*0.00753),"")</f>
        <v>6.0240000000000002E-2</v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7.1428571428571423</v>
      </c>
      <c r="W505" s="350">
        <f>IFERROR(W501/H501,"0")+IFERROR(W502/H502,"0")+IFERROR(W503/H503,"0")+IFERROR(W504/H504,"0")</f>
        <v>8</v>
      </c>
      <c r="X505" s="350">
        <f>IFERROR(IF(X501="",0,X501),"0")+IFERROR(IF(X502="",0,X502),"0")+IFERROR(IF(X503="",0,X503),"0")+IFERROR(IF(X504="",0,X504),"0")</f>
        <v>6.0240000000000002E-2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30</v>
      </c>
      <c r="W506" s="350">
        <f>IFERROR(SUM(W501:W504),"0")</f>
        <v>33.6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2994.5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3061.559999999999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3178.5162060162056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3249.4999999999995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6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6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3328.5162060162056</v>
      </c>
      <c r="W518" s="350">
        <f>GrossWeightTotalR+PalletQtyTotalR*25</f>
        <v>3399.4999999999995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575.27463277463255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587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6.8620300000000007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205.20000000000002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171.6</v>
      </c>
      <c r="F525" s="46">
        <f>IFERROR(W133*1,"0")+IFERROR(W134*1,"0")+IFERROR(W135*1,"0")+IFERROR(W136*1,"0")</f>
        <v>225.90000000000003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92.4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885.6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189.6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212.10000000000002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70.2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108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0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867.36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33.6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2024-03-27T07:59:54Z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