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DB557A1-662D-47D2-91B2-C7DC5782DC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525" i="1" s="1"/>
  <c r="V483" i="1"/>
  <c r="V482" i="1"/>
  <c r="W481" i="1"/>
  <c r="X481" i="1" s="1"/>
  <c r="N481" i="1"/>
  <c r="X480" i="1"/>
  <c r="X482" i="1" s="1"/>
  <c r="W480" i="1"/>
  <c r="W482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V446" i="1"/>
  <c r="W445" i="1"/>
  <c r="V445" i="1"/>
  <c r="X444" i="1"/>
  <c r="X445" i="1" s="1"/>
  <c r="W444" i="1"/>
  <c r="W446" i="1" s="1"/>
  <c r="N444" i="1"/>
  <c r="V442" i="1"/>
  <c r="W441" i="1"/>
  <c r="V441" i="1"/>
  <c r="X440" i="1"/>
  <c r="X441" i="1" s="1"/>
  <c r="W440" i="1"/>
  <c r="W442" i="1" s="1"/>
  <c r="N440" i="1"/>
  <c r="V438" i="1"/>
  <c r="V437" i="1"/>
  <c r="X436" i="1"/>
  <c r="W436" i="1"/>
  <c r="N436" i="1"/>
  <c r="W435" i="1"/>
  <c r="X435" i="1" s="1"/>
  <c r="N435" i="1"/>
  <c r="X434" i="1"/>
  <c r="W434" i="1"/>
  <c r="N434" i="1"/>
  <c r="W433" i="1"/>
  <c r="X433" i="1" s="1"/>
  <c r="N433" i="1"/>
  <c r="X432" i="1"/>
  <c r="W432" i="1"/>
  <c r="N432" i="1"/>
  <c r="W431" i="1"/>
  <c r="X431" i="1" s="1"/>
  <c r="N431" i="1"/>
  <c r="X430" i="1"/>
  <c r="W430" i="1"/>
  <c r="W438" i="1" s="1"/>
  <c r="N430" i="1"/>
  <c r="V428" i="1"/>
  <c r="V427" i="1"/>
  <c r="X426" i="1"/>
  <c r="W426" i="1"/>
  <c r="N426" i="1"/>
  <c r="W425" i="1"/>
  <c r="N425" i="1"/>
  <c r="V422" i="1"/>
  <c r="V421" i="1"/>
  <c r="W420" i="1"/>
  <c r="X420" i="1" s="1"/>
  <c r="N420" i="1"/>
  <c r="X419" i="1"/>
  <c r="W419" i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X408" i="1" s="1"/>
  <c r="N408" i="1"/>
  <c r="X407" i="1"/>
  <c r="X411" i="1" s="1"/>
  <c r="W407" i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X404" i="1" s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X351" i="1"/>
  <c r="W351" i="1"/>
  <c r="N351" i="1"/>
  <c r="W350" i="1"/>
  <c r="W353" i="1" s="1"/>
  <c r="V348" i="1"/>
  <c r="V347" i="1"/>
  <c r="X346" i="1"/>
  <c r="W346" i="1"/>
  <c r="N346" i="1"/>
  <c r="W345" i="1"/>
  <c r="X345" i="1" s="1"/>
  <c r="N345" i="1"/>
  <c r="X344" i="1"/>
  <c r="X347" i="1" s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P525" i="1" s="1"/>
  <c r="N327" i="1"/>
  <c r="V323" i="1"/>
  <c r="V322" i="1"/>
  <c r="W321" i="1"/>
  <c r="W322" i="1" s="1"/>
  <c r="N321" i="1"/>
  <c r="V319" i="1"/>
  <c r="V318" i="1"/>
  <c r="W317" i="1"/>
  <c r="W318" i="1" s="1"/>
  <c r="N317" i="1"/>
  <c r="V315" i="1"/>
  <c r="V314" i="1"/>
  <c r="W313" i="1"/>
  <c r="X313" i="1" s="1"/>
  <c r="N313" i="1"/>
  <c r="X312" i="1"/>
  <c r="W312" i="1"/>
  <c r="N312" i="1"/>
  <c r="W311" i="1"/>
  <c r="W314" i="1" s="1"/>
  <c r="N311" i="1"/>
  <c r="V309" i="1"/>
  <c r="V308" i="1"/>
  <c r="W307" i="1"/>
  <c r="O525" i="1" s="1"/>
  <c r="N307" i="1"/>
  <c r="V304" i="1"/>
  <c r="V303" i="1"/>
  <c r="W302" i="1"/>
  <c r="X302" i="1" s="1"/>
  <c r="N302" i="1"/>
  <c r="X301" i="1"/>
  <c r="X303" i="1" s="1"/>
  <c r="W301" i="1"/>
  <c r="W303" i="1" s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W275" i="1" s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X268" i="1" s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X231" i="1"/>
  <c r="X246" i="1" s="1"/>
  <c r="W231" i="1"/>
  <c r="N231" i="1"/>
  <c r="V228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8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3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7" i="1" s="1"/>
  <c r="N179" i="1"/>
  <c r="V177" i="1"/>
  <c r="V176" i="1"/>
  <c r="W175" i="1"/>
  <c r="X175" i="1" s="1"/>
  <c r="N175" i="1"/>
  <c r="X174" i="1"/>
  <c r="W174" i="1"/>
  <c r="N174" i="1"/>
  <c r="W173" i="1"/>
  <c r="W177" i="1" s="1"/>
  <c r="N173" i="1"/>
  <c r="X172" i="1"/>
  <c r="W172" i="1"/>
  <c r="W176" i="1" s="1"/>
  <c r="N172" i="1"/>
  <c r="V170" i="1"/>
  <c r="V169" i="1"/>
  <c r="X168" i="1"/>
  <c r="W168" i="1"/>
  <c r="N168" i="1"/>
  <c r="W167" i="1"/>
  <c r="W169" i="1" s="1"/>
  <c r="N167" i="1"/>
  <c r="V165" i="1"/>
  <c r="V164" i="1"/>
  <c r="W163" i="1"/>
  <c r="W165" i="1" s="1"/>
  <c r="N163" i="1"/>
  <c r="X162" i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V146" i="1"/>
  <c r="V145" i="1"/>
  <c r="X144" i="1"/>
  <c r="W144" i="1"/>
  <c r="N144" i="1"/>
  <c r="W143" i="1"/>
  <c r="W145" i="1" s="1"/>
  <c r="N143" i="1"/>
  <c r="X142" i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X122" i="1"/>
  <c r="X129" i="1" s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19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V94" i="1"/>
  <c r="V93" i="1"/>
  <c r="W92" i="1"/>
  <c r="X92" i="1" s="1"/>
  <c r="N92" i="1"/>
  <c r="X91" i="1"/>
  <c r="W91" i="1"/>
  <c r="N91" i="1"/>
  <c r="W90" i="1"/>
  <c r="W94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V515" i="1" s="1"/>
  <c r="W23" i="1"/>
  <c r="V23" i="1"/>
  <c r="V519" i="1" s="1"/>
  <c r="X22" i="1"/>
  <c r="X23" i="1" s="1"/>
  <c r="W22" i="1"/>
  <c r="N22" i="1"/>
  <c r="H10" i="1"/>
  <c r="A9" i="1"/>
  <c r="F10" i="1" s="1"/>
  <c r="D7" i="1"/>
  <c r="O6" i="1"/>
  <c r="N2" i="1"/>
  <c r="X158" i="1" l="1"/>
  <c r="X86" i="1"/>
  <c r="H9" i="1"/>
  <c r="A10" i="1"/>
  <c r="B525" i="1"/>
  <c r="W517" i="1"/>
  <c r="W516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5" i="1"/>
  <c r="W62" i="1"/>
  <c r="E525" i="1"/>
  <c r="W87" i="1"/>
  <c r="X90" i="1"/>
  <c r="X93" i="1" s="1"/>
  <c r="X96" i="1"/>
  <c r="X104" i="1" s="1"/>
  <c r="W105" i="1"/>
  <c r="W120" i="1"/>
  <c r="W129" i="1"/>
  <c r="X133" i="1"/>
  <c r="X137" i="1" s="1"/>
  <c r="W138" i="1"/>
  <c r="G525" i="1"/>
  <c r="X143" i="1"/>
  <c r="X145" i="1" s="1"/>
  <c r="W146" i="1"/>
  <c r="H525" i="1"/>
  <c r="W159" i="1"/>
  <c r="I525" i="1"/>
  <c r="X163" i="1"/>
  <c r="X164" i="1" s="1"/>
  <c r="W164" i="1"/>
  <c r="X167" i="1"/>
  <c r="X169" i="1" s="1"/>
  <c r="W170" i="1"/>
  <c r="X173" i="1"/>
  <c r="X176" i="1" s="1"/>
  <c r="X179" i="1"/>
  <c r="X196" i="1" s="1"/>
  <c r="W196" i="1"/>
  <c r="X199" i="1"/>
  <c r="X203" i="1" s="1"/>
  <c r="W204" i="1"/>
  <c r="X207" i="1"/>
  <c r="X213" i="1" s="1"/>
  <c r="W213" i="1"/>
  <c r="X216" i="1"/>
  <c r="X217" i="1" s="1"/>
  <c r="W217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F9" i="1"/>
  <c r="J9" i="1"/>
  <c r="W53" i="1"/>
  <c r="W61" i="1"/>
  <c r="W519" i="1" s="1"/>
  <c r="W86" i="1"/>
  <c r="W137" i="1"/>
  <c r="W158" i="1"/>
  <c r="W214" i="1"/>
  <c r="W227" i="1"/>
  <c r="W269" i="1"/>
  <c r="W274" i="1"/>
  <c r="X271" i="1"/>
  <c r="X274" i="1" s="1"/>
  <c r="W287" i="1"/>
  <c r="N525" i="1"/>
  <c r="W299" i="1"/>
  <c r="X290" i="1"/>
  <c r="X298" i="1" s="1"/>
  <c r="W298" i="1"/>
  <c r="W304" i="1"/>
  <c r="W309" i="1"/>
  <c r="W315" i="1"/>
  <c r="W319" i="1"/>
  <c r="W323" i="1"/>
  <c r="W329" i="1"/>
  <c r="W341" i="1"/>
  <c r="W347" i="1"/>
  <c r="W352" i="1"/>
  <c r="W404" i="1"/>
  <c r="W422" i="1"/>
  <c r="T525" i="1"/>
  <c r="W428" i="1"/>
  <c r="X425" i="1"/>
  <c r="X427" i="1" s="1"/>
  <c r="W437" i="1"/>
  <c r="U525" i="1"/>
  <c r="W464" i="1"/>
  <c r="X450" i="1"/>
  <c r="X463" i="1" s="1"/>
  <c r="W463" i="1"/>
  <c r="W469" i="1"/>
  <c r="W478" i="1"/>
  <c r="X471" i="1"/>
  <c r="X477" i="1" s="1"/>
  <c r="X307" i="1"/>
  <c r="X308" i="1" s="1"/>
  <c r="W308" i="1"/>
  <c r="X311" i="1"/>
  <c r="X314" i="1" s="1"/>
  <c r="X317" i="1"/>
  <c r="X318" i="1" s="1"/>
  <c r="X321" i="1"/>
  <c r="X322" i="1" s="1"/>
  <c r="X327" i="1"/>
  <c r="X328" i="1" s="1"/>
  <c r="W328" i="1"/>
  <c r="X333" i="1"/>
  <c r="X341" i="1" s="1"/>
  <c r="W342" i="1"/>
  <c r="X350" i="1"/>
  <c r="X352" i="1" s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1" i="1"/>
  <c r="X380" i="1"/>
  <c r="X381" i="1" s="1"/>
  <c r="W382" i="1"/>
  <c r="S525" i="1"/>
  <c r="W389" i="1"/>
  <c r="X386" i="1"/>
  <c r="X388" i="1" s="1"/>
  <c r="W405" i="1"/>
  <c r="W411" i="1"/>
  <c r="W412" i="1"/>
  <c r="W415" i="1"/>
  <c r="X414" i="1"/>
  <c r="X415" i="1" s="1"/>
  <c r="W416" i="1"/>
  <c r="W421" i="1"/>
  <c r="X418" i="1"/>
  <c r="X421" i="1" s="1"/>
  <c r="W427" i="1"/>
  <c r="X437" i="1"/>
  <c r="W468" i="1"/>
  <c r="W477" i="1"/>
  <c r="W483" i="1"/>
  <c r="W498" i="1"/>
  <c r="X495" i="1"/>
  <c r="X498" i="1" s="1"/>
  <c r="W499" i="1"/>
  <c r="W493" i="1"/>
  <c r="X520" i="1" l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<sst xmlns="http://schemas.openxmlformats.org/spreadsheetml/2006/main" count="2224" uniqueCount="747">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</sst>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4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80</v>
      </c>
      <c r="W253" s="349">
        <f>IFERROR(IF(V253="",0,CEILING((V253/$H253),1)*$H253),"")</f>
        <v>84</v>
      </c>
      <c r="X253" s="36">
        <f>IFERROR(IF(W253=0,"",ROUNDUP(W253/H253,0)*0.00753),"")</f>
        <v>0.15060000000000001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50</v>
      </c>
      <c r="W254" s="349">
        <f>IFERROR(IF(V254="",0,CEILING((V254/$H254),1)*$H254),"")</f>
        <v>50.400000000000006</v>
      </c>
      <c r="X254" s="36">
        <f>IFERROR(IF(W254=0,"",ROUNDUP(W254/H254,0)*0.00753),"")</f>
        <v>9.0359999999999996E-2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30.952380952380953</v>
      </c>
      <c r="W257" s="350">
        <f>IFERROR(W253/H253,"0")+IFERROR(W254/H254,"0")+IFERROR(W255/H255,"0")+IFERROR(W256/H256,"0")</f>
        <v>32</v>
      </c>
      <c r="X257" s="350">
        <f>IFERROR(IF(X253="",0,X253),"0")+IFERROR(IF(X254="",0,X254),"0")+IFERROR(IF(X255="",0,X255),"0")+IFERROR(IF(X256="",0,X256),"0")</f>
        <v>0.24096000000000001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130</v>
      </c>
      <c r="W258" s="350">
        <f>IFERROR(SUM(W253:W256),"0")</f>
        <v>134.4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350</v>
      </c>
      <c r="W271" s="349">
        <f>IFERROR(IF(V271="",0,CEILING((V271/$H271),1)*$H271),"")</f>
        <v>352.8</v>
      </c>
      <c r="X271" s="36">
        <f>IFERROR(IF(W271=0,"",ROUNDUP(W271/H271,0)*0.02175),"")</f>
        <v>0.91349999999999998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41.666666666666664</v>
      </c>
      <c r="W274" s="350">
        <f>IFERROR(W271/H271,"0")+IFERROR(W272/H272,"0")+IFERROR(W273/H273,"0")</f>
        <v>42</v>
      </c>
      <c r="X274" s="350">
        <f>IFERROR(IF(X271="",0,X271),"0")+IFERROR(IF(X272="",0,X272),"0")+IFERROR(IF(X273="",0,X273),"0")</f>
        <v>0.91349999999999998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350</v>
      </c>
      <c r="W275" s="350">
        <f>IFERROR(SUM(W271:W273),"0")</f>
        <v>352.8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0</v>
      </c>
      <c r="W341" s="350">
        <f>IFERROR(W333/H333,"0")+IFERROR(W334/H334,"0")+IFERROR(W335/H335,"0")+IFERROR(W336/H336,"0")+IFERROR(W337/H337,"0")+IFERROR(W338/H338,"0")+IFERROR(W339/H339,"0")+IFERROR(W340/H340,"0")</f>
        <v>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0</v>
      </c>
      <c r="W342" s="350">
        <f>IFERROR(SUM(W333:W340),"0")</f>
        <v>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50</v>
      </c>
      <c r="W344" s="349">
        <f>IFERROR(IF(V344="",0,CEILING((V344/$H344),1)*$H344),"")</f>
        <v>60</v>
      </c>
      <c r="X344" s="36">
        <f>IFERROR(IF(W344=0,"",ROUNDUP(W344/H344,0)*0.02175),"")</f>
        <v>8.6999999999999994E-2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3.3333333333333335</v>
      </c>
      <c r="W347" s="350">
        <f>IFERROR(W344/H344,"0")+IFERROR(W345/H345,"0")+IFERROR(W346/H346,"0")</f>
        <v>4</v>
      </c>
      <c r="X347" s="350">
        <f>IFERROR(IF(X344="",0,X344),"0")+IFERROR(IF(X345="",0,X345),"0")+IFERROR(IF(X346="",0,X346),"0")</f>
        <v>8.6999999999999994E-2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50</v>
      </c>
      <c r="W348" s="350">
        <f>IFERROR(SUM(W344:W346),"0")</f>
        <v>60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50</v>
      </c>
      <c r="W368" s="349">
        <f>IFERROR(IF(V368="",0,CEILING((V368/$H368),1)*$H368),"")</f>
        <v>52.56</v>
      </c>
      <c r="X368" s="36">
        <f>IFERROR(IF(W368=0,"",ROUNDUP(W368/H368,0)*0.00753),"")</f>
        <v>9.0359999999999996E-2</v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11.415525114155251</v>
      </c>
      <c r="W370" s="350">
        <f>IFERROR(W368/H368,"0")+IFERROR(W369/H369,"0")</f>
        <v>12</v>
      </c>
      <c r="X370" s="350">
        <f>IFERROR(IF(X368="",0,X368),"0")+IFERROR(IF(X369="",0,X369),"0")</f>
        <v>9.0359999999999996E-2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50</v>
      </c>
      <c r="W371" s="350">
        <f>IFERROR(SUM(W368:W369),"0")</f>
        <v>52.56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450</v>
      </c>
      <c r="W373" s="349">
        <f>IFERROR(IF(V373="",0,CEILING((V373/$H373),1)*$H373),"")</f>
        <v>452.4</v>
      </c>
      <c r="X373" s="36">
        <f>IFERROR(IF(W373=0,"",ROUNDUP(W373/H373,0)*0.02175),"")</f>
        <v>1.2614999999999998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57.692307692307693</v>
      </c>
      <c r="W377" s="350">
        <f>IFERROR(W373/H373,"0")+IFERROR(W374/H374,"0")+IFERROR(W375/H375,"0")+IFERROR(W376/H376,"0")</f>
        <v>58</v>
      </c>
      <c r="X377" s="350">
        <f>IFERROR(IF(X373="",0,X373),"0")+IFERROR(IF(X374="",0,X374),"0")+IFERROR(IF(X375="",0,X375),"0")+IFERROR(IF(X376="",0,X376),"0")</f>
        <v>1.2614999999999998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450</v>
      </c>
      <c r="W378" s="350">
        <f>IFERROR(SUM(W373:W376),"0")</f>
        <v>452.4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350</v>
      </c>
      <c r="W407" s="349">
        <f>IFERROR(IF(V407="",0,CEILING((V407/$H407),1)*$H407),"")</f>
        <v>351</v>
      </c>
      <c r="X407" s="36">
        <f>IFERROR(IF(W407=0,"",ROUNDUP(W407/H407,0)*0.02175),"")</f>
        <v>0.9787499999999999</v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44.871794871794876</v>
      </c>
      <c r="W411" s="350">
        <f>IFERROR(W407/H407,"0")+IFERROR(W408/H408,"0")+IFERROR(W409/H409,"0")+IFERROR(W410/H410,"0")</f>
        <v>45</v>
      </c>
      <c r="X411" s="350">
        <f>IFERROR(IF(X407="",0,X407),"0")+IFERROR(IF(X408="",0,X408),"0")+IFERROR(IF(X409="",0,X409),"0")+IFERROR(IF(X410="",0,X410),"0")</f>
        <v>0.9787499999999999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350</v>
      </c>
      <c r="W412" s="350">
        <f>IFERROR(SUM(W407:W410),"0")</f>
        <v>351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1300</v>
      </c>
      <c r="W508" s="349">
        <f>IFERROR(IF(V508="",0,CEILING((V508/$H508),1)*$H508),"")</f>
        <v>1302.5999999999999</v>
      </c>
      <c r="X508" s="36">
        <f>IFERROR(IF(W508=0,"",ROUNDUP(W508/H508,0)*0.02175),"")</f>
        <v>3.6322499999999995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166.66666666666666</v>
      </c>
      <c r="W513" s="350">
        <f>IFERROR(W508/H508,"0")+IFERROR(W509/H509,"0")+IFERROR(W510/H510,"0")+IFERROR(W511/H511,"0")+IFERROR(W512/H512,"0")</f>
        <v>167</v>
      </c>
      <c r="X513" s="350">
        <f>IFERROR(IF(X508="",0,X508),"0")+IFERROR(IF(X509="",0,X509),"0")+IFERROR(IF(X510="",0,X510),"0")+IFERROR(IF(X511="",0,X511),"0")+IFERROR(IF(X512="",0,X512),"0")</f>
        <v>3.6322499999999995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1300</v>
      </c>
      <c r="W514" s="350">
        <f>IFERROR(SUM(W508:W512),"0")</f>
        <v>1302.5999999999999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2680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2705.7599999999998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2866.4691856089121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2893.558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3016.4691856089121</v>
      </c>
      <c r="W518" s="350">
        <f>GrossWeightTotalR+PalletQtyTotalR*25</f>
        <v>3043.558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356.59867529730536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360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7.2043199999999992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487.20000000000005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504.96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1302.5999999999999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2024-03-29T08:31:36Z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