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11" i="1" l="1"/>
  <c r="AK15" i="1"/>
  <c r="AK19" i="1"/>
  <c r="AK23" i="1"/>
  <c r="AK26" i="1"/>
  <c r="AK27" i="1"/>
  <c r="AK31" i="1"/>
  <c r="AK35" i="1"/>
  <c r="AK36" i="1"/>
  <c r="AK38" i="1"/>
  <c r="AK39" i="1"/>
  <c r="AK43" i="1"/>
  <c r="AK47" i="1"/>
  <c r="AK48" i="1"/>
  <c r="AK51" i="1"/>
  <c r="AK53" i="1"/>
  <c r="AK55" i="1"/>
  <c r="AK59" i="1"/>
  <c r="AK60" i="1"/>
  <c r="AK63" i="1"/>
  <c r="AK64" i="1"/>
  <c r="AK67" i="1"/>
  <c r="AK69" i="1"/>
  <c r="AK71" i="1"/>
  <c r="AK73" i="1"/>
  <c r="AK75" i="1"/>
  <c r="AK77" i="1"/>
  <c r="AK79" i="1"/>
  <c r="AK81" i="1"/>
  <c r="AK83" i="1"/>
  <c r="AK84" i="1"/>
  <c r="AK85" i="1"/>
  <c r="AK87" i="1"/>
  <c r="AK89" i="1"/>
  <c r="AK91" i="1"/>
  <c r="AK92" i="1"/>
  <c r="AK93" i="1"/>
  <c r="AK94" i="1"/>
  <c r="AK95" i="1"/>
  <c r="AK96" i="1"/>
  <c r="AK97" i="1"/>
  <c r="AK98" i="1"/>
  <c r="AK99" i="1"/>
  <c r="AK101" i="1"/>
  <c r="AK102" i="1"/>
  <c r="AK103" i="1"/>
  <c r="AK105" i="1"/>
  <c r="AK106" i="1"/>
  <c r="AK107" i="1"/>
  <c r="AK108" i="1"/>
  <c r="AK109" i="1"/>
  <c r="AK110" i="1"/>
  <c r="AK111" i="1"/>
  <c r="AK112" i="1"/>
  <c r="AK113" i="1"/>
  <c r="AK114" i="1"/>
  <c r="AK115" i="1"/>
  <c r="AK117" i="1"/>
  <c r="AK118" i="1"/>
  <c r="AK8" i="1"/>
  <c r="AK9" i="1"/>
  <c r="AK10" i="1"/>
  <c r="AK12" i="1"/>
  <c r="AK13" i="1"/>
  <c r="AK14" i="1"/>
  <c r="AK16" i="1"/>
  <c r="AK17" i="1"/>
  <c r="AK18" i="1"/>
  <c r="AK20" i="1"/>
  <c r="AK21" i="1"/>
  <c r="AK22" i="1"/>
  <c r="AK24" i="1"/>
  <c r="AK25" i="1"/>
  <c r="AK28" i="1"/>
  <c r="AK29" i="1"/>
  <c r="AK30" i="1"/>
  <c r="AK32" i="1"/>
  <c r="AK33" i="1"/>
  <c r="AK34" i="1"/>
  <c r="AK37" i="1"/>
  <c r="AK40" i="1"/>
  <c r="AK41" i="1"/>
  <c r="AK42" i="1"/>
  <c r="AK44" i="1"/>
  <c r="AK45" i="1"/>
  <c r="AK46" i="1"/>
  <c r="AK49" i="1"/>
  <c r="AK50" i="1"/>
  <c r="AK52" i="1"/>
  <c r="AK54" i="1"/>
  <c r="AK56" i="1"/>
  <c r="AK57" i="1"/>
  <c r="AK58" i="1"/>
  <c r="AK61" i="1"/>
  <c r="AK62" i="1"/>
  <c r="AK65" i="1"/>
  <c r="AK66" i="1"/>
  <c r="AK68" i="1"/>
  <c r="AK70" i="1"/>
  <c r="AK72" i="1"/>
  <c r="AK74" i="1"/>
  <c r="AK76" i="1"/>
  <c r="AK78" i="1"/>
  <c r="AK80" i="1"/>
  <c r="AK82" i="1"/>
  <c r="AK86" i="1"/>
  <c r="AK88" i="1"/>
  <c r="AK90" i="1"/>
  <c r="AK100" i="1"/>
  <c r="AK104" i="1"/>
  <c r="AK11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K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10" i="1"/>
  <c r="Z111" i="1"/>
  <c r="Z112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10" i="1"/>
  <c r="Y111" i="1"/>
  <c r="Y114" i="1"/>
  <c r="Y115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Z46" i="1" s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Z69" i="1" s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Z109" i="1" s="1"/>
  <c r="W110" i="1"/>
  <c r="W111" i="1"/>
  <c r="W112" i="1"/>
  <c r="Y112" i="1" s="1"/>
  <c r="W113" i="1"/>
  <c r="Z113" i="1" s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H6" i="1"/>
  <c r="AJ6" i="1"/>
  <c r="AK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Y113" i="1" l="1"/>
  <c r="W6" i="1"/>
  <c r="Y109" i="1"/>
  <c r="AG6" i="1"/>
  <c r="AD6" i="1"/>
  <c r="N6" i="1"/>
  <c r="L6" i="1"/>
  <c r="K6" i="1"/>
  <c r="J6" i="1"/>
</calcChain>
</file>

<file path=xl/sharedStrings.xml><?xml version="1.0" encoding="utf-8"?>
<sst xmlns="http://schemas.openxmlformats.org/spreadsheetml/2006/main" count="274" uniqueCount="148">
  <si>
    <t>Период: 04.07.2024 - 11.07.2024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</si>
  <si>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</si>
  <si>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</si>
  <si>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</si>
  <si>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</si>
  <si>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</si>
  <si>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</si>
  <si>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</si>
  <si>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</si>
  <si>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</si>
  <si>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</si>
  <si>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</si>
  <si>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</si>
  <si>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</si>
  <si>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</si>
  <si>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</si>
  <si>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</si>
  <si>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</si>
  <si>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</si>
  <si>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</si>
  <si>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</si>
  <si>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</si>
  <si>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</si>
  <si>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</si>
  <si>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</si>
  <si>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</si>
  <si>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</si>
  <si>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</si>
  <si>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</si>
  <si>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</si>
  <si>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</si>
  <si>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</si>
  <si>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</si>
  <si>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</si>
  <si>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</si>
  <si>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</si>
  <si>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</si>
  <si>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</si>
  <si>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</si>
  <si>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</si>
  <si>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</si>
  <si>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</si>
  <si>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</si>
  <si>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</si>
  <si>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</si>
  <si>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</si>
  <si>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</si>
  <si>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</si>
  <si>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</si>
  <si>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</si>
  <si>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</si>
  <si>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</si>
  <si>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</si>
  <si>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</si>
  <si>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</si>
  <si>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</si>
  <si>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</si>
  <si>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</si>
  <si>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</si>
  <si>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</si>
  <si>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</si>
  <si>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</si>
  <si>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</si>
  <si>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</si>
  <si>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</si>
  <si>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</si>
  <si>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</si>
  <si>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</si>
  <si>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</si>
  <si>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</si>
  <si>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</si>
  <si>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</si>
  <si>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</si>
  <si>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</si>
  <si>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</si>
  <si>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</si>
  <si>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</si>
  <si>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</si>
  <si>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</si>
  <si>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</si>
  <si>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</si>
  <si>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</si>
  <si>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</si>
  <si>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</si>
  <si>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</si>
  <si>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</si>
  <si>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</si>
  <si>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</si>
  <si>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</si>
  <si>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</si>
  <si>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</si>
  <si>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</si>
  <si>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</si>
  <si>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</si>
  <si>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</si>
  <si>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</si>
  <si>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</si>
  <si>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</si>
  <si>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</si>
  <si>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</si>
  <si>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</si>
  <si>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</si>
  <si>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</si>
  <si>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</si>
  <si>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</si>
  <si>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</si>
  <si>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</si>
  <si>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</si>
  <si>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</si>
  <si>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</si>
  <si>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</si>
  <si>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</si>
  <si>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</si>
  <si>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</si>
  <si>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</si>
  <si>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</si>
  <si>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</si>
  <si>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</si>
  <si>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</si>
  <si>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</si>
  <si>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</si>
  <si>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</si>
  <si>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</si>
  <si>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</si>
  <si>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</si>
  <si>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</si>
  <si>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</si>
  <si>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</si>
  <si>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</si>
  <si>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</si>
  <si>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</si>
  <si>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</si>
  <si>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</si>
  <si>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</si>
  <si>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</si>
  <si>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</si>
  <si>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</si>
  <si>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</si>
  <si>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11,07,</t>
  </si>
  <si>
    <t>12,07,</t>
  </si>
  <si>
    <t>15,07,</t>
  </si>
  <si>
    <t>16,07,1</t>
  </si>
  <si>
    <t>16,07,2</t>
  </si>
  <si>
    <t>21,06,</t>
  </si>
  <si>
    <t>28,06,</t>
  </si>
  <si>
    <t>05,07,</t>
  </si>
  <si>
    <t>16-1,</t>
  </si>
  <si>
    <t>16-2,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</si>
</sst>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03.07.2024 - 10.07.2024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10,07,</v>
          </cell>
          <cell r="M5" t="str">
            <v>11,07,</v>
          </cell>
          <cell r="N5" t="str">
            <v>12,07,</v>
          </cell>
          <cell r="T5" t="str">
            <v>15,07,</v>
          </cell>
          <cell r="X5" t="str">
            <v>15,07,</v>
          </cell>
          <cell r="AE5" t="str">
            <v>21,06,</v>
          </cell>
          <cell r="AF5" t="str">
            <v>28,06,</v>
          </cell>
          <cell r="AG5" t="str">
            <v>05,07,</v>
          </cell>
          <cell r="AH5" t="str">
            <v>10,07,</v>
          </cell>
        </row>
        <row r="6">
          <cell r="E6">
            <v>153196.10999999999</v>
          </cell>
          <cell r="F6">
            <v>56765.189999999988</v>
          </cell>
          <cell r="J6">
            <v>152265.96799999999</v>
          </cell>
          <cell r="K6">
            <v>930.14199999999994</v>
          </cell>
          <cell r="L6">
            <v>26980</v>
          </cell>
          <cell r="M6">
            <v>27344</v>
          </cell>
          <cell r="N6">
            <v>30820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23490</v>
          </cell>
          <cell r="U6">
            <v>0</v>
          </cell>
          <cell r="V6">
            <v>0</v>
          </cell>
          <cell r="W6">
            <v>27657.222000000002</v>
          </cell>
          <cell r="X6">
            <v>10030</v>
          </cell>
          <cell r="AA6">
            <v>0</v>
          </cell>
          <cell r="AB6">
            <v>0</v>
          </cell>
          <cell r="AC6">
            <v>0</v>
          </cell>
          <cell r="AD6">
            <v>14910</v>
          </cell>
          <cell r="AE6">
            <v>28153.412</v>
          </cell>
          <cell r="AF6">
            <v>28447.796800000011</v>
          </cell>
          <cell r="AG6">
            <v>29620.96739999999</v>
          </cell>
          <cell r="AH6">
            <v>32588.160000000003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193.63399999999999</v>
          </cell>
          <cell r="D7">
            <v>697.65</v>
          </cell>
          <cell r="E7">
            <v>727.97699999999998</v>
          </cell>
          <cell r="F7">
            <v>125.836</v>
          </cell>
          <cell r="G7" t="str">
            <v>н</v>
          </cell>
          <cell r="H7">
            <v>1</v>
          </cell>
          <cell r="I7">
            <v>45</v>
          </cell>
          <cell r="J7">
            <v>719.33699999999999</v>
          </cell>
          <cell r="K7">
            <v>8.6399999999999864</v>
          </cell>
          <cell r="L7">
            <v>220</v>
          </cell>
          <cell r="M7">
            <v>120</v>
          </cell>
          <cell r="N7">
            <v>140</v>
          </cell>
          <cell r="W7">
            <v>145.59539999999998</v>
          </cell>
          <cell r="X7">
            <v>150</v>
          </cell>
          <cell r="Y7">
            <v>5.1913453309651274</v>
          </cell>
          <cell r="Z7">
            <v>0.86428554748295627</v>
          </cell>
          <cell r="AD7">
            <v>0</v>
          </cell>
          <cell r="AE7">
            <v>147.1756</v>
          </cell>
          <cell r="AF7">
            <v>132.51740000000001</v>
          </cell>
          <cell r="AG7">
            <v>131.3578</v>
          </cell>
          <cell r="AH7">
            <v>200.52600000000001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251.792</v>
          </cell>
          <cell r="D8">
            <v>650.73800000000006</v>
          </cell>
          <cell r="E8">
            <v>598.99800000000005</v>
          </cell>
          <cell r="F8">
            <v>284.03199999999998</v>
          </cell>
          <cell r="G8" t="str">
            <v>ябл</v>
          </cell>
          <cell r="H8">
            <v>1</v>
          </cell>
          <cell r="I8">
            <v>45</v>
          </cell>
          <cell r="J8">
            <v>584.11599999999999</v>
          </cell>
          <cell r="K8">
            <v>14.882000000000062</v>
          </cell>
          <cell r="L8">
            <v>170</v>
          </cell>
          <cell r="M8">
            <v>130</v>
          </cell>
          <cell r="N8">
            <v>140</v>
          </cell>
          <cell r="W8">
            <v>119.79960000000001</v>
          </cell>
          <cell r="Y8">
            <v>6.043692967255315</v>
          </cell>
          <cell r="Z8">
            <v>2.3708927241827182</v>
          </cell>
          <cell r="AD8">
            <v>0</v>
          </cell>
          <cell r="AE8">
            <v>113.89280000000001</v>
          </cell>
          <cell r="AF8">
            <v>120.7692</v>
          </cell>
          <cell r="AG8">
            <v>131.32139999999998</v>
          </cell>
          <cell r="AH8">
            <v>142.60599999999999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569.61699999999996</v>
          </cell>
          <cell r="D9">
            <v>2063.9499999999998</v>
          </cell>
          <cell r="E9">
            <v>2182.2959999999998</v>
          </cell>
          <cell r="F9">
            <v>408.30099999999999</v>
          </cell>
          <cell r="G9" t="str">
            <v>н</v>
          </cell>
          <cell r="H9">
            <v>1</v>
          </cell>
          <cell r="I9">
            <v>45</v>
          </cell>
          <cell r="J9">
            <v>2159.877</v>
          </cell>
          <cell r="K9">
            <v>22.418999999999869</v>
          </cell>
          <cell r="L9">
            <v>650</v>
          </cell>
          <cell r="M9">
            <v>400</v>
          </cell>
          <cell r="N9">
            <v>400</v>
          </cell>
          <cell r="W9">
            <v>436.45919999999995</v>
          </cell>
          <cell r="X9">
            <v>400</v>
          </cell>
          <cell r="Y9">
            <v>5.174139988342553</v>
          </cell>
          <cell r="Z9">
            <v>0.93548492046908405</v>
          </cell>
          <cell r="AD9">
            <v>0</v>
          </cell>
          <cell r="AE9">
            <v>303.58580000000001</v>
          </cell>
          <cell r="AF9">
            <v>357.67040000000003</v>
          </cell>
          <cell r="AG9">
            <v>399.84199999999998</v>
          </cell>
          <cell r="AH9">
            <v>538.95299999999997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91.584999999999994</v>
          </cell>
          <cell r="D10">
            <v>239.07300000000001</v>
          </cell>
          <cell r="E10">
            <v>205.44800000000001</v>
          </cell>
          <cell r="F10">
            <v>123.9</v>
          </cell>
          <cell r="G10">
            <v>0</v>
          </cell>
          <cell r="H10">
            <v>1</v>
          </cell>
          <cell r="I10">
            <v>40</v>
          </cell>
          <cell r="J10">
            <v>210.56800000000001</v>
          </cell>
          <cell r="K10">
            <v>-5.1200000000000045</v>
          </cell>
          <cell r="L10">
            <v>0</v>
          </cell>
          <cell r="M10">
            <v>50</v>
          </cell>
          <cell r="N10">
            <v>50</v>
          </cell>
          <cell r="W10">
            <v>41.089600000000004</v>
          </cell>
          <cell r="Y10">
            <v>5.4490674039172928</v>
          </cell>
          <cell r="Z10">
            <v>3.0153615513414587</v>
          </cell>
          <cell r="AD10">
            <v>0</v>
          </cell>
          <cell r="AE10">
            <v>43.265599999999999</v>
          </cell>
          <cell r="AF10">
            <v>36.073999999999998</v>
          </cell>
          <cell r="AG10">
            <v>39.972200000000001</v>
          </cell>
          <cell r="AH10">
            <v>61.246000000000002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130</v>
          </cell>
          <cell r="D11">
            <v>342</v>
          </cell>
          <cell r="E11">
            <v>364</v>
          </cell>
          <cell r="F11">
            <v>97</v>
          </cell>
          <cell r="G11">
            <v>0</v>
          </cell>
          <cell r="H11">
            <v>0.5</v>
          </cell>
          <cell r="I11">
            <v>45</v>
          </cell>
          <cell r="J11">
            <v>393</v>
          </cell>
          <cell r="K11">
            <v>-29</v>
          </cell>
          <cell r="L11">
            <v>50</v>
          </cell>
          <cell r="M11">
            <v>60</v>
          </cell>
          <cell r="N11">
            <v>80</v>
          </cell>
          <cell r="W11">
            <v>72.8</v>
          </cell>
          <cell r="X11">
            <v>90</v>
          </cell>
          <cell r="Y11">
            <v>5.1785714285714288</v>
          </cell>
          <cell r="Z11">
            <v>1.3324175824175826</v>
          </cell>
          <cell r="AD11">
            <v>0</v>
          </cell>
          <cell r="AE11">
            <v>46.4</v>
          </cell>
          <cell r="AF11">
            <v>64.400000000000006</v>
          </cell>
          <cell r="AG11">
            <v>65</v>
          </cell>
          <cell r="AH11">
            <v>104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643</v>
          </cell>
          <cell r="D12">
            <v>3108</v>
          </cell>
          <cell r="E12">
            <v>3087</v>
          </cell>
          <cell r="F12">
            <v>614</v>
          </cell>
          <cell r="G12" t="str">
            <v>ябл</v>
          </cell>
          <cell r="H12">
            <v>0.4</v>
          </cell>
          <cell r="I12">
            <v>45</v>
          </cell>
          <cell r="J12">
            <v>3104</v>
          </cell>
          <cell r="K12">
            <v>-17</v>
          </cell>
          <cell r="L12">
            <v>770</v>
          </cell>
          <cell r="M12">
            <v>460</v>
          </cell>
          <cell r="N12">
            <v>500</v>
          </cell>
          <cell r="T12">
            <v>1170</v>
          </cell>
          <cell r="W12">
            <v>503.4</v>
          </cell>
          <cell r="X12">
            <v>300</v>
          </cell>
          <cell r="Y12">
            <v>5.2522844656336911</v>
          </cell>
          <cell r="Z12">
            <v>1.2197059992054033</v>
          </cell>
          <cell r="AD12">
            <v>570</v>
          </cell>
          <cell r="AE12">
            <v>375.2</v>
          </cell>
          <cell r="AF12">
            <v>448</v>
          </cell>
          <cell r="AG12">
            <v>476.2</v>
          </cell>
          <cell r="AH12">
            <v>528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1477</v>
          </cell>
          <cell r="D13">
            <v>6132</v>
          </cell>
          <cell r="E13">
            <v>6184</v>
          </cell>
          <cell r="F13">
            <v>1364</v>
          </cell>
          <cell r="G13">
            <v>0</v>
          </cell>
          <cell r="H13">
            <v>0.45</v>
          </cell>
          <cell r="I13">
            <v>45</v>
          </cell>
          <cell r="J13">
            <v>6149</v>
          </cell>
          <cell r="K13">
            <v>35</v>
          </cell>
          <cell r="L13">
            <v>800</v>
          </cell>
          <cell r="M13">
            <v>900</v>
          </cell>
          <cell r="N13">
            <v>900</v>
          </cell>
          <cell r="T13">
            <v>1326</v>
          </cell>
          <cell r="W13">
            <v>816.8</v>
          </cell>
          <cell r="X13">
            <v>400</v>
          </cell>
          <cell r="Y13">
            <v>5.342801175318316</v>
          </cell>
          <cell r="Z13">
            <v>1.6699314397649365</v>
          </cell>
          <cell r="AD13">
            <v>2100</v>
          </cell>
          <cell r="AE13">
            <v>546</v>
          </cell>
          <cell r="AF13">
            <v>578.6</v>
          </cell>
          <cell r="AG13">
            <v>728.2</v>
          </cell>
          <cell r="AH13">
            <v>1044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2043</v>
          </cell>
          <cell r="D14">
            <v>6943</v>
          </cell>
          <cell r="E14">
            <v>6458</v>
          </cell>
          <cell r="F14">
            <v>2413</v>
          </cell>
          <cell r="G14">
            <v>0</v>
          </cell>
          <cell r="H14">
            <v>0.45</v>
          </cell>
          <cell r="I14">
            <v>45</v>
          </cell>
          <cell r="J14">
            <v>6492</v>
          </cell>
          <cell r="K14">
            <v>-34</v>
          </cell>
          <cell r="L14">
            <v>700</v>
          </cell>
          <cell r="M14">
            <v>1000</v>
          </cell>
          <cell r="N14">
            <v>1400</v>
          </cell>
          <cell r="T14">
            <v>3600</v>
          </cell>
          <cell r="W14">
            <v>973.6</v>
          </cell>
          <cell r="Y14">
            <v>5.6624897288414129</v>
          </cell>
          <cell r="Z14">
            <v>2.4784305669679538</v>
          </cell>
          <cell r="AD14">
            <v>1590</v>
          </cell>
          <cell r="AE14">
            <v>983.8</v>
          </cell>
          <cell r="AF14">
            <v>1123</v>
          </cell>
          <cell r="AG14">
            <v>1063.4000000000001</v>
          </cell>
          <cell r="AH14">
            <v>1184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73</v>
          </cell>
          <cell r="D15">
            <v>432</v>
          </cell>
          <cell r="E15">
            <v>298</v>
          </cell>
          <cell r="F15">
            <v>204</v>
          </cell>
          <cell r="G15">
            <v>0</v>
          </cell>
          <cell r="H15">
            <v>0.5</v>
          </cell>
          <cell r="I15">
            <v>40</v>
          </cell>
          <cell r="J15">
            <v>347</v>
          </cell>
          <cell r="K15">
            <v>-49</v>
          </cell>
          <cell r="L15">
            <v>30</v>
          </cell>
          <cell r="M15">
            <v>70</v>
          </cell>
          <cell r="N15">
            <v>80</v>
          </cell>
          <cell r="W15">
            <v>59.6</v>
          </cell>
          <cell r="Y15">
            <v>6.4429530201342278</v>
          </cell>
          <cell r="Z15">
            <v>3.4228187919463084</v>
          </cell>
          <cell r="AD15">
            <v>0</v>
          </cell>
          <cell r="AE15">
            <v>40</v>
          </cell>
          <cell r="AF15">
            <v>50.8</v>
          </cell>
          <cell r="AG15">
            <v>69.2</v>
          </cell>
          <cell r="AH15">
            <v>81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24</v>
          </cell>
          <cell r="D16">
            <v>136</v>
          </cell>
          <cell r="E16">
            <v>94</v>
          </cell>
          <cell r="F16">
            <v>63</v>
          </cell>
          <cell r="G16">
            <v>0</v>
          </cell>
          <cell r="H16">
            <v>0.4</v>
          </cell>
          <cell r="I16">
            <v>50</v>
          </cell>
          <cell r="J16">
            <v>123</v>
          </cell>
          <cell r="K16">
            <v>-29</v>
          </cell>
          <cell r="L16">
            <v>0</v>
          </cell>
          <cell r="M16">
            <v>40</v>
          </cell>
          <cell r="N16">
            <v>0</v>
          </cell>
          <cell r="W16">
            <v>18.8</v>
          </cell>
          <cell r="Y16">
            <v>5.4787234042553186</v>
          </cell>
          <cell r="Z16">
            <v>3.3510638297872339</v>
          </cell>
          <cell r="AD16">
            <v>0</v>
          </cell>
          <cell r="AE16">
            <v>14.2</v>
          </cell>
          <cell r="AF16">
            <v>15</v>
          </cell>
          <cell r="AG16">
            <v>18</v>
          </cell>
          <cell r="AH16">
            <v>36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371</v>
          </cell>
          <cell r="D17">
            <v>478</v>
          </cell>
          <cell r="E17">
            <v>323</v>
          </cell>
          <cell r="F17">
            <v>297</v>
          </cell>
          <cell r="G17">
            <v>0</v>
          </cell>
          <cell r="H17">
            <v>0.17</v>
          </cell>
          <cell r="I17">
            <v>180</v>
          </cell>
          <cell r="J17">
            <v>328</v>
          </cell>
          <cell r="K17">
            <v>-5</v>
          </cell>
          <cell r="L17">
            <v>0</v>
          </cell>
          <cell r="M17">
            <v>0</v>
          </cell>
          <cell r="N17">
            <v>400</v>
          </cell>
          <cell r="W17">
            <v>64.599999999999994</v>
          </cell>
          <cell r="Y17">
            <v>10.789473684210527</v>
          </cell>
          <cell r="Z17">
            <v>4.5975232198142422</v>
          </cell>
          <cell r="AD17">
            <v>0</v>
          </cell>
          <cell r="AE17">
            <v>36.200000000000003</v>
          </cell>
          <cell r="AF17">
            <v>43</v>
          </cell>
          <cell r="AG17">
            <v>59.2</v>
          </cell>
          <cell r="AH17">
            <v>66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133</v>
          </cell>
          <cell r="D18">
            <v>96</v>
          </cell>
          <cell r="E18">
            <v>172</v>
          </cell>
          <cell r="F18">
            <v>39</v>
          </cell>
          <cell r="G18">
            <v>0</v>
          </cell>
          <cell r="H18">
            <v>0.45</v>
          </cell>
          <cell r="I18">
            <v>45</v>
          </cell>
          <cell r="J18">
            <v>190</v>
          </cell>
          <cell r="K18">
            <v>-18</v>
          </cell>
          <cell r="L18">
            <v>80</v>
          </cell>
          <cell r="M18">
            <v>40</v>
          </cell>
          <cell r="N18">
            <v>40</v>
          </cell>
          <cell r="W18">
            <v>34.4</v>
          </cell>
          <cell r="Y18">
            <v>5.7848837209302326</v>
          </cell>
          <cell r="Z18">
            <v>1.1337209302325582</v>
          </cell>
          <cell r="AD18">
            <v>0</v>
          </cell>
          <cell r="AE18">
            <v>36.799999999999997</v>
          </cell>
          <cell r="AF18">
            <v>34</v>
          </cell>
          <cell r="AG18">
            <v>34</v>
          </cell>
          <cell r="AH18">
            <v>49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180</v>
          </cell>
          <cell r="D19">
            <v>306</v>
          </cell>
          <cell r="E19">
            <v>385</v>
          </cell>
          <cell r="F19">
            <v>88</v>
          </cell>
          <cell r="G19">
            <v>0</v>
          </cell>
          <cell r="H19">
            <v>0.3</v>
          </cell>
          <cell r="I19">
            <v>40</v>
          </cell>
          <cell r="J19">
            <v>541</v>
          </cell>
          <cell r="K19">
            <v>-156</v>
          </cell>
          <cell r="L19">
            <v>110</v>
          </cell>
          <cell r="M19">
            <v>80</v>
          </cell>
          <cell r="N19">
            <v>80</v>
          </cell>
          <cell r="W19">
            <v>77</v>
          </cell>
          <cell r="X19">
            <v>60</v>
          </cell>
          <cell r="Y19">
            <v>5.4285714285714288</v>
          </cell>
          <cell r="Z19">
            <v>1.1428571428571428</v>
          </cell>
          <cell r="AD19">
            <v>0</v>
          </cell>
          <cell r="AE19">
            <v>63</v>
          </cell>
          <cell r="AF19">
            <v>54.4</v>
          </cell>
          <cell r="AG19">
            <v>70.400000000000006</v>
          </cell>
          <cell r="AH19">
            <v>108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1093</v>
          </cell>
          <cell r="D20">
            <v>3157</v>
          </cell>
          <cell r="E20">
            <v>1614</v>
          </cell>
          <cell r="F20">
            <v>1418</v>
          </cell>
          <cell r="G20">
            <v>0</v>
          </cell>
          <cell r="H20">
            <v>0.17</v>
          </cell>
          <cell r="I20">
            <v>180</v>
          </cell>
          <cell r="J20">
            <v>1672</v>
          </cell>
          <cell r="K20">
            <v>-58</v>
          </cell>
          <cell r="L20">
            <v>0</v>
          </cell>
          <cell r="M20">
            <v>0</v>
          </cell>
          <cell r="N20">
            <v>2000</v>
          </cell>
          <cell r="W20">
            <v>322.8</v>
          </cell>
          <cell r="Y20">
            <v>10.588599752168525</v>
          </cell>
          <cell r="Z20">
            <v>4.392812887236679</v>
          </cell>
          <cell r="AD20">
            <v>0</v>
          </cell>
          <cell r="AE20">
            <v>240.8</v>
          </cell>
          <cell r="AF20">
            <v>238.6</v>
          </cell>
          <cell r="AG20">
            <v>311.2</v>
          </cell>
          <cell r="AH20">
            <v>406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118</v>
          </cell>
          <cell r="D21">
            <v>344</v>
          </cell>
          <cell r="E21">
            <v>236</v>
          </cell>
          <cell r="F21">
            <v>219</v>
          </cell>
          <cell r="G21">
            <v>0</v>
          </cell>
          <cell r="H21">
            <v>0.38</v>
          </cell>
          <cell r="I21">
            <v>40</v>
          </cell>
          <cell r="J21">
            <v>269</v>
          </cell>
          <cell r="K21">
            <v>-33</v>
          </cell>
          <cell r="L21">
            <v>0</v>
          </cell>
          <cell r="M21">
            <v>0</v>
          </cell>
          <cell r="N21">
            <v>40</v>
          </cell>
          <cell r="W21">
            <v>47.2</v>
          </cell>
          <cell r="Y21">
            <v>5.4872881355932197</v>
          </cell>
          <cell r="Z21">
            <v>4.6398305084745761</v>
          </cell>
          <cell r="AD21">
            <v>0</v>
          </cell>
          <cell r="AE21">
            <v>59.8</v>
          </cell>
          <cell r="AF21">
            <v>48.4</v>
          </cell>
          <cell r="AG21">
            <v>48.6</v>
          </cell>
          <cell r="AH21">
            <v>43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406</v>
          </cell>
          <cell r="D22">
            <v>1262</v>
          </cell>
          <cell r="E22">
            <v>1095</v>
          </cell>
          <cell r="F22">
            <v>525</v>
          </cell>
          <cell r="G22">
            <v>0</v>
          </cell>
          <cell r="H22">
            <v>0.35</v>
          </cell>
          <cell r="I22">
            <v>45</v>
          </cell>
          <cell r="J22">
            <v>1165</v>
          </cell>
          <cell r="K22">
            <v>-70</v>
          </cell>
          <cell r="L22">
            <v>400</v>
          </cell>
          <cell r="M22">
            <v>250</v>
          </cell>
          <cell r="N22">
            <v>250</v>
          </cell>
          <cell r="W22">
            <v>219</v>
          </cell>
          <cell r="Y22">
            <v>6.506849315068493</v>
          </cell>
          <cell r="Z22">
            <v>2.3972602739726026</v>
          </cell>
          <cell r="AD22">
            <v>0</v>
          </cell>
          <cell r="AE22">
            <v>113.6</v>
          </cell>
          <cell r="AF22">
            <v>152.4</v>
          </cell>
          <cell r="AG22">
            <v>249.2</v>
          </cell>
          <cell r="AH22">
            <v>218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626</v>
          </cell>
          <cell r="D23">
            <v>586</v>
          </cell>
          <cell r="E23">
            <v>801</v>
          </cell>
          <cell r="F23">
            <v>389</v>
          </cell>
          <cell r="G23" t="str">
            <v>н</v>
          </cell>
          <cell r="H23">
            <v>0.35</v>
          </cell>
          <cell r="I23">
            <v>45</v>
          </cell>
          <cell r="J23">
            <v>874</v>
          </cell>
          <cell r="K23">
            <v>-73</v>
          </cell>
          <cell r="L23">
            <v>0</v>
          </cell>
          <cell r="M23">
            <v>0</v>
          </cell>
          <cell r="N23">
            <v>0</v>
          </cell>
          <cell r="T23">
            <v>342</v>
          </cell>
          <cell r="W23">
            <v>69</v>
          </cell>
          <cell r="Y23">
            <v>5.63768115942029</v>
          </cell>
          <cell r="Z23">
            <v>5.63768115942029</v>
          </cell>
          <cell r="AD23">
            <v>456</v>
          </cell>
          <cell r="AE23">
            <v>79.8</v>
          </cell>
          <cell r="AF23">
            <v>45.2</v>
          </cell>
          <cell r="AG23">
            <v>70.400000000000006</v>
          </cell>
          <cell r="AH23">
            <v>55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295</v>
          </cell>
          <cell r="D24">
            <v>516</v>
          </cell>
          <cell r="E24">
            <v>482</v>
          </cell>
          <cell r="F24">
            <v>293</v>
          </cell>
          <cell r="G24">
            <v>0</v>
          </cell>
          <cell r="H24">
            <v>0.35</v>
          </cell>
          <cell r="I24">
            <v>45</v>
          </cell>
          <cell r="J24">
            <v>701</v>
          </cell>
          <cell r="K24">
            <v>-219</v>
          </cell>
          <cell r="L24">
            <v>120</v>
          </cell>
          <cell r="M24">
            <v>120</v>
          </cell>
          <cell r="N24">
            <v>100</v>
          </cell>
          <cell r="T24">
            <v>90</v>
          </cell>
          <cell r="W24">
            <v>96.4</v>
          </cell>
          <cell r="Y24">
            <v>6.5663900414937757</v>
          </cell>
          <cell r="Z24">
            <v>3.0394190871369293</v>
          </cell>
          <cell r="AD24">
            <v>0</v>
          </cell>
          <cell r="AE24">
            <v>78.599999999999994</v>
          </cell>
          <cell r="AF24">
            <v>72.8</v>
          </cell>
          <cell r="AG24">
            <v>74.400000000000006</v>
          </cell>
          <cell r="AH24">
            <v>106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319</v>
          </cell>
          <cell r="D25">
            <v>1141</v>
          </cell>
          <cell r="E25">
            <v>907</v>
          </cell>
          <cell r="F25">
            <v>527</v>
          </cell>
          <cell r="G25">
            <v>0</v>
          </cell>
          <cell r="H25">
            <v>0.35</v>
          </cell>
          <cell r="I25">
            <v>45</v>
          </cell>
          <cell r="J25">
            <v>1059</v>
          </cell>
          <cell r="K25">
            <v>-152</v>
          </cell>
          <cell r="L25">
            <v>200</v>
          </cell>
          <cell r="M25">
            <v>220</v>
          </cell>
          <cell r="N25">
            <v>200</v>
          </cell>
          <cell r="W25">
            <v>181.4</v>
          </cell>
          <cell r="Y25">
            <v>6.3230429988974644</v>
          </cell>
          <cell r="Z25">
            <v>2.9051819184123482</v>
          </cell>
          <cell r="AD25">
            <v>0</v>
          </cell>
          <cell r="AE25">
            <v>184.6</v>
          </cell>
          <cell r="AF25">
            <v>189</v>
          </cell>
          <cell r="AG25">
            <v>201.2</v>
          </cell>
          <cell r="AH25">
            <v>223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158.65799999999999</v>
          </cell>
          <cell r="D26">
            <v>635.11800000000005</v>
          </cell>
          <cell r="E26">
            <v>513.88</v>
          </cell>
          <cell r="F26">
            <v>273.69299999999998</v>
          </cell>
          <cell r="G26">
            <v>0</v>
          </cell>
          <cell r="H26">
            <v>1</v>
          </cell>
          <cell r="I26">
            <v>50</v>
          </cell>
          <cell r="J26">
            <v>493.786</v>
          </cell>
          <cell r="K26">
            <v>20.093999999999994</v>
          </cell>
          <cell r="L26">
            <v>60</v>
          </cell>
          <cell r="M26">
            <v>120</v>
          </cell>
          <cell r="N26">
            <v>110</v>
          </cell>
          <cell r="W26">
            <v>102.776</v>
          </cell>
          <cell r="Y26">
            <v>5.4846754106016968</v>
          </cell>
          <cell r="Z26">
            <v>2.6630049817077914</v>
          </cell>
          <cell r="AD26">
            <v>0</v>
          </cell>
          <cell r="AE26">
            <v>89.321400000000011</v>
          </cell>
          <cell r="AF26">
            <v>98.803200000000004</v>
          </cell>
          <cell r="AG26">
            <v>108.4834</v>
          </cell>
          <cell r="AH26">
            <v>126.946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2402.6579999999999</v>
          </cell>
          <cell r="D27">
            <v>13127.317999999999</v>
          </cell>
          <cell r="E27">
            <v>5974.2120000000004</v>
          </cell>
          <cell r="F27">
            <v>2602.2829999999999</v>
          </cell>
          <cell r="G27">
            <v>0</v>
          </cell>
          <cell r="H27">
            <v>1</v>
          </cell>
          <cell r="I27">
            <v>50</v>
          </cell>
          <cell r="J27">
            <v>6177.7780000000002</v>
          </cell>
          <cell r="K27">
            <v>-203.5659999999998</v>
          </cell>
          <cell r="L27">
            <v>1000</v>
          </cell>
          <cell r="M27">
            <v>1100</v>
          </cell>
          <cell r="N27">
            <v>1200</v>
          </cell>
          <cell r="W27">
            <v>1194.8424</v>
          </cell>
          <cell r="X27">
            <v>600</v>
          </cell>
          <cell r="Y27">
            <v>5.4419587051815368</v>
          </cell>
          <cell r="Z27">
            <v>2.1779299094173425</v>
          </cell>
          <cell r="AD27">
            <v>0</v>
          </cell>
          <cell r="AE27">
            <v>1129.6415999999999</v>
          </cell>
          <cell r="AF27">
            <v>1094.1597999999999</v>
          </cell>
          <cell r="AG27">
            <v>1155.653</v>
          </cell>
          <cell r="AH27">
            <v>1440.58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171.13800000000001</v>
          </cell>
          <cell r="D28">
            <v>367.815</v>
          </cell>
          <cell r="E28">
            <v>373.495</v>
          </cell>
          <cell r="F28">
            <v>159.14500000000001</v>
          </cell>
          <cell r="G28">
            <v>0</v>
          </cell>
          <cell r="H28">
            <v>1</v>
          </cell>
          <cell r="I28">
            <v>50</v>
          </cell>
          <cell r="J28">
            <v>356.43200000000002</v>
          </cell>
          <cell r="K28">
            <v>17.062999999999988</v>
          </cell>
          <cell r="L28">
            <v>40</v>
          </cell>
          <cell r="M28">
            <v>80</v>
          </cell>
          <cell r="N28">
            <v>80</v>
          </cell>
          <cell r="W28">
            <v>74.698999999999998</v>
          </cell>
          <cell r="X28">
            <v>50</v>
          </cell>
          <cell r="Y28">
            <v>5.4772486914148786</v>
          </cell>
          <cell r="Z28">
            <v>2.1304836744802476</v>
          </cell>
          <cell r="AD28">
            <v>0</v>
          </cell>
          <cell r="AE28">
            <v>82.321400000000011</v>
          </cell>
          <cell r="AF28">
            <v>76.069800000000001</v>
          </cell>
          <cell r="AG28">
            <v>75.192800000000005</v>
          </cell>
          <cell r="AH28">
            <v>127.483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347.27600000000001</v>
          </cell>
          <cell r="D29">
            <v>1451.905</v>
          </cell>
          <cell r="E29">
            <v>617.19899999999996</v>
          </cell>
          <cell r="F29">
            <v>706.65899999999999</v>
          </cell>
          <cell r="G29">
            <v>0</v>
          </cell>
          <cell r="H29">
            <v>0</v>
          </cell>
          <cell r="I29">
            <v>50</v>
          </cell>
          <cell r="J29">
            <v>592.52700000000004</v>
          </cell>
          <cell r="K29">
            <v>24.671999999999912</v>
          </cell>
          <cell r="L29">
            <v>0</v>
          </cell>
          <cell r="M29">
            <v>0</v>
          </cell>
          <cell r="N29">
            <v>0</v>
          </cell>
          <cell r="W29">
            <v>123.43979999999999</v>
          </cell>
          <cell r="Y29">
            <v>5.724725736755893</v>
          </cell>
          <cell r="Z29">
            <v>5.724725736755893</v>
          </cell>
          <cell r="AD29">
            <v>0</v>
          </cell>
          <cell r="AE29">
            <v>107.8</v>
          </cell>
          <cell r="AF29">
            <v>116.452</v>
          </cell>
          <cell r="AG29">
            <v>138.71700000000001</v>
          </cell>
          <cell r="AH29">
            <v>156.57300000000001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139.36699999999999</v>
          </cell>
          <cell r="D30">
            <v>262.16199999999998</v>
          </cell>
          <cell r="E30">
            <v>227.03</v>
          </cell>
          <cell r="F30">
            <v>157.37899999999999</v>
          </cell>
          <cell r="G30">
            <v>0</v>
          </cell>
          <cell r="H30">
            <v>1</v>
          </cell>
          <cell r="I30">
            <v>60</v>
          </cell>
          <cell r="J30">
            <v>272.14699999999999</v>
          </cell>
          <cell r="K30">
            <v>-45.11699999999999</v>
          </cell>
          <cell r="L30">
            <v>0</v>
          </cell>
          <cell r="M30">
            <v>4</v>
          </cell>
          <cell r="N30">
            <v>80</v>
          </cell>
          <cell r="W30">
            <v>45.405999999999999</v>
          </cell>
          <cell r="Y30">
            <v>5.3160155045588686</v>
          </cell>
          <cell r="Z30">
            <v>3.4660397304321013</v>
          </cell>
          <cell r="AD30">
            <v>0</v>
          </cell>
          <cell r="AE30">
            <v>53.622</v>
          </cell>
          <cell r="AF30">
            <v>51.840400000000002</v>
          </cell>
          <cell r="AG30">
            <v>42.513999999999996</v>
          </cell>
          <cell r="AH30">
            <v>47.363999999999997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220.76400000000001</v>
          </cell>
          <cell r="D31">
            <v>1537.6510000000001</v>
          </cell>
          <cell r="E31">
            <v>665.53800000000001</v>
          </cell>
          <cell r="F31">
            <v>357.83199999999999</v>
          </cell>
          <cell r="G31">
            <v>0</v>
          </cell>
          <cell r="H31">
            <v>1</v>
          </cell>
          <cell r="I31">
            <v>50</v>
          </cell>
          <cell r="J31">
            <v>633.40099999999995</v>
          </cell>
          <cell r="K31">
            <v>32.137000000000057</v>
          </cell>
          <cell r="L31">
            <v>70</v>
          </cell>
          <cell r="M31">
            <v>130</v>
          </cell>
          <cell r="N31">
            <v>150</v>
          </cell>
          <cell r="W31">
            <v>133.10759999999999</v>
          </cell>
          <cell r="Y31">
            <v>5.317742938795381</v>
          </cell>
          <cell r="Z31">
            <v>2.6882912771321847</v>
          </cell>
          <cell r="AD31">
            <v>0</v>
          </cell>
          <cell r="AE31">
            <v>122.89059999999999</v>
          </cell>
          <cell r="AF31">
            <v>136.30279999999999</v>
          </cell>
          <cell r="AG31">
            <v>137.37560000000002</v>
          </cell>
          <cell r="AH31">
            <v>179.142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-46.78</v>
          </cell>
          <cell r="D32">
            <v>2219.7550000000001</v>
          </cell>
          <cell r="E32">
            <v>1263.8699999999999</v>
          </cell>
          <cell r="F32">
            <v>174.62</v>
          </cell>
          <cell r="G32">
            <v>0</v>
          </cell>
          <cell r="H32">
            <v>0</v>
          </cell>
          <cell r="I32">
            <v>60</v>
          </cell>
          <cell r="J32">
            <v>1252.1179999999999</v>
          </cell>
          <cell r="K32">
            <v>11.751999999999953</v>
          </cell>
          <cell r="L32">
            <v>0</v>
          </cell>
          <cell r="M32">
            <v>0</v>
          </cell>
          <cell r="N32">
            <v>0</v>
          </cell>
          <cell r="W32">
            <v>252.77399999999997</v>
          </cell>
          <cell r="Y32">
            <v>0.69081471986834098</v>
          </cell>
          <cell r="Z32">
            <v>0.69081471986834098</v>
          </cell>
          <cell r="AD32">
            <v>0</v>
          </cell>
          <cell r="AE32">
            <v>1120.5999999999999</v>
          </cell>
          <cell r="AF32">
            <v>1078.25</v>
          </cell>
          <cell r="AG32">
            <v>380.56799999999998</v>
          </cell>
          <cell r="AH32">
            <v>177.24799999999999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145.11000000000001</v>
          </cell>
          <cell r="D33">
            <v>374.613</v>
          </cell>
          <cell r="E33">
            <v>315.02100000000002</v>
          </cell>
          <cell r="F33">
            <v>199.40100000000001</v>
          </cell>
          <cell r="G33">
            <v>0</v>
          </cell>
          <cell r="H33">
            <v>1</v>
          </cell>
          <cell r="I33">
            <v>60</v>
          </cell>
          <cell r="J33">
            <v>313.00099999999998</v>
          </cell>
          <cell r="K33">
            <v>2.0200000000000387</v>
          </cell>
          <cell r="L33">
            <v>20</v>
          </cell>
          <cell r="M33">
            <v>70</v>
          </cell>
          <cell r="N33">
            <v>80</v>
          </cell>
          <cell r="W33">
            <v>63.004200000000004</v>
          </cell>
          <cell r="Y33">
            <v>5.8631170620371336</v>
          </cell>
          <cell r="Z33">
            <v>3.1648842458121837</v>
          </cell>
          <cell r="AD33">
            <v>0</v>
          </cell>
          <cell r="AE33">
            <v>60.919200000000004</v>
          </cell>
          <cell r="AF33">
            <v>65.764800000000008</v>
          </cell>
          <cell r="AG33">
            <v>69.565799999999996</v>
          </cell>
          <cell r="AH33">
            <v>96.146000000000001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139.28899999999999</v>
          </cell>
          <cell r="D34">
            <v>251.37</v>
          </cell>
          <cell r="E34">
            <v>295.46199999999999</v>
          </cell>
          <cell r="F34">
            <v>91.652000000000001</v>
          </cell>
          <cell r="G34">
            <v>0</v>
          </cell>
          <cell r="H34">
            <v>1</v>
          </cell>
          <cell r="I34">
            <v>60</v>
          </cell>
          <cell r="J34">
            <v>277.03399999999999</v>
          </cell>
          <cell r="K34">
            <v>18.427999999999997</v>
          </cell>
          <cell r="L34">
            <v>50</v>
          </cell>
          <cell r="M34">
            <v>60</v>
          </cell>
          <cell r="N34">
            <v>60</v>
          </cell>
          <cell r="W34">
            <v>59.092399999999998</v>
          </cell>
          <cell r="X34">
            <v>50</v>
          </cell>
          <cell r="Y34">
            <v>5.2739777027164241</v>
          </cell>
          <cell r="Z34">
            <v>1.5509947133641553</v>
          </cell>
          <cell r="AD34">
            <v>0</v>
          </cell>
          <cell r="AE34">
            <v>55.556600000000003</v>
          </cell>
          <cell r="AF34">
            <v>56.088999999999999</v>
          </cell>
          <cell r="AG34">
            <v>54.852599999999995</v>
          </cell>
          <cell r="AH34">
            <v>84.914000000000001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19.283999999999999</v>
          </cell>
          <cell r="D35">
            <v>65.896000000000001</v>
          </cell>
          <cell r="E35">
            <v>43.39</v>
          </cell>
          <cell r="F35">
            <v>39.46</v>
          </cell>
          <cell r="G35">
            <v>0</v>
          </cell>
          <cell r="H35">
            <v>1</v>
          </cell>
          <cell r="I35">
            <v>180</v>
          </cell>
          <cell r="J35">
            <v>42.738999999999997</v>
          </cell>
          <cell r="K35">
            <v>0.65100000000000335</v>
          </cell>
          <cell r="L35">
            <v>0</v>
          </cell>
          <cell r="M35">
            <v>0</v>
          </cell>
          <cell r="N35">
            <v>60</v>
          </cell>
          <cell r="W35">
            <v>8.6780000000000008</v>
          </cell>
          <cell r="Y35">
            <v>11.461166167319659</v>
          </cell>
          <cell r="Z35">
            <v>4.5471306752707994</v>
          </cell>
          <cell r="AD35">
            <v>0</v>
          </cell>
          <cell r="AE35">
            <v>6.0031999999999996</v>
          </cell>
          <cell r="AF35">
            <v>6.5531999999999995</v>
          </cell>
          <cell r="AG35">
            <v>8.0772000000000013</v>
          </cell>
          <cell r="AH35">
            <v>7.2389999999999999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235.053</v>
          </cell>
          <cell r="D36">
            <v>779.69899999999996</v>
          </cell>
          <cell r="E36">
            <v>684.72400000000005</v>
          </cell>
          <cell r="F36">
            <v>319.42899999999997</v>
          </cell>
          <cell r="G36">
            <v>0</v>
          </cell>
          <cell r="H36">
            <v>1</v>
          </cell>
          <cell r="I36">
            <v>60</v>
          </cell>
          <cell r="J36">
            <v>657.41899999999998</v>
          </cell>
          <cell r="K36">
            <v>27.305000000000064</v>
          </cell>
          <cell r="L36">
            <v>60</v>
          </cell>
          <cell r="M36">
            <v>140</v>
          </cell>
          <cell r="N36">
            <v>150</v>
          </cell>
          <cell r="W36">
            <v>136.94480000000001</v>
          </cell>
          <cell r="X36">
            <v>70</v>
          </cell>
          <cell r="Y36">
            <v>5.3994675226806708</v>
          </cell>
          <cell r="Z36">
            <v>2.3325383658233094</v>
          </cell>
          <cell r="AD36">
            <v>0</v>
          </cell>
          <cell r="AE36">
            <v>136.35679999999999</v>
          </cell>
          <cell r="AF36">
            <v>139.16379999999998</v>
          </cell>
          <cell r="AG36">
            <v>138.06639999999999</v>
          </cell>
          <cell r="AH36">
            <v>182.369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119.505</v>
          </cell>
          <cell r="D37">
            <v>193.25299999999999</v>
          </cell>
          <cell r="E37">
            <v>220.316</v>
          </cell>
          <cell r="F37">
            <v>85.546999999999997</v>
          </cell>
          <cell r="G37">
            <v>0</v>
          </cell>
          <cell r="H37">
            <v>1</v>
          </cell>
          <cell r="I37">
            <v>30</v>
          </cell>
          <cell r="J37">
            <v>218.60499999999999</v>
          </cell>
          <cell r="K37">
            <v>1.7110000000000127</v>
          </cell>
          <cell r="L37">
            <v>40</v>
          </cell>
          <cell r="M37">
            <v>50</v>
          </cell>
          <cell r="N37">
            <v>50</v>
          </cell>
          <cell r="W37">
            <v>44.063200000000002</v>
          </cell>
          <cell r="X37">
            <v>20</v>
          </cell>
          <cell r="Y37">
            <v>5.5726093429437711</v>
          </cell>
          <cell r="Z37">
            <v>1.9414613555075435</v>
          </cell>
          <cell r="AD37">
            <v>0</v>
          </cell>
          <cell r="AE37">
            <v>28.316000000000003</v>
          </cell>
          <cell r="AF37">
            <v>35.762999999999998</v>
          </cell>
          <cell r="AG37">
            <v>41.339399999999998</v>
          </cell>
          <cell r="AH37">
            <v>60.802999999999997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165.32300000000001</v>
          </cell>
          <cell r="D38">
            <v>200.89500000000001</v>
          </cell>
          <cell r="E38">
            <v>225.59200000000001</v>
          </cell>
          <cell r="F38">
            <v>136.54599999999999</v>
          </cell>
          <cell r="G38" t="str">
            <v>н</v>
          </cell>
          <cell r="H38">
            <v>1</v>
          </cell>
          <cell r="I38">
            <v>30</v>
          </cell>
          <cell r="J38">
            <v>222.63900000000001</v>
          </cell>
          <cell r="K38">
            <v>2.953000000000003</v>
          </cell>
          <cell r="L38">
            <v>40</v>
          </cell>
          <cell r="M38">
            <v>50</v>
          </cell>
          <cell r="N38">
            <v>60</v>
          </cell>
          <cell r="W38">
            <v>45.118400000000001</v>
          </cell>
          <cell r="Y38">
            <v>6.3509787581119896</v>
          </cell>
          <cell r="Z38">
            <v>3.0263927798858115</v>
          </cell>
          <cell r="AD38">
            <v>0</v>
          </cell>
          <cell r="AE38">
            <v>37.382799999999996</v>
          </cell>
          <cell r="AF38">
            <v>31.229000000000003</v>
          </cell>
          <cell r="AG38">
            <v>48.627200000000002</v>
          </cell>
          <cell r="AH38">
            <v>52.76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453.66199999999998</v>
          </cell>
          <cell r="D39">
            <v>4078.36</v>
          </cell>
          <cell r="E39">
            <v>1304.319</v>
          </cell>
          <cell r="F39">
            <v>659.49800000000005</v>
          </cell>
          <cell r="G39">
            <v>0</v>
          </cell>
          <cell r="H39">
            <v>1</v>
          </cell>
          <cell r="I39">
            <v>30</v>
          </cell>
          <cell r="J39">
            <v>1290.502</v>
          </cell>
          <cell r="K39">
            <v>13.817000000000007</v>
          </cell>
          <cell r="L39">
            <v>300</v>
          </cell>
          <cell r="M39">
            <v>300</v>
          </cell>
          <cell r="N39">
            <v>350</v>
          </cell>
          <cell r="W39">
            <v>260.86379999999997</v>
          </cell>
          <cell r="Y39">
            <v>6.1698786876523313</v>
          </cell>
          <cell r="Z39">
            <v>2.5281315383736653</v>
          </cell>
          <cell r="AD39">
            <v>0</v>
          </cell>
          <cell r="AE39">
            <v>239.44239999999999</v>
          </cell>
          <cell r="AF39">
            <v>283.82479999999998</v>
          </cell>
          <cell r="AG39">
            <v>295.65700000000004</v>
          </cell>
          <cell r="AH39">
            <v>342.63099999999997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76.539000000000001</v>
          </cell>
          <cell r="D40">
            <v>115.914</v>
          </cell>
          <cell r="E40">
            <v>157.74199999999999</v>
          </cell>
          <cell r="F40">
            <v>34.710999999999999</v>
          </cell>
          <cell r="G40">
            <v>0</v>
          </cell>
          <cell r="H40">
            <v>1</v>
          </cell>
          <cell r="I40">
            <v>40</v>
          </cell>
          <cell r="J40">
            <v>224.80699999999999</v>
          </cell>
          <cell r="K40">
            <v>-67.064999999999998</v>
          </cell>
          <cell r="L40">
            <v>100</v>
          </cell>
          <cell r="M40">
            <v>60</v>
          </cell>
          <cell r="N40">
            <v>40</v>
          </cell>
          <cell r="W40">
            <v>31.548399999999997</v>
          </cell>
          <cell r="X40">
            <v>30</v>
          </cell>
          <cell r="Y40">
            <v>8.3906315375740146</v>
          </cell>
          <cell r="Z40">
            <v>1.1002459712695414</v>
          </cell>
          <cell r="AD40">
            <v>0</v>
          </cell>
          <cell r="AE40">
            <v>26.252600000000001</v>
          </cell>
          <cell r="AF40">
            <v>24.892800000000001</v>
          </cell>
          <cell r="AG40">
            <v>35.083999999999996</v>
          </cell>
          <cell r="AH40">
            <v>18.942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80.227999999999994</v>
          </cell>
          <cell r="D41">
            <v>309.96199999999999</v>
          </cell>
          <cell r="E41">
            <v>372.32400000000001</v>
          </cell>
          <cell r="F41">
            <v>17.402999999999999</v>
          </cell>
          <cell r="G41" t="str">
            <v>н</v>
          </cell>
          <cell r="H41">
            <v>1</v>
          </cell>
          <cell r="I41">
            <v>35</v>
          </cell>
          <cell r="J41">
            <v>373.53300000000002</v>
          </cell>
          <cell r="K41">
            <v>-1.2090000000000032</v>
          </cell>
          <cell r="L41">
            <v>20</v>
          </cell>
          <cell r="M41">
            <v>40</v>
          </cell>
          <cell r="N41">
            <v>70</v>
          </cell>
          <cell r="W41">
            <v>74.464799999999997</v>
          </cell>
          <cell r="X41">
            <v>150</v>
          </cell>
          <cell r="Y41">
            <v>3.9938736154532077</v>
          </cell>
          <cell r="Z41">
            <v>0.23370773842137493</v>
          </cell>
          <cell r="AD41">
            <v>0</v>
          </cell>
          <cell r="AE41">
            <v>39.8688</v>
          </cell>
          <cell r="AF41">
            <v>61.212599999999995</v>
          </cell>
          <cell r="AG41">
            <v>52.687599999999996</v>
          </cell>
          <cell r="AH41">
            <v>140.25700000000001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72.176000000000002</v>
          </cell>
          <cell r="D42">
            <v>171.37700000000001</v>
          </cell>
          <cell r="E42">
            <v>131.62700000000001</v>
          </cell>
          <cell r="F42">
            <v>109.236</v>
          </cell>
          <cell r="G42">
            <v>0</v>
          </cell>
          <cell r="H42">
            <v>1</v>
          </cell>
          <cell r="I42">
            <v>30</v>
          </cell>
          <cell r="J42">
            <v>132.256</v>
          </cell>
          <cell r="K42">
            <v>-0.62899999999999068</v>
          </cell>
          <cell r="L42">
            <v>10</v>
          </cell>
          <cell r="M42">
            <v>40</v>
          </cell>
          <cell r="N42">
            <v>40</v>
          </cell>
          <cell r="W42">
            <v>26.325400000000002</v>
          </cell>
          <cell r="Y42">
            <v>7.5682040918656499</v>
          </cell>
          <cell r="Z42">
            <v>4.1494526199032116</v>
          </cell>
          <cell r="AD42">
            <v>0</v>
          </cell>
          <cell r="AE42">
            <v>33.012999999999998</v>
          </cell>
          <cell r="AF42">
            <v>27.975999999999999</v>
          </cell>
          <cell r="AG42">
            <v>34.0824</v>
          </cell>
          <cell r="AH42">
            <v>34.786999999999999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233.648</v>
          </cell>
          <cell r="D43">
            <v>618.32899999999995</v>
          </cell>
          <cell r="E43">
            <v>370.23500000000001</v>
          </cell>
          <cell r="F43">
            <v>134.20099999999999</v>
          </cell>
          <cell r="G43" t="str">
            <v>н</v>
          </cell>
          <cell r="H43">
            <v>1</v>
          </cell>
          <cell r="I43">
            <v>45</v>
          </cell>
          <cell r="J43">
            <v>368.84199999999998</v>
          </cell>
          <cell r="K43">
            <v>1.3930000000000291</v>
          </cell>
          <cell r="L43">
            <v>30</v>
          </cell>
          <cell r="M43">
            <v>60</v>
          </cell>
          <cell r="N43">
            <v>70</v>
          </cell>
          <cell r="W43">
            <v>74.046999999999997</v>
          </cell>
          <cell r="X43">
            <v>80</v>
          </cell>
          <cell r="Y43">
            <v>5.0535605763906712</v>
          </cell>
          <cell r="Z43">
            <v>1.8123759234000028</v>
          </cell>
          <cell r="AD43">
            <v>0</v>
          </cell>
          <cell r="AE43">
            <v>63.189399999999999</v>
          </cell>
          <cell r="AF43">
            <v>73.690799999999996</v>
          </cell>
          <cell r="AG43">
            <v>62.474800000000002</v>
          </cell>
          <cell r="AH43">
            <v>76.376000000000005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125.54900000000001</v>
          </cell>
          <cell r="D44">
            <v>314.21100000000001</v>
          </cell>
          <cell r="E44">
            <v>276.50700000000001</v>
          </cell>
          <cell r="F44">
            <v>157.50899999999999</v>
          </cell>
          <cell r="G44" t="str">
            <v>н</v>
          </cell>
          <cell r="H44">
            <v>1</v>
          </cell>
          <cell r="I44">
            <v>45</v>
          </cell>
          <cell r="J44">
            <v>280.95699999999999</v>
          </cell>
          <cell r="K44">
            <v>-4.4499999999999886</v>
          </cell>
          <cell r="L44">
            <v>50</v>
          </cell>
          <cell r="M44">
            <v>60</v>
          </cell>
          <cell r="N44">
            <v>70</v>
          </cell>
          <cell r="W44">
            <v>55.301400000000001</v>
          </cell>
          <cell r="Y44">
            <v>6.1030823812778703</v>
          </cell>
          <cell r="Z44">
            <v>2.848191908342284</v>
          </cell>
          <cell r="AD44">
            <v>0</v>
          </cell>
          <cell r="AE44">
            <v>58.442799999999998</v>
          </cell>
          <cell r="AF44">
            <v>57.870600000000003</v>
          </cell>
          <cell r="AG44">
            <v>60.309799999999996</v>
          </cell>
          <cell r="AH44">
            <v>69.677000000000007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165.559</v>
          </cell>
          <cell r="D45">
            <v>211.52199999999999</v>
          </cell>
          <cell r="E45">
            <v>265.06099999999998</v>
          </cell>
          <cell r="F45">
            <v>104.828</v>
          </cell>
          <cell r="G45" t="str">
            <v>н</v>
          </cell>
          <cell r="H45">
            <v>1</v>
          </cell>
          <cell r="I45">
            <v>45</v>
          </cell>
          <cell r="J45">
            <v>267.673</v>
          </cell>
          <cell r="K45">
            <v>-2.6120000000000232</v>
          </cell>
          <cell r="L45">
            <v>20</v>
          </cell>
          <cell r="M45">
            <v>50</v>
          </cell>
          <cell r="N45">
            <v>60</v>
          </cell>
          <cell r="W45">
            <v>53.012199999999993</v>
          </cell>
          <cell r="X45">
            <v>40</v>
          </cell>
          <cell r="Y45">
            <v>5.1842406087655295</v>
          </cell>
          <cell r="Z45">
            <v>1.9774316100822078</v>
          </cell>
          <cell r="AD45">
            <v>0</v>
          </cell>
          <cell r="AE45">
            <v>59.727200000000003</v>
          </cell>
          <cell r="AF45">
            <v>60.311999999999998</v>
          </cell>
          <cell r="AG45">
            <v>50.283999999999999</v>
          </cell>
          <cell r="AH45">
            <v>71.100999999999999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1213</v>
          </cell>
          <cell r="D46">
            <v>2350</v>
          </cell>
          <cell r="E46">
            <v>2031</v>
          </cell>
          <cell r="F46">
            <v>1291</v>
          </cell>
          <cell r="G46" t="str">
            <v>акк</v>
          </cell>
          <cell r="H46">
            <v>0.35</v>
          </cell>
          <cell r="I46">
            <v>40</v>
          </cell>
          <cell r="J46">
            <v>1534</v>
          </cell>
          <cell r="K46">
            <v>497</v>
          </cell>
          <cell r="L46">
            <v>300</v>
          </cell>
          <cell r="M46">
            <v>300</v>
          </cell>
          <cell r="N46">
            <v>400</v>
          </cell>
          <cell r="W46">
            <v>406.2</v>
          </cell>
          <cell r="Y46">
            <v>5.6400787789266369</v>
          </cell>
          <cell r="Z46">
            <v>3.1782373215164945</v>
          </cell>
          <cell r="AD46">
            <v>0</v>
          </cell>
          <cell r="AE46">
            <v>360.4</v>
          </cell>
          <cell r="AF46">
            <v>353.6</v>
          </cell>
          <cell r="AG46">
            <v>376.6</v>
          </cell>
          <cell r="AH46">
            <v>370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2564</v>
          </cell>
          <cell r="D47">
            <v>7843</v>
          </cell>
          <cell r="E47">
            <v>5955</v>
          </cell>
          <cell r="F47">
            <v>1898</v>
          </cell>
          <cell r="G47" t="str">
            <v>акк</v>
          </cell>
          <cell r="H47">
            <v>0.4</v>
          </cell>
          <cell r="I47">
            <v>40</v>
          </cell>
          <cell r="J47">
            <v>4423</v>
          </cell>
          <cell r="K47">
            <v>1532</v>
          </cell>
          <cell r="L47">
            <v>900</v>
          </cell>
          <cell r="M47">
            <v>900</v>
          </cell>
          <cell r="N47">
            <v>1000</v>
          </cell>
          <cell r="T47">
            <v>1602</v>
          </cell>
          <cell r="W47">
            <v>979.8</v>
          </cell>
          <cell r="X47">
            <v>300</v>
          </cell>
          <cell r="Y47">
            <v>5.1010410287813839</v>
          </cell>
          <cell r="Z47">
            <v>1.9371300265360278</v>
          </cell>
          <cell r="AD47">
            <v>1056</v>
          </cell>
          <cell r="AE47">
            <v>1102.8</v>
          </cell>
          <cell r="AF47">
            <v>902</v>
          </cell>
          <cell r="AG47">
            <v>956.4</v>
          </cell>
          <cell r="AH47">
            <v>785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2435</v>
          </cell>
          <cell r="D48">
            <v>15185</v>
          </cell>
          <cell r="E48">
            <v>6096</v>
          </cell>
          <cell r="F48">
            <v>2048</v>
          </cell>
          <cell r="G48">
            <v>0</v>
          </cell>
          <cell r="H48">
            <v>0.45</v>
          </cell>
          <cell r="I48">
            <v>45</v>
          </cell>
          <cell r="J48">
            <v>6156</v>
          </cell>
          <cell r="K48">
            <v>-60</v>
          </cell>
          <cell r="L48">
            <v>600</v>
          </cell>
          <cell r="M48">
            <v>1000</v>
          </cell>
          <cell r="N48">
            <v>1200</v>
          </cell>
          <cell r="T48">
            <v>3600</v>
          </cell>
          <cell r="W48">
            <v>1219.2</v>
          </cell>
          <cell r="X48">
            <v>1400</v>
          </cell>
          <cell r="Y48">
            <v>5.1246719160104988</v>
          </cell>
          <cell r="Z48">
            <v>1.6797900262467191</v>
          </cell>
          <cell r="AD48">
            <v>0</v>
          </cell>
          <cell r="AE48">
            <v>1226.8</v>
          </cell>
          <cell r="AF48">
            <v>1234.5999999999999</v>
          </cell>
          <cell r="AG48">
            <v>1041</v>
          </cell>
          <cell r="AH48">
            <v>1470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374.94200000000001</v>
          </cell>
          <cell r="D49">
            <v>796.94500000000005</v>
          </cell>
          <cell r="E49">
            <v>817.13599999999997</v>
          </cell>
          <cell r="F49">
            <v>335.52100000000002</v>
          </cell>
          <cell r="G49" t="str">
            <v>оконч</v>
          </cell>
          <cell r="H49">
            <v>1</v>
          </cell>
          <cell r="I49">
            <v>40</v>
          </cell>
          <cell r="J49">
            <v>764.10199999999998</v>
          </cell>
          <cell r="K49">
            <v>53.033999999999992</v>
          </cell>
          <cell r="L49">
            <v>180</v>
          </cell>
          <cell r="M49">
            <v>190</v>
          </cell>
          <cell r="N49">
            <v>170</v>
          </cell>
          <cell r="W49">
            <v>163.4272</v>
          </cell>
          <cell r="Y49">
            <v>5.3572538720604648</v>
          </cell>
          <cell r="Z49">
            <v>2.0530303401147423</v>
          </cell>
          <cell r="AD49">
            <v>0</v>
          </cell>
          <cell r="AE49">
            <v>150.8682</v>
          </cell>
          <cell r="AF49">
            <v>164.1506</v>
          </cell>
          <cell r="AG49">
            <v>169.9288</v>
          </cell>
          <cell r="AH49">
            <v>232.178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1208</v>
          </cell>
          <cell r="D50">
            <v>524</v>
          </cell>
          <cell r="E50">
            <v>801</v>
          </cell>
          <cell r="F50">
            <v>913</v>
          </cell>
          <cell r="G50">
            <v>0</v>
          </cell>
          <cell r="H50">
            <v>0.1</v>
          </cell>
          <cell r="I50">
            <v>730</v>
          </cell>
          <cell r="J50">
            <v>819</v>
          </cell>
          <cell r="K50">
            <v>-18</v>
          </cell>
          <cell r="L50">
            <v>0</v>
          </cell>
          <cell r="M50">
            <v>0</v>
          </cell>
          <cell r="N50">
            <v>1200</v>
          </cell>
          <cell r="W50">
            <v>160.19999999999999</v>
          </cell>
          <cell r="Y50">
            <v>13.18976279650437</v>
          </cell>
          <cell r="Z50">
            <v>5.6991260923845202</v>
          </cell>
          <cell r="AD50">
            <v>0</v>
          </cell>
          <cell r="AE50">
            <v>124.6</v>
          </cell>
          <cell r="AF50">
            <v>134.4</v>
          </cell>
          <cell r="AG50">
            <v>171</v>
          </cell>
          <cell r="AH50">
            <v>167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427</v>
          </cell>
          <cell r="D51">
            <v>1944</v>
          </cell>
          <cell r="E51">
            <v>1490</v>
          </cell>
          <cell r="F51">
            <v>845</v>
          </cell>
          <cell r="G51">
            <v>0</v>
          </cell>
          <cell r="H51">
            <v>0.35</v>
          </cell>
          <cell r="I51">
            <v>40</v>
          </cell>
          <cell r="J51">
            <v>1575</v>
          </cell>
          <cell r="K51">
            <v>-85</v>
          </cell>
          <cell r="L51">
            <v>300</v>
          </cell>
          <cell r="M51">
            <v>300</v>
          </cell>
          <cell r="N51">
            <v>400</v>
          </cell>
          <cell r="W51">
            <v>298</v>
          </cell>
          <cell r="Y51">
            <v>6.1912751677852347</v>
          </cell>
          <cell r="Z51">
            <v>2.8355704697986579</v>
          </cell>
          <cell r="AD51">
            <v>0</v>
          </cell>
          <cell r="AE51">
            <v>250.6</v>
          </cell>
          <cell r="AF51">
            <v>273.2</v>
          </cell>
          <cell r="AG51">
            <v>329.6</v>
          </cell>
          <cell r="AH51">
            <v>382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111.157</v>
          </cell>
          <cell r="D52">
            <v>310.54700000000003</v>
          </cell>
          <cell r="E52">
            <v>309.59699999999998</v>
          </cell>
          <cell r="F52">
            <v>104.88500000000001</v>
          </cell>
          <cell r="G52">
            <v>0</v>
          </cell>
          <cell r="H52">
            <v>1</v>
          </cell>
          <cell r="I52">
            <v>40</v>
          </cell>
          <cell r="J52">
            <v>302.738</v>
          </cell>
          <cell r="K52">
            <v>6.8589999999999804</v>
          </cell>
          <cell r="L52">
            <v>80</v>
          </cell>
          <cell r="M52">
            <v>70</v>
          </cell>
          <cell r="N52">
            <v>70</v>
          </cell>
          <cell r="W52">
            <v>61.919399999999996</v>
          </cell>
          <cell r="X52">
            <v>20</v>
          </cell>
          <cell r="Y52">
            <v>5.5699021631346559</v>
          </cell>
          <cell r="Z52">
            <v>1.6938956126835856</v>
          </cell>
          <cell r="AD52">
            <v>0</v>
          </cell>
          <cell r="AE52">
            <v>48.421199999999999</v>
          </cell>
          <cell r="AF52">
            <v>59.753599999999992</v>
          </cell>
          <cell r="AG52">
            <v>62.438800000000001</v>
          </cell>
          <cell r="AH52">
            <v>75.436000000000007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1321</v>
          </cell>
          <cell r="D53">
            <v>2502</v>
          </cell>
          <cell r="E53">
            <v>2641</v>
          </cell>
          <cell r="F53">
            <v>1145</v>
          </cell>
          <cell r="G53">
            <v>0</v>
          </cell>
          <cell r="H53">
            <v>0.4</v>
          </cell>
          <cell r="I53">
            <v>35</v>
          </cell>
          <cell r="J53">
            <v>2676</v>
          </cell>
          <cell r="K53">
            <v>-35</v>
          </cell>
          <cell r="L53">
            <v>500</v>
          </cell>
          <cell r="M53">
            <v>500</v>
          </cell>
          <cell r="N53">
            <v>600</v>
          </cell>
          <cell r="W53">
            <v>528.20000000000005</v>
          </cell>
          <cell r="Y53">
            <v>5.1968951154865577</v>
          </cell>
          <cell r="Z53">
            <v>2.1677394926164331</v>
          </cell>
          <cell r="AD53">
            <v>0</v>
          </cell>
          <cell r="AE53">
            <v>559.4</v>
          </cell>
          <cell r="AF53">
            <v>506.2</v>
          </cell>
          <cell r="AG53">
            <v>535.20000000000005</v>
          </cell>
          <cell r="AH53">
            <v>684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1737</v>
          </cell>
          <cell r="D54">
            <v>4094</v>
          </cell>
          <cell r="E54">
            <v>4025</v>
          </cell>
          <cell r="F54">
            <v>1748</v>
          </cell>
          <cell r="G54">
            <v>0</v>
          </cell>
          <cell r="H54">
            <v>0.4</v>
          </cell>
          <cell r="I54">
            <v>40</v>
          </cell>
          <cell r="J54">
            <v>4050</v>
          </cell>
          <cell r="K54">
            <v>-25</v>
          </cell>
          <cell r="L54">
            <v>800</v>
          </cell>
          <cell r="M54">
            <v>800</v>
          </cell>
          <cell r="N54">
            <v>900</v>
          </cell>
          <cell r="W54">
            <v>805</v>
          </cell>
          <cell r="Y54">
            <v>5.277018633540373</v>
          </cell>
          <cell r="Z54">
            <v>2.1714285714285713</v>
          </cell>
          <cell r="AD54">
            <v>0</v>
          </cell>
          <cell r="AE54">
            <v>833.6</v>
          </cell>
          <cell r="AF54">
            <v>852</v>
          </cell>
          <cell r="AG54">
            <v>839</v>
          </cell>
          <cell r="AH54">
            <v>1020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70.224000000000004</v>
          </cell>
          <cell r="D55">
            <v>58.697000000000003</v>
          </cell>
          <cell r="E55">
            <v>78.644999999999996</v>
          </cell>
          <cell r="F55">
            <v>49.540999999999997</v>
          </cell>
          <cell r="G55" t="str">
            <v>лид, я</v>
          </cell>
          <cell r="H55">
            <v>1</v>
          </cell>
          <cell r="I55">
            <v>40</v>
          </cell>
          <cell r="J55">
            <v>92.022000000000006</v>
          </cell>
          <cell r="K55">
            <v>-13.37700000000001</v>
          </cell>
          <cell r="L55">
            <v>20</v>
          </cell>
          <cell r="M55">
            <v>20</v>
          </cell>
          <cell r="N55">
            <v>0</v>
          </cell>
          <cell r="W55">
            <v>15.728999999999999</v>
          </cell>
          <cell r="Y55">
            <v>5.6927331680335689</v>
          </cell>
          <cell r="Z55">
            <v>3.1496598639455784</v>
          </cell>
          <cell r="AD55">
            <v>0</v>
          </cell>
          <cell r="AE55">
            <v>16.317</v>
          </cell>
          <cell r="AF55">
            <v>17.786999999999999</v>
          </cell>
          <cell r="AG55">
            <v>15.851400000000002</v>
          </cell>
          <cell r="AH55">
            <v>11.76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250.869</v>
          </cell>
          <cell r="D56">
            <v>262.39499999999998</v>
          </cell>
          <cell r="E56">
            <v>237</v>
          </cell>
          <cell r="F56">
            <v>263</v>
          </cell>
          <cell r="G56" t="str">
            <v>оконч</v>
          </cell>
          <cell r="H56">
            <v>1</v>
          </cell>
          <cell r="I56">
            <v>40</v>
          </cell>
          <cell r="J56">
            <v>223.54300000000001</v>
          </cell>
          <cell r="K56">
            <v>13.456999999999994</v>
          </cell>
          <cell r="L56">
            <v>0</v>
          </cell>
          <cell r="M56">
            <v>0</v>
          </cell>
          <cell r="N56">
            <v>30</v>
          </cell>
          <cell r="W56">
            <v>47.4</v>
          </cell>
          <cell r="Y56">
            <v>6.1814345991561179</v>
          </cell>
          <cell r="Z56">
            <v>5.5485232067510548</v>
          </cell>
          <cell r="AD56">
            <v>0</v>
          </cell>
          <cell r="AE56">
            <v>112.2</v>
          </cell>
          <cell r="AF56">
            <v>83.6</v>
          </cell>
          <cell r="AG56">
            <v>53.2</v>
          </cell>
          <cell r="AH56">
            <v>50.024999999999999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563</v>
          </cell>
          <cell r="D57">
            <v>1637</v>
          </cell>
          <cell r="E57">
            <v>1579</v>
          </cell>
          <cell r="F57">
            <v>584</v>
          </cell>
          <cell r="G57" t="str">
            <v>лид, я</v>
          </cell>
          <cell r="H57">
            <v>0.35</v>
          </cell>
          <cell r="I57">
            <v>40</v>
          </cell>
          <cell r="J57">
            <v>1613</v>
          </cell>
          <cell r="K57">
            <v>-34</v>
          </cell>
          <cell r="L57">
            <v>350</v>
          </cell>
          <cell r="M57">
            <v>350</v>
          </cell>
          <cell r="N57">
            <v>350</v>
          </cell>
          <cell r="W57">
            <v>315.8</v>
          </cell>
          <cell r="Y57">
            <v>5.1741608613046228</v>
          </cell>
          <cell r="Z57">
            <v>1.8492716909436351</v>
          </cell>
          <cell r="AD57">
            <v>0</v>
          </cell>
          <cell r="AE57">
            <v>260.2</v>
          </cell>
          <cell r="AF57">
            <v>284.2</v>
          </cell>
          <cell r="AG57">
            <v>317.2</v>
          </cell>
          <cell r="AH57">
            <v>356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580</v>
          </cell>
          <cell r="D58">
            <v>2442</v>
          </cell>
          <cell r="E58">
            <v>2061</v>
          </cell>
          <cell r="F58">
            <v>915</v>
          </cell>
          <cell r="G58" t="str">
            <v>неакк</v>
          </cell>
          <cell r="H58">
            <v>0.35</v>
          </cell>
          <cell r="I58">
            <v>40</v>
          </cell>
          <cell r="J58">
            <v>2155</v>
          </cell>
          <cell r="K58">
            <v>-94</v>
          </cell>
          <cell r="L58">
            <v>500</v>
          </cell>
          <cell r="M58">
            <v>500</v>
          </cell>
          <cell r="N58">
            <v>500</v>
          </cell>
          <cell r="W58">
            <v>412.2</v>
          </cell>
          <cell r="Y58">
            <v>5.8588064046579333</v>
          </cell>
          <cell r="Z58">
            <v>2.2197962154294033</v>
          </cell>
          <cell r="AD58">
            <v>0</v>
          </cell>
          <cell r="AE58">
            <v>347.4</v>
          </cell>
          <cell r="AF58">
            <v>367.2</v>
          </cell>
          <cell r="AG58">
            <v>443.8</v>
          </cell>
          <cell r="AH58">
            <v>515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554</v>
          </cell>
          <cell r="D59">
            <v>1503</v>
          </cell>
          <cell r="E59">
            <v>1294</v>
          </cell>
          <cell r="F59">
            <v>741</v>
          </cell>
          <cell r="G59">
            <v>0</v>
          </cell>
          <cell r="H59">
            <v>0.4</v>
          </cell>
          <cell r="I59">
            <v>35</v>
          </cell>
          <cell r="J59">
            <v>1430</v>
          </cell>
          <cell r="K59">
            <v>-136</v>
          </cell>
          <cell r="L59">
            <v>300</v>
          </cell>
          <cell r="M59">
            <v>300</v>
          </cell>
          <cell r="N59">
            <v>320</v>
          </cell>
          <cell r="W59">
            <v>258.8</v>
          </cell>
          <cell r="Y59">
            <v>6.4180834621329206</v>
          </cell>
          <cell r="Z59">
            <v>2.8632148377125191</v>
          </cell>
          <cell r="AD59">
            <v>0</v>
          </cell>
          <cell r="AE59">
            <v>209.2</v>
          </cell>
          <cell r="AF59">
            <v>229.6</v>
          </cell>
          <cell r="AG59">
            <v>293.60000000000002</v>
          </cell>
          <cell r="AH59">
            <v>316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292.54399999999998</v>
          </cell>
          <cell r="D60">
            <v>304.19499999999999</v>
          </cell>
          <cell r="E60">
            <v>499.08499999999998</v>
          </cell>
          <cell r="F60">
            <v>86.781999999999996</v>
          </cell>
          <cell r="G60">
            <v>0</v>
          </cell>
          <cell r="H60">
            <v>1</v>
          </cell>
          <cell r="I60">
            <v>50</v>
          </cell>
          <cell r="J60">
            <v>497.815</v>
          </cell>
          <cell r="K60">
            <v>1.2699999999999818</v>
          </cell>
          <cell r="L60">
            <v>90</v>
          </cell>
          <cell r="M60">
            <v>80</v>
          </cell>
          <cell r="N60">
            <v>100</v>
          </cell>
          <cell r="W60">
            <v>99.816999999999993</v>
          </cell>
          <cell r="X60">
            <v>120</v>
          </cell>
          <cell r="Y60">
            <v>4.7765611068254907</v>
          </cell>
          <cell r="Z60">
            <v>0.8694110221705722</v>
          </cell>
          <cell r="AD60">
            <v>0</v>
          </cell>
          <cell r="AE60">
            <v>83.868799999999993</v>
          </cell>
          <cell r="AF60">
            <v>87.671599999999998</v>
          </cell>
          <cell r="AG60">
            <v>82.26939999999999</v>
          </cell>
          <cell r="AH60">
            <v>135.66200000000001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389.48599999999999</v>
          </cell>
          <cell r="D61">
            <v>2784.3739999999998</v>
          </cell>
          <cell r="E61">
            <v>1293.396</v>
          </cell>
          <cell r="F61">
            <v>246.81100000000001</v>
          </cell>
          <cell r="G61" t="str">
            <v>н</v>
          </cell>
          <cell r="H61">
            <v>1</v>
          </cell>
          <cell r="I61">
            <v>50</v>
          </cell>
          <cell r="J61">
            <v>1265.2149999999999</v>
          </cell>
          <cell r="K61">
            <v>28.18100000000004</v>
          </cell>
          <cell r="L61">
            <v>400</v>
          </cell>
          <cell r="M61">
            <v>300</v>
          </cell>
          <cell r="N61">
            <v>200</v>
          </cell>
          <cell r="W61">
            <v>258.67919999999998</v>
          </cell>
          <cell r="X61">
            <v>200</v>
          </cell>
          <cell r="Y61">
            <v>5.206491283412042</v>
          </cell>
          <cell r="Z61">
            <v>0.9541200065563834</v>
          </cell>
          <cell r="AD61">
            <v>0</v>
          </cell>
          <cell r="AE61">
            <v>267.21120000000002</v>
          </cell>
          <cell r="AF61">
            <v>252.76280000000003</v>
          </cell>
          <cell r="AG61">
            <v>238.01860000000002</v>
          </cell>
          <cell r="AH61">
            <v>280.68400000000003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56.334000000000003</v>
          </cell>
          <cell r="D62">
            <v>79.510999999999996</v>
          </cell>
          <cell r="E62">
            <v>79.602000000000004</v>
          </cell>
          <cell r="F62">
            <v>54.741</v>
          </cell>
          <cell r="G62">
            <v>0</v>
          </cell>
          <cell r="H62">
            <v>1</v>
          </cell>
          <cell r="I62">
            <v>50</v>
          </cell>
          <cell r="J62">
            <v>79.712000000000003</v>
          </cell>
          <cell r="K62">
            <v>-0.10999999999999943</v>
          </cell>
          <cell r="L62">
            <v>20</v>
          </cell>
          <cell r="M62">
            <v>0</v>
          </cell>
          <cell r="N62">
            <v>20</v>
          </cell>
          <cell r="W62">
            <v>15.920400000000001</v>
          </cell>
          <cell r="Y62">
            <v>5.9509183186352095</v>
          </cell>
          <cell r="Z62">
            <v>3.4384186326976707</v>
          </cell>
          <cell r="AD62">
            <v>0</v>
          </cell>
          <cell r="AE62">
            <v>17.9328</v>
          </cell>
          <cell r="AF62">
            <v>16.822399999999998</v>
          </cell>
          <cell r="AG62">
            <v>16.8216</v>
          </cell>
          <cell r="AH62">
            <v>13.518000000000001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964.39099999999996</v>
          </cell>
          <cell r="D63">
            <v>2581.2440000000001</v>
          </cell>
          <cell r="E63">
            <v>3113.1410000000001</v>
          </cell>
          <cell r="F63">
            <v>392.00099999999998</v>
          </cell>
          <cell r="G63">
            <v>0</v>
          </cell>
          <cell r="H63">
            <v>1</v>
          </cell>
          <cell r="I63">
            <v>40</v>
          </cell>
          <cell r="J63">
            <v>3058.98</v>
          </cell>
          <cell r="K63">
            <v>54.161000000000058</v>
          </cell>
          <cell r="L63">
            <v>800</v>
          </cell>
          <cell r="M63">
            <v>550</v>
          </cell>
          <cell r="N63">
            <v>550</v>
          </cell>
          <cell r="W63">
            <v>622.62819999999999</v>
          </cell>
          <cell r="X63">
            <v>850</v>
          </cell>
          <cell r="Y63">
            <v>5.0463518998978847</v>
          </cell>
          <cell r="Z63">
            <v>0.62959082161713842</v>
          </cell>
          <cell r="AD63">
            <v>0</v>
          </cell>
          <cell r="AE63">
            <v>509.31959999999998</v>
          </cell>
          <cell r="AF63">
            <v>533.07219999999995</v>
          </cell>
          <cell r="AG63">
            <v>544.14660000000003</v>
          </cell>
          <cell r="AH63">
            <v>814.68499999999995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1034</v>
          </cell>
          <cell r="D64">
            <v>16742</v>
          </cell>
          <cell r="E64">
            <v>7110</v>
          </cell>
          <cell r="F64">
            <v>1427</v>
          </cell>
          <cell r="G64">
            <v>0</v>
          </cell>
          <cell r="H64">
            <v>0.45</v>
          </cell>
          <cell r="I64">
            <v>50</v>
          </cell>
          <cell r="J64">
            <v>7175</v>
          </cell>
          <cell r="K64">
            <v>-65</v>
          </cell>
          <cell r="L64">
            <v>1500</v>
          </cell>
          <cell r="M64">
            <v>1000</v>
          </cell>
          <cell r="N64">
            <v>1000</v>
          </cell>
          <cell r="T64">
            <v>1640</v>
          </cell>
          <cell r="W64">
            <v>926</v>
          </cell>
          <cell r="Y64">
            <v>5.3207343412526997</v>
          </cell>
          <cell r="Z64">
            <v>1.5410367170626349</v>
          </cell>
          <cell r="AD64">
            <v>2480</v>
          </cell>
          <cell r="AE64">
            <v>771.6</v>
          </cell>
          <cell r="AF64">
            <v>741.2</v>
          </cell>
          <cell r="AG64">
            <v>956.2</v>
          </cell>
          <cell r="AH64">
            <v>1100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1089</v>
          </cell>
          <cell r="D65">
            <v>10740</v>
          </cell>
          <cell r="E65">
            <v>5788</v>
          </cell>
          <cell r="F65">
            <v>1240</v>
          </cell>
          <cell r="G65" t="str">
            <v>акяб</v>
          </cell>
          <cell r="H65">
            <v>0.45</v>
          </cell>
          <cell r="I65">
            <v>50</v>
          </cell>
          <cell r="J65">
            <v>5822</v>
          </cell>
          <cell r="K65">
            <v>-34</v>
          </cell>
          <cell r="L65">
            <v>800</v>
          </cell>
          <cell r="M65">
            <v>700</v>
          </cell>
          <cell r="N65">
            <v>700</v>
          </cell>
          <cell r="T65">
            <v>970</v>
          </cell>
          <cell r="W65">
            <v>663.6</v>
          </cell>
          <cell r="Y65">
            <v>5.1838456901748042</v>
          </cell>
          <cell r="Z65">
            <v>1.8685955394816154</v>
          </cell>
          <cell r="AD65">
            <v>2470</v>
          </cell>
          <cell r="AE65">
            <v>547.4</v>
          </cell>
          <cell r="AF65">
            <v>565</v>
          </cell>
          <cell r="AG65">
            <v>663.6</v>
          </cell>
          <cell r="AH65">
            <v>813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954</v>
          </cell>
          <cell r="D66">
            <v>1434</v>
          </cell>
          <cell r="E66">
            <v>1553</v>
          </cell>
          <cell r="F66">
            <v>802</v>
          </cell>
          <cell r="G66">
            <v>0</v>
          </cell>
          <cell r="H66">
            <v>0.45</v>
          </cell>
          <cell r="I66">
            <v>50</v>
          </cell>
          <cell r="J66">
            <v>1560</v>
          </cell>
          <cell r="K66">
            <v>-7</v>
          </cell>
          <cell r="L66">
            <v>300</v>
          </cell>
          <cell r="M66">
            <v>300</v>
          </cell>
          <cell r="N66">
            <v>400</v>
          </cell>
          <cell r="W66">
            <v>310.60000000000002</v>
          </cell>
          <cell r="Y66">
            <v>5.8016741790083701</v>
          </cell>
          <cell r="Z66">
            <v>2.5820991629104957</v>
          </cell>
          <cell r="AD66">
            <v>0</v>
          </cell>
          <cell r="AE66">
            <v>368</v>
          </cell>
          <cell r="AF66">
            <v>376.6</v>
          </cell>
          <cell r="AG66">
            <v>332.8</v>
          </cell>
          <cell r="AH66">
            <v>377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211</v>
          </cell>
          <cell r="D67">
            <v>629</v>
          </cell>
          <cell r="E67">
            <v>575</v>
          </cell>
          <cell r="F67">
            <v>256</v>
          </cell>
          <cell r="G67">
            <v>0</v>
          </cell>
          <cell r="H67">
            <v>0.4</v>
          </cell>
          <cell r="I67">
            <v>40</v>
          </cell>
          <cell r="J67">
            <v>605</v>
          </cell>
          <cell r="K67">
            <v>-30</v>
          </cell>
          <cell r="L67">
            <v>140</v>
          </cell>
          <cell r="M67">
            <v>130</v>
          </cell>
          <cell r="N67">
            <v>120</v>
          </cell>
          <cell r="W67">
            <v>115</v>
          </cell>
          <cell r="Y67">
            <v>5.6173913043478265</v>
          </cell>
          <cell r="Z67">
            <v>2.2260869565217392</v>
          </cell>
          <cell r="AD67">
            <v>0</v>
          </cell>
          <cell r="AE67">
            <v>99</v>
          </cell>
          <cell r="AF67">
            <v>107.2</v>
          </cell>
          <cell r="AG67">
            <v>122.4</v>
          </cell>
          <cell r="AH67">
            <v>138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224</v>
          </cell>
          <cell r="D68">
            <v>515</v>
          </cell>
          <cell r="E68">
            <v>510</v>
          </cell>
          <cell r="F68">
            <v>205</v>
          </cell>
          <cell r="G68">
            <v>0</v>
          </cell>
          <cell r="H68">
            <v>0.4</v>
          </cell>
          <cell r="I68">
            <v>40</v>
          </cell>
          <cell r="J68">
            <v>536</v>
          </cell>
          <cell r="K68">
            <v>-26</v>
          </cell>
          <cell r="L68">
            <v>130</v>
          </cell>
          <cell r="M68">
            <v>100</v>
          </cell>
          <cell r="N68">
            <v>110</v>
          </cell>
          <cell r="W68">
            <v>102</v>
          </cell>
          <cell r="Y68">
            <v>5.3431372549019605</v>
          </cell>
          <cell r="Z68">
            <v>2.0098039215686274</v>
          </cell>
          <cell r="AD68">
            <v>0</v>
          </cell>
          <cell r="AE68">
            <v>88.2</v>
          </cell>
          <cell r="AF68">
            <v>95.2</v>
          </cell>
          <cell r="AG68">
            <v>104.2</v>
          </cell>
          <cell r="AH68">
            <v>120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1202.857</v>
          </cell>
          <cell r="D69">
            <v>2495.3049999999998</v>
          </cell>
          <cell r="E69">
            <v>1799</v>
          </cell>
          <cell r="F69">
            <v>712</v>
          </cell>
          <cell r="G69" t="str">
            <v>ак апр</v>
          </cell>
          <cell r="H69">
            <v>1</v>
          </cell>
          <cell r="I69">
            <v>50</v>
          </cell>
          <cell r="J69">
            <v>1419.1610000000001</v>
          </cell>
          <cell r="K69">
            <v>379.83899999999994</v>
          </cell>
          <cell r="L69">
            <v>200</v>
          </cell>
          <cell r="M69">
            <v>400</v>
          </cell>
          <cell r="N69">
            <v>400</v>
          </cell>
          <cell r="W69">
            <v>359.8</v>
          </cell>
          <cell r="X69">
            <v>250</v>
          </cell>
          <cell r="Y69">
            <v>5.4530294608115621</v>
          </cell>
          <cell r="Z69">
            <v>1.9788771539744301</v>
          </cell>
          <cell r="AD69">
            <v>0</v>
          </cell>
          <cell r="AE69">
            <v>348</v>
          </cell>
          <cell r="AF69">
            <v>286.8</v>
          </cell>
          <cell r="AG69">
            <v>309</v>
          </cell>
          <cell r="AH69">
            <v>329.86200000000002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82.650999999999996</v>
          </cell>
          <cell r="D70">
            <v>343.35599999999999</v>
          </cell>
          <cell r="E70">
            <v>283.36500000000001</v>
          </cell>
          <cell r="F70">
            <v>139.78</v>
          </cell>
          <cell r="G70">
            <v>0</v>
          </cell>
          <cell r="H70">
            <v>1</v>
          </cell>
          <cell r="I70">
            <v>50</v>
          </cell>
          <cell r="J70">
            <v>273.96499999999997</v>
          </cell>
          <cell r="K70">
            <v>9.4000000000000341</v>
          </cell>
          <cell r="L70">
            <v>50</v>
          </cell>
          <cell r="M70">
            <v>60</v>
          </cell>
          <cell r="N70">
            <v>70</v>
          </cell>
          <cell r="W70">
            <v>56.673000000000002</v>
          </cell>
          <cell r="Y70">
            <v>5.6425458331127691</v>
          </cell>
          <cell r="Z70">
            <v>2.4664302225045436</v>
          </cell>
          <cell r="AD70">
            <v>0</v>
          </cell>
          <cell r="AE70">
            <v>44.272000000000006</v>
          </cell>
          <cell r="AF70">
            <v>50.082999999999998</v>
          </cell>
          <cell r="AG70">
            <v>58.898600000000002</v>
          </cell>
          <cell r="AH70">
            <v>90.18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1072</v>
          </cell>
          <cell r="D71">
            <v>14043</v>
          </cell>
          <cell r="E71">
            <v>5095</v>
          </cell>
          <cell r="F71">
            <v>962</v>
          </cell>
          <cell r="G71">
            <v>0</v>
          </cell>
          <cell r="H71">
            <v>0.4</v>
          </cell>
          <cell r="I71">
            <v>40</v>
          </cell>
          <cell r="J71">
            <v>5112</v>
          </cell>
          <cell r="K71">
            <v>-17</v>
          </cell>
          <cell r="L71">
            <v>800</v>
          </cell>
          <cell r="M71">
            <v>700</v>
          </cell>
          <cell r="N71">
            <v>600</v>
          </cell>
          <cell r="T71">
            <v>1962</v>
          </cell>
          <cell r="W71">
            <v>697.4</v>
          </cell>
          <cell r="X71">
            <v>500</v>
          </cell>
          <cell r="Y71">
            <v>5.107542299971322</v>
          </cell>
          <cell r="Z71">
            <v>1.3794092342988242</v>
          </cell>
          <cell r="AD71">
            <v>1608</v>
          </cell>
          <cell r="AE71">
            <v>514.4</v>
          </cell>
          <cell r="AF71">
            <v>598</v>
          </cell>
          <cell r="AG71">
            <v>657.6</v>
          </cell>
          <cell r="AH71">
            <v>825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944</v>
          </cell>
          <cell r="D72">
            <v>7937</v>
          </cell>
          <cell r="E72">
            <v>2914</v>
          </cell>
          <cell r="F72">
            <v>1034</v>
          </cell>
          <cell r="G72">
            <v>0</v>
          </cell>
          <cell r="H72">
            <v>0.4</v>
          </cell>
          <cell r="I72">
            <v>40</v>
          </cell>
          <cell r="J72">
            <v>2940</v>
          </cell>
          <cell r="K72">
            <v>-26</v>
          </cell>
          <cell r="L72">
            <v>800</v>
          </cell>
          <cell r="M72">
            <v>600</v>
          </cell>
          <cell r="N72">
            <v>650</v>
          </cell>
          <cell r="W72">
            <v>582.79999999999995</v>
          </cell>
          <cell r="Y72">
            <v>5.2916952642415929</v>
          </cell>
          <cell r="Z72">
            <v>1.774193548387097</v>
          </cell>
          <cell r="AD72">
            <v>0</v>
          </cell>
          <cell r="AE72">
            <v>440.2</v>
          </cell>
          <cell r="AF72">
            <v>535.4</v>
          </cell>
          <cell r="AG72">
            <v>608.20000000000005</v>
          </cell>
          <cell r="AH72">
            <v>645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117.58799999999999</v>
          </cell>
          <cell r="D73">
            <v>680.22799999999995</v>
          </cell>
          <cell r="E73">
            <v>520.59199999999998</v>
          </cell>
          <cell r="F73">
            <v>258.178</v>
          </cell>
          <cell r="G73" t="str">
            <v>ябл</v>
          </cell>
          <cell r="H73">
            <v>1</v>
          </cell>
          <cell r="I73">
            <v>40</v>
          </cell>
          <cell r="J73">
            <v>538.39800000000002</v>
          </cell>
          <cell r="K73">
            <v>-17.80600000000004</v>
          </cell>
          <cell r="L73">
            <v>110</v>
          </cell>
          <cell r="M73">
            <v>120</v>
          </cell>
          <cell r="N73">
            <v>120</v>
          </cell>
          <cell r="W73">
            <v>104.11839999999999</v>
          </cell>
          <cell r="Y73">
            <v>5.8412153855610542</v>
          </cell>
          <cell r="Z73">
            <v>2.4796577742262658</v>
          </cell>
          <cell r="AD73">
            <v>0</v>
          </cell>
          <cell r="AE73">
            <v>91.057199999999995</v>
          </cell>
          <cell r="AF73">
            <v>102.11280000000001</v>
          </cell>
          <cell r="AG73">
            <v>112.553</v>
          </cell>
          <cell r="AH73">
            <v>123.45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130.25299999999999</v>
          </cell>
          <cell r="D74">
            <v>428.89</v>
          </cell>
          <cell r="E74">
            <v>373.68400000000003</v>
          </cell>
          <cell r="F74">
            <v>178.93100000000001</v>
          </cell>
          <cell r="G74">
            <v>0</v>
          </cell>
          <cell r="H74">
            <v>1</v>
          </cell>
          <cell r="I74">
            <v>40</v>
          </cell>
          <cell r="J74">
            <v>374.43799999999999</v>
          </cell>
          <cell r="K74">
            <v>-0.75399999999996226</v>
          </cell>
          <cell r="L74">
            <v>50</v>
          </cell>
          <cell r="M74">
            <v>80</v>
          </cell>
          <cell r="N74">
            <v>70</v>
          </cell>
          <cell r="W74">
            <v>74.736800000000002</v>
          </cell>
          <cell r="X74">
            <v>30</v>
          </cell>
          <cell r="Y74">
            <v>5.4716150544310169</v>
          </cell>
          <cell r="Z74">
            <v>2.394148531914666</v>
          </cell>
          <cell r="AD74">
            <v>0</v>
          </cell>
          <cell r="AE74">
            <v>61.191600000000008</v>
          </cell>
          <cell r="AF74">
            <v>71.1404</v>
          </cell>
          <cell r="AG74">
            <v>75.886200000000002</v>
          </cell>
          <cell r="AH74">
            <v>95.426000000000002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411.738</v>
          </cell>
          <cell r="D75">
            <v>774.41099999999994</v>
          </cell>
          <cell r="E75">
            <v>792.03599999999994</v>
          </cell>
          <cell r="F75">
            <v>370.27199999999999</v>
          </cell>
          <cell r="G75" t="str">
            <v>ябл</v>
          </cell>
          <cell r="H75">
            <v>1</v>
          </cell>
          <cell r="I75">
            <v>40</v>
          </cell>
          <cell r="J75">
            <v>795.24099999999999</v>
          </cell>
          <cell r="K75">
            <v>-3.2050000000000409</v>
          </cell>
          <cell r="L75">
            <v>150</v>
          </cell>
          <cell r="M75">
            <v>170</v>
          </cell>
          <cell r="N75">
            <v>170</v>
          </cell>
          <cell r="W75">
            <v>158.40719999999999</v>
          </cell>
          <cell r="Y75">
            <v>5.430763248135186</v>
          </cell>
          <cell r="Z75">
            <v>2.3374695089617141</v>
          </cell>
          <cell r="AD75">
            <v>0</v>
          </cell>
          <cell r="AE75">
            <v>131.0162</v>
          </cell>
          <cell r="AF75">
            <v>143.20160000000001</v>
          </cell>
          <cell r="AG75">
            <v>165.24700000000001</v>
          </cell>
          <cell r="AH75">
            <v>149.18600000000001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206.83</v>
          </cell>
          <cell r="D76">
            <v>530.50400000000002</v>
          </cell>
          <cell r="E76">
            <v>515.12800000000004</v>
          </cell>
          <cell r="F76">
            <v>209.898</v>
          </cell>
          <cell r="G76">
            <v>0</v>
          </cell>
          <cell r="H76">
            <v>1</v>
          </cell>
          <cell r="I76">
            <v>40</v>
          </cell>
          <cell r="J76">
            <v>533.01099999999997</v>
          </cell>
          <cell r="K76">
            <v>-17.882999999999925</v>
          </cell>
          <cell r="L76">
            <v>140</v>
          </cell>
          <cell r="M76">
            <v>110</v>
          </cell>
          <cell r="N76">
            <v>100</v>
          </cell>
          <cell r="W76">
            <v>103.02560000000001</v>
          </cell>
          <cell r="Y76">
            <v>5.4345521889705077</v>
          </cell>
          <cell r="Z76">
            <v>2.0373382926185335</v>
          </cell>
          <cell r="AD76">
            <v>0</v>
          </cell>
          <cell r="AE76">
            <v>95.770200000000003</v>
          </cell>
          <cell r="AF76">
            <v>90.665999999999997</v>
          </cell>
          <cell r="AG76">
            <v>104.792</v>
          </cell>
          <cell r="AH76">
            <v>121.526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61</v>
          </cell>
          <cell r="D77">
            <v>117</v>
          </cell>
          <cell r="E77">
            <v>85</v>
          </cell>
          <cell r="F77">
            <v>90</v>
          </cell>
          <cell r="G77" t="str">
            <v>дк</v>
          </cell>
          <cell r="H77">
            <v>0.6</v>
          </cell>
          <cell r="I77">
            <v>60</v>
          </cell>
          <cell r="J77">
            <v>103</v>
          </cell>
          <cell r="K77">
            <v>-18</v>
          </cell>
          <cell r="L77">
            <v>0</v>
          </cell>
          <cell r="M77">
            <v>30</v>
          </cell>
          <cell r="N77">
            <v>20</v>
          </cell>
          <cell r="W77">
            <v>17</v>
          </cell>
          <cell r="Y77">
            <v>8.235294117647058</v>
          </cell>
          <cell r="Z77">
            <v>5.2941176470588234</v>
          </cell>
          <cell r="AD77">
            <v>0</v>
          </cell>
          <cell r="AE77">
            <v>20.2</v>
          </cell>
          <cell r="AF77">
            <v>17.2</v>
          </cell>
          <cell r="AG77">
            <v>22.6</v>
          </cell>
          <cell r="AH77">
            <v>23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118</v>
          </cell>
          <cell r="D78">
            <v>192</v>
          </cell>
          <cell r="E78">
            <v>209</v>
          </cell>
          <cell r="F78">
            <v>97</v>
          </cell>
          <cell r="G78" t="str">
            <v>ябл</v>
          </cell>
          <cell r="H78">
            <v>0.6</v>
          </cell>
          <cell r="I78">
            <v>60</v>
          </cell>
          <cell r="J78">
            <v>220</v>
          </cell>
          <cell r="K78">
            <v>-11</v>
          </cell>
          <cell r="L78">
            <v>80</v>
          </cell>
          <cell r="M78">
            <v>60</v>
          </cell>
          <cell r="N78">
            <v>50</v>
          </cell>
          <cell r="W78">
            <v>41.8</v>
          </cell>
          <cell r="Y78">
            <v>6.8660287081339719</v>
          </cell>
          <cell r="Z78">
            <v>2.3205741626794261</v>
          </cell>
          <cell r="AD78">
            <v>0</v>
          </cell>
          <cell r="AE78">
            <v>40.799999999999997</v>
          </cell>
          <cell r="AF78">
            <v>34.6</v>
          </cell>
          <cell r="AG78">
            <v>42.6</v>
          </cell>
          <cell r="AH78">
            <v>29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266</v>
          </cell>
          <cell r="D79">
            <v>566</v>
          </cell>
          <cell r="E79">
            <v>491</v>
          </cell>
          <cell r="F79">
            <v>336</v>
          </cell>
          <cell r="G79" t="str">
            <v>ябл</v>
          </cell>
          <cell r="H79">
            <v>0.6</v>
          </cell>
          <cell r="I79">
            <v>60</v>
          </cell>
          <cell r="J79">
            <v>484</v>
          </cell>
          <cell r="K79">
            <v>7</v>
          </cell>
          <cell r="L79">
            <v>0</v>
          </cell>
          <cell r="M79">
            <v>50</v>
          </cell>
          <cell r="N79">
            <v>80</v>
          </cell>
          <cell r="W79">
            <v>98.2</v>
          </cell>
          <cell r="X79">
            <v>50</v>
          </cell>
          <cell r="Y79">
            <v>5.2545824847250504</v>
          </cell>
          <cell r="Z79">
            <v>3.421588594704684</v>
          </cell>
          <cell r="AD79">
            <v>0</v>
          </cell>
          <cell r="AE79">
            <v>67</v>
          </cell>
          <cell r="AF79">
            <v>76.2</v>
          </cell>
          <cell r="AG79">
            <v>87.8</v>
          </cell>
          <cell r="AH79">
            <v>121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102.83199999999999</v>
          </cell>
          <cell r="D80">
            <v>312.96499999999997</v>
          </cell>
          <cell r="E80">
            <v>327.13900000000001</v>
          </cell>
          <cell r="F80">
            <v>81.828000000000003</v>
          </cell>
          <cell r="G80">
            <v>0</v>
          </cell>
          <cell r="H80">
            <v>1</v>
          </cell>
          <cell r="I80">
            <v>30</v>
          </cell>
          <cell r="J80">
            <v>328.76499999999999</v>
          </cell>
          <cell r="K80">
            <v>-1.6259999999999764</v>
          </cell>
          <cell r="L80">
            <v>110</v>
          </cell>
          <cell r="M80">
            <v>60</v>
          </cell>
          <cell r="N80">
            <v>80</v>
          </cell>
          <cell r="W80">
            <v>65.427800000000005</v>
          </cell>
          <cell r="X80">
            <v>20</v>
          </cell>
          <cell r="Y80">
            <v>5.3773472438321317</v>
          </cell>
          <cell r="Z80">
            <v>1.2506610339947239</v>
          </cell>
          <cell r="AD80">
            <v>0</v>
          </cell>
          <cell r="AE80">
            <v>62.285199999999996</v>
          </cell>
          <cell r="AF80">
            <v>58.840800000000002</v>
          </cell>
          <cell r="AG80">
            <v>59.906399999999998</v>
          </cell>
          <cell r="AH80">
            <v>56.459000000000003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164</v>
          </cell>
          <cell r="D81">
            <v>811</v>
          </cell>
          <cell r="E81">
            <v>632</v>
          </cell>
          <cell r="F81">
            <v>332</v>
          </cell>
          <cell r="G81" t="str">
            <v>ябл,дк</v>
          </cell>
          <cell r="H81">
            <v>0.6</v>
          </cell>
          <cell r="I81">
            <v>60</v>
          </cell>
          <cell r="J81">
            <v>647</v>
          </cell>
          <cell r="K81">
            <v>-15</v>
          </cell>
          <cell r="L81">
            <v>70</v>
          </cell>
          <cell r="M81">
            <v>140</v>
          </cell>
          <cell r="N81">
            <v>130</v>
          </cell>
          <cell r="W81">
            <v>126.4</v>
          </cell>
          <cell r="Y81">
            <v>5.3164556962025316</v>
          </cell>
          <cell r="Z81">
            <v>2.6265822784810124</v>
          </cell>
          <cell r="AD81">
            <v>0</v>
          </cell>
          <cell r="AE81">
            <v>114.6</v>
          </cell>
          <cell r="AF81">
            <v>135.4</v>
          </cell>
          <cell r="AG81">
            <v>132.6</v>
          </cell>
          <cell r="AH81">
            <v>125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293</v>
          </cell>
          <cell r="D82">
            <v>695</v>
          </cell>
          <cell r="E82">
            <v>825</v>
          </cell>
          <cell r="F82">
            <v>143</v>
          </cell>
          <cell r="G82" t="str">
            <v>ябл,дк</v>
          </cell>
          <cell r="H82">
            <v>0.6</v>
          </cell>
          <cell r="I82">
            <v>60</v>
          </cell>
          <cell r="J82">
            <v>868</v>
          </cell>
          <cell r="K82">
            <v>-43</v>
          </cell>
          <cell r="L82">
            <v>180</v>
          </cell>
          <cell r="M82">
            <v>170</v>
          </cell>
          <cell r="N82">
            <v>150</v>
          </cell>
          <cell r="W82">
            <v>165</v>
          </cell>
          <cell r="X82">
            <v>190</v>
          </cell>
          <cell r="Y82">
            <v>5.0484848484848488</v>
          </cell>
          <cell r="Z82">
            <v>0.8666666666666667</v>
          </cell>
          <cell r="AD82">
            <v>0</v>
          </cell>
          <cell r="AE82">
            <v>127.8</v>
          </cell>
          <cell r="AF82">
            <v>137.4</v>
          </cell>
          <cell r="AG82">
            <v>146.4</v>
          </cell>
          <cell r="AH82">
            <v>188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1249</v>
          </cell>
          <cell r="D83">
            <v>5706</v>
          </cell>
          <cell r="E83">
            <v>1919</v>
          </cell>
          <cell r="F83">
            <v>2036</v>
          </cell>
          <cell r="G83">
            <v>0</v>
          </cell>
          <cell r="H83">
            <v>0.28000000000000003</v>
          </cell>
          <cell r="I83">
            <v>35</v>
          </cell>
          <cell r="J83">
            <v>1976</v>
          </cell>
          <cell r="K83">
            <v>-57</v>
          </cell>
          <cell r="L83">
            <v>400</v>
          </cell>
          <cell r="M83">
            <v>300</v>
          </cell>
          <cell r="N83">
            <v>300</v>
          </cell>
          <cell r="W83">
            <v>383.8</v>
          </cell>
          <cell r="Y83">
            <v>7.9103699843668576</v>
          </cell>
          <cell r="Z83">
            <v>5.3048462741010942</v>
          </cell>
          <cell r="AD83">
            <v>0</v>
          </cell>
          <cell r="AE83">
            <v>348</v>
          </cell>
          <cell r="AF83">
            <v>402</v>
          </cell>
          <cell r="AG83">
            <v>392.2</v>
          </cell>
          <cell r="AH83">
            <v>480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96</v>
          </cell>
          <cell r="D84">
            <v>636</v>
          </cell>
          <cell r="E84">
            <v>320</v>
          </cell>
          <cell r="F84">
            <v>398</v>
          </cell>
          <cell r="G84">
            <v>0</v>
          </cell>
          <cell r="H84">
            <v>0.4</v>
          </cell>
          <cell r="I84" t="e">
            <v>#N/A</v>
          </cell>
          <cell r="J84">
            <v>790</v>
          </cell>
          <cell r="K84">
            <v>-470</v>
          </cell>
          <cell r="L84">
            <v>150</v>
          </cell>
          <cell r="M84">
            <v>150</v>
          </cell>
          <cell r="N84">
            <v>150</v>
          </cell>
          <cell r="W84">
            <v>64</v>
          </cell>
          <cell r="X84">
            <v>150</v>
          </cell>
          <cell r="Y84">
            <v>15.59375</v>
          </cell>
          <cell r="Z84">
            <v>6.21875</v>
          </cell>
          <cell r="AD84">
            <v>0</v>
          </cell>
          <cell r="AE84">
            <v>123.8</v>
          </cell>
          <cell r="AF84">
            <v>131.80000000000001</v>
          </cell>
          <cell r="AG84">
            <v>79.599999999999994</v>
          </cell>
          <cell r="AH84">
            <v>160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270</v>
          </cell>
          <cell r="D85">
            <v>1123</v>
          </cell>
          <cell r="E85">
            <v>914</v>
          </cell>
          <cell r="F85">
            <v>456</v>
          </cell>
          <cell r="G85">
            <v>0</v>
          </cell>
          <cell r="H85">
            <v>0.33</v>
          </cell>
          <cell r="I85">
            <v>60</v>
          </cell>
          <cell r="J85">
            <v>936</v>
          </cell>
          <cell r="K85">
            <v>-22</v>
          </cell>
          <cell r="L85">
            <v>160</v>
          </cell>
          <cell r="M85">
            <v>200</v>
          </cell>
          <cell r="N85">
            <v>200</v>
          </cell>
          <cell r="W85">
            <v>182.8</v>
          </cell>
          <cell r="Y85">
            <v>5.5579868708971549</v>
          </cell>
          <cell r="Z85">
            <v>2.4945295404814001</v>
          </cell>
          <cell r="AD85">
            <v>0</v>
          </cell>
          <cell r="AE85">
            <v>149.80000000000001</v>
          </cell>
          <cell r="AF85">
            <v>155.80000000000001</v>
          </cell>
          <cell r="AG85">
            <v>192.4</v>
          </cell>
          <cell r="AH85">
            <v>186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308</v>
          </cell>
          <cell r="D86">
            <v>423</v>
          </cell>
          <cell r="E86">
            <v>502</v>
          </cell>
          <cell r="F86">
            <v>216</v>
          </cell>
          <cell r="G86">
            <v>0</v>
          </cell>
          <cell r="H86">
            <v>0.35</v>
          </cell>
          <cell r="I86" t="e">
            <v>#N/A</v>
          </cell>
          <cell r="J86">
            <v>525</v>
          </cell>
          <cell r="K86">
            <v>-23</v>
          </cell>
          <cell r="L86">
            <v>110</v>
          </cell>
          <cell r="M86">
            <v>100</v>
          </cell>
          <cell r="N86">
            <v>110</v>
          </cell>
          <cell r="W86">
            <v>100.4</v>
          </cell>
          <cell r="Y86">
            <v>5.3386454183266929</v>
          </cell>
          <cell r="Z86">
            <v>2.1513944223107568</v>
          </cell>
          <cell r="AD86">
            <v>0</v>
          </cell>
          <cell r="AE86">
            <v>90</v>
          </cell>
          <cell r="AF86">
            <v>95.4</v>
          </cell>
          <cell r="AG86">
            <v>99</v>
          </cell>
          <cell r="AH86">
            <v>109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290</v>
          </cell>
          <cell r="D87">
            <v>512</v>
          </cell>
          <cell r="E87">
            <v>535</v>
          </cell>
          <cell r="F87">
            <v>246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554</v>
          </cell>
          <cell r="K87">
            <v>-19</v>
          </cell>
          <cell r="L87">
            <v>80</v>
          </cell>
          <cell r="M87">
            <v>80</v>
          </cell>
          <cell r="N87">
            <v>0</v>
          </cell>
          <cell r="W87">
            <v>107</v>
          </cell>
          <cell r="X87">
            <v>130</v>
          </cell>
          <cell r="Y87">
            <v>5.009345794392523</v>
          </cell>
          <cell r="Z87">
            <v>2.2990654205607477</v>
          </cell>
          <cell r="AD87">
            <v>0</v>
          </cell>
          <cell r="AE87">
            <v>61.4</v>
          </cell>
          <cell r="AF87">
            <v>65.8</v>
          </cell>
          <cell r="AG87">
            <v>84.8</v>
          </cell>
          <cell r="AH87">
            <v>106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1953</v>
          </cell>
          <cell r="D88">
            <v>7022</v>
          </cell>
          <cell r="E88">
            <v>6032</v>
          </cell>
          <cell r="F88">
            <v>2867</v>
          </cell>
          <cell r="G88">
            <v>0</v>
          </cell>
          <cell r="H88">
            <v>0.35</v>
          </cell>
          <cell r="I88">
            <v>40</v>
          </cell>
          <cell r="J88">
            <v>6039</v>
          </cell>
          <cell r="K88">
            <v>-7</v>
          </cell>
          <cell r="L88">
            <v>900</v>
          </cell>
          <cell r="M88">
            <v>1000</v>
          </cell>
          <cell r="N88">
            <v>1000</v>
          </cell>
          <cell r="T88">
            <v>3000</v>
          </cell>
          <cell r="W88">
            <v>952</v>
          </cell>
          <cell r="Y88">
            <v>6.0577731092436977</v>
          </cell>
          <cell r="Z88">
            <v>3.0115546218487395</v>
          </cell>
          <cell r="AD88">
            <v>1272</v>
          </cell>
          <cell r="AE88">
            <v>817.8</v>
          </cell>
          <cell r="AF88">
            <v>863.6</v>
          </cell>
          <cell r="AG88">
            <v>1002.6</v>
          </cell>
          <cell r="AH88">
            <v>1105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2627</v>
          </cell>
          <cell r="D89">
            <v>9252</v>
          </cell>
          <cell r="E89">
            <v>7966</v>
          </cell>
          <cell r="F89">
            <v>3800</v>
          </cell>
          <cell r="G89">
            <v>0</v>
          </cell>
          <cell r="H89">
            <v>0.35</v>
          </cell>
          <cell r="I89">
            <v>45</v>
          </cell>
          <cell r="J89">
            <v>8045</v>
          </cell>
          <cell r="K89">
            <v>-79</v>
          </cell>
          <cell r="L89">
            <v>900</v>
          </cell>
          <cell r="M89">
            <v>1800</v>
          </cell>
          <cell r="N89">
            <v>1500</v>
          </cell>
          <cell r="T89">
            <v>4188</v>
          </cell>
          <cell r="W89">
            <v>1331.6</v>
          </cell>
          <cell r="Y89">
            <v>6.0078101531991592</v>
          </cell>
          <cell r="Z89">
            <v>2.8537098227696007</v>
          </cell>
          <cell r="AD89">
            <v>1308</v>
          </cell>
          <cell r="AE89">
            <v>1505.6</v>
          </cell>
          <cell r="AF89">
            <v>1665</v>
          </cell>
          <cell r="AG89">
            <v>1520.8</v>
          </cell>
          <cell r="AH89">
            <v>1606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352</v>
          </cell>
          <cell r="D90">
            <v>2</v>
          </cell>
          <cell r="E90">
            <v>83</v>
          </cell>
          <cell r="F90">
            <v>268</v>
          </cell>
          <cell r="G90" t="str">
            <v>лидер</v>
          </cell>
          <cell r="H90">
            <v>0.11</v>
          </cell>
          <cell r="I90">
            <v>120</v>
          </cell>
          <cell r="J90">
            <v>87</v>
          </cell>
          <cell r="K90">
            <v>-4</v>
          </cell>
          <cell r="L90">
            <v>0</v>
          </cell>
          <cell r="M90">
            <v>0</v>
          </cell>
          <cell r="N90">
            <v>0</v>
          </cell>
          <cell r="W90">
            <v>16.600000000000001</v>
          </cell>
          <cell r="Y90">
            <v>16.14457831325301</v>
          </cell>
          <cell r="Z90">
            <v>16.14457831325301</v>
          </cell>
          <cell r="AD90">
            <v>0</v>
          </cell>
          <cell r="AE90">
            <v>0.4</v>
          </cell>
          <cell r="AF90">
            <v>24.2</v>
          </cell>
          <cell r="AG90">
            <v>18.600000000000001</v>
          </cell>
          <cell r="AH90">
            <v>15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216</v>
          </cell>
          <cell r="D91">
            <v>126</v>
          </cell>
          <cell r="E91">
            <v>113</v>
          </cell>
          <cell r="F91">
            <v>225</v>
          </cell>
          <cell r="G91" t="str">
            <v>лидер</v>
          </cell>
          <cell r="H91">
            <v>0.11</v>
          </cell>
          <cell r="I91">
            <v>120</v>
          </cell>
          <cell r="J91">
            <v>127</v>
          </cell>
          <cell r="K91">
            <v>-14</v>
          </cell>
          <cell r="L91">
            <v>0</v>
          </cell>
          <cell r="M91">
            <v>0</v>
          </cell>
          <cell r="N91">
            <v>0</v>
          </cell>
          <cell r="W91">
            <v>22.6</v>
          </cell>
          <cell r="Y91">
            <v>9.9557522123893794</v>
          </cell>
          <cell r="Z91">
            <v>9.9557522123893794</v>
          </cell>
          <cell r="AD91">
            <v>0</v>
          </cell>
          <cell r="AE91">
            <v>1.2</v>
          </cell>
          <cell r="AF91">
            <v>33.4</v>
          </cell>
          <cell r="AG91">
            <v>20.8</v>
          </cell>
          <cell r="AH91">
            <v>32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290</v>
          </cell>
          <cell r="D92">
            <v>586</v>
          </cell>
          <cell r="E92">
            <v>525</v>
          </cell>
          <cell r="F92">
            <v>330</v>
          </cell>
          <cell r="G92" t="str">
            <v>лидер</v>
          </cell>
          <cell r="H92">
            <v>0.06</v>
          </cell>
          <cell r="I92">
            <v>60</v>
          </cell>
          <cell r="J92">
            <v>616</v>
          </cell>
          <cell r="K92">
            <v>-91</v>
          </cell>
          <cell r="L92">
            <v>100</v>
          </cell>
          <cell r="M92">
            <v>100</v>
          </cell>
          <cell r="N92">
            <v>100</v>
          </cell>
          <cell r="W92">
            <v>105</v>
          </cell>
          <cell r="X92">
            <v>100</v>
          </cell>
          <cell r="Y92">
            <v>6.9523809523809526</v>
          </cell>
          <cell r="Z92">
            <v>3.1428571428571428</v>
          </cell>
          <cell r="AD92">
            <v>0</v>
          </cell>
          <cell r="AE92">
            <v>5.4</v>
          </cell>
          <cell r="AF92">
            <v>88</v>
          </cell>
          <cell r="AG92">
            <v>94.4</v>
          </cell>
          <cell r="AH92">
            <v>158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291</v>
          </cell>
          <cell r="D93">
            <v>394</v>
          </cell>
          <cell r="E93">
            <v>387</v>
          </cell>
          <cell r="F93">
            <v>280</v>
          </cell>
          <cell r="G93">
            <v>0</v>
          </cell>
          <cell r="H93">
            <v>0.06</v>
          </cell>
          <cell r="I93">
            <v>0</v>
          </cell>
          <cell r="J93">
            <v>469</v>
          </cell>
          <cell r="K93">
            <v>-82</v>
          </cell>
          <cell r="L93">
            <v>100</v>
          </cell>
          <cell r="M93">
            <v>100</v>
          </cell>
          <cell r="N93">
            <v>100</v>
          </cell>
          <cell r="W93">
            <v>77.400000000000006</v>
          </cell>
          <cell r="X93">
            <v>100</v>
          </cell>
          <cell r="Y93">
            <v>8.7855297157622729</v>
          </cell>
          <cell r="Z93">
            <v>3.6175710594315245</v>
          </cell>
          <cell r="AD93">
            <v>0</v>
          </cell>
          <cell r="AE93">
            <v>40.4</v>
          </cell>
          <cell r="AF93">
            <v>60.2</v>
          </cell>
          <cell r="AG93">
            <v>83.8</v>
          </cell>
          <cell r="AH93">
            <v>75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219</v>
          </cell>
          <cell r="D94">
            <v>901</v>
          </cell>
          <cell r="E94">
            <v>674</v>
          </cell>
          <cell r="F94">
            <v>408</v>
          </cell>
          <cell r="G94" t="str">
            <v>лидер</v>
          </cell>
          <cell r="H94">
            <v>0.06</v>
          </cell>
          <cell r="I94">
            <v>60</v>
          </cell>
          <cell r="J94">
            <v>742</v>
          </cell>
          <cell r="K94">
            <v>-68</v>
          </cell>
          <cell r="L94">
            <v>150</v>
          </cell>
          <cell r="M94">
            <v>150</v>
          </cell>
          <cell r="N94">
            <v>150</v>
          </cell>
          <cell r="W94">
            <v>134.80000000000001</v>
          </cell>
          <cell r="X94">
            <v>100</v>
          </cell>
          <cell r="Y94">
            <v>7.1068249258160234</v>
          </cell>
          <cell r="Z94">
            <v>3.0267062314540056</v>
          </cell>
          <cell r="AD94">
            <v>0</v>
          </cell>
          <cell r="AE94">
            <v>82.8</v>
          </cell>
          <cell r="AF94">
            <v>112</v>
          </cell>
          <cell r="AG94">
            <v>127.8</v>
          </cell>
          <cell r="AH94">
            <v>177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123</v>
          </cell>
          <cell r="D95">
            <v>645</v>
          </cell>
          <cell r="E95">
            <v>647</v>
          </cell>
          <cell r="F95">
            <v>93</v>
          </cell>
          <cell r="G95" t="str">
            <v>лид, я</v>
          </cell>
          <cell r="H95">
            <v>0.33</v>
          </cell>
          <cell r="I95">
            <v>40</v>
          </cell>
          <cell r="J95">
            <v>744</v>
          </cell>
          <cell r="K95">
            <v>-97</v>
          </cell>
          <cell r="L95">
            <v>150</v>
          </cell>
          <cell r="M95">
            <v>150</v>
          </cell>
          <cell r="N95">
            <v>150</v>
          </cell>
          <cell r="W95">
            <v>129.4</v>
          </cell>
          <cell r="X95">
            <v>160</v>
          </cell>
          <cell r="Y95">
            <v>5.4327666151468312</v>
          </cell>
          <cell r="Z95">
            <v>0.71870170015455948</v>
          </cell>
          <cell r="AD95">
            <v>0</v>
          </cell>
          <cell r="AE95">
            <v>115.6</v>
          </cell>
          <cell r="AF95">
            <v>119.2</v>
          </cell>
          <cell r="AG95">
            <v>129.19999999999999</v>
          </cell>
          <cell r="AH95">
            <v>174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115</v>
          </cell>
          <cell r="D96">
            <v>385</v>
          </cell>
          <cell r="E96">
            <v>238</v>
          </cell>
          <cell r="F96">
            <v>252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262</v>
          </cell>
          <cell r="K96">
            <v>-24</v>
          </cell>
          <cell r="L96">
            <v>0</v>
          </cell>
          <cell r="M96">
            <v>0</v>
          </cell>
          <cell r="N96">
            <v>0</v>
          </cell>
          <cell r="W96">
            <v>47.6</v>
          </cell>
          <cell r="Y96">
            <v>5.2941176470588234</v>
          </cell>
          <cell r="Z96">
            <v>5.2941176470588234</v>
          </cell>
          <cell r="AD96">
            <v>0</v>
          </cell>
          <cell r="AE96">
            <v>40.6</v>
          </cell>
          <cell r="AF96">
            <v>47.6</v>
          </cell>
          <cell r="AG96">
            <v>39</v>
          </cell>
          <cell r="AH96">
            <v>65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196</v>
          </cell>
          <cell r="D97">
            <v>400</v>
          </cell>
          <cell r="E97">
            <v>310</v>
          </cell>
          <cell r="F97">
            <v>276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322</v>
          </cell>
          <cell r="K97">
            <v>-12</v>
          </cell>
          <cell r="L97">
            <v>100</v>
          </cell>
          <cell r="M97">
            <v>120</v>
          </cell>
          <cell r="N97">
            <v>80</v>
          </cell>
          <cell r="W97">
            <v>62</v>
          </cell>
          <cell r="Y97">
            <v>9.2903225806451619</v>
          </cell>
          <cell r="Z97">
            <v>4.4516129032258061</v>
          </cell>
          <cell r="AD97">
            <v>0</v>
          </cell>
          <cell r="AE97">
            <v>95.6</v>
          </cell>
          <cell r="AF97">
            <v>94.8</v>
          </cell>
          <cell r="AG97">
            <v>90.8</v>
          </cell>
          <cell r="AH97">
            <v>35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131.39400000000001</v>
          </cell>
          <cell r="D98">
            <v>396.57900000000001</v>
          </cell>
          <cell r="E98">
            <v>406.19299999999998</v>
          </cell>
          <cell r="F98">
            <v>121.78</v>
          </cell>
          <cell r="G98" t="str">
            <v>н</v>
          </cell>
          <cell r="H98">
            <v>1</v>
          </cell>
          <cell r="I98" t="e">
            <v>#N/A</v>
          </cell>
          <cell r="J98">
            <v>400.05</v>
          </cell>
          <cell r="K98">
            <v>6.1429999999999723</v>
          </cell>
          <cell r="L98">
            <v>0</v>
          </cell>
          <cell r="M98">
            <v>60</v>
          </cell>
          <cell r="N98">
            <v>70</v>
          </cell>
          <cell r="W98">
            <v>81.238599999999991</v>
          </cell>
          <cell r="X98">
            <v>120</v>
          </cell>
          <cell r="Y98">
            <v>4.5763959497086359</v>
          </cell>
          <cell r="Z98">
            <v>1.4990410962276555</v>
          </cell>
          <cell r="AD98">
            <v>0</v>
          </cell>
          <cell r="AE98">
            <v>72.45</v>
          </cell>
          <cell r="AF98">
            <v>78.246000000000009</v>
          </cell>
          <cell r="AG98">
            <v>65.459800000000001</v>
          </cell>
          <cell r="AH98">
            <v>118.271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248</v>
          </cell>
          <cell r="D99">
            <v>499</v>
          </cell>
          <cell r="E99">
            <v>544</v>
          </cell>
          <cell r="F99">
            <v>192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630</v>
          </cell>
          <cell r="K99">
            <v>-86</v>
          </cell>
          <cell r="L99">
            <v>100</v>
          </cell>
          <cell r="M99">
            <v>120</v>
          </cell>
          <cell r="N99">
            <v>100</v>
          </cell>
          <cell r="W99">
            <v>108.8</v>
          </cell>
          <cell r="X99">
            <v>80</v>
          </cell>
          <cell r="Y99">
            <v>5.4411764705882355</v>
          </cell>
          <cell r="Z99">
            <v>1.7647058823529411</v>
          </cell>
          <cell r="AD99">
            <v>0</v>
          </cell>
          <cell r="AE99">
            <v>88.8</v>
          </cell>
          <cell r="AF99">
            <v>92.2</v>
          </cell>
          <cell r="AG99">
            <v>105.8</v>
          </cell>
          <cell r="AH99">
            <v>172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443</v>
          </cell>
          <cell r="D100">
            <v>363</v>
          </cell>
          <cell r="E100">
            <v>511</v>
          </cell>
          <cell r="F100">
            <v>281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525</v>
          </cell>
          <cell r="K100">
            <v>-14</v>
          </cell>
          <cell r="L100">
            <v>110</v>
          </cell>
          <cell r="M100">
            <v>120</v>
          </cell>
          <cell r="N100">
            <v>120</v>
          </cell>
          <cell r="W100">
            <v>102.2</v>
          </cell>
          <cell r="Y100">
            <v>6.1741682974559682</v>
          </cell>
          <cell r="Z100">
            <v>2.7495107632093934</v>
          </cell>
          <cell r="AD100">
            <v>0</v>
          </cell>
          <cell r="AE100">
            <v>154.4</v>
          </cell>
          <cell r="AF100">
            <v>124.6</v>
          </cell>
          <cell r="AG100">
            <v>114.4</v>
          </cell>
          <cell r="AH100">
            <v>87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259.45499999999998</v>
          </cell>
          <cell r="D101">
            <v>461.34899999999999</v>
          </cell>
          <cell r="E101">
            <v>446.6</v>
          </cell>
          <cell r="F101">
            <v>266.95400000000001</v>
          </cell>
          <cell r="G101" t="str">
            <v>н</v>
          </cell>
          <cell r="H101">
            <v>1</v>
          </cell>
          <cell r="I101" t="e">
            <v>#N/A</v>
          </cell>
          <cell r="J101">
            <v>422.62099999999998</v>
          </cell>
          <cell r="K101">
            <v>23.979000000000042</v>
          </cell>
          <cell r="L101">
            <v>130</v>
          </cell>
          <cell r="M101">
            <v>120</v>
          </cell>
          <cell r="N101">
            <v>110</v>
          </cell>
          <cell r="W101">
            <v>89.320000000000007</v>
          </cell>
          <cell r="Y101">
            <v>7.019189431258396</v>
          </cell>
          <cell r="Z101">
            <v>2.9887371249440213</v>
          </cell>
          <cell r="AD101">
            <v>0</v>
          </cell>
          <cell r="AE101">
            <v>107.88</v>
          </cell>
          <cell r="AF101">
            <v>89.61</v>
          </cell>
          <cell r="AG101">
            <v>104.9752</v>
          </cell>
          <cell r="AH101">
            <v>85.55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62</v>
          </cell>
          <cell r="D102">
            <v>208</v>
          </cell>
          <cell r="E102">
            <v>231</v>
          </cell>
          <cell r="F102">
            <v>34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252</v>
          </cell>
          <cell r="K102">
            <v>-21</v>
          </cell>
          <cell r="L102">
            <v>60</v>
          </cell>
          <cell r="M102">
            <v>60</v>
          </cell>
          <cell r="N102">
            <v>40</v>
          </cell>
          <cell r="W102">
            <v>46.2</v>
          </cell>
          <cell r="X102">
            <v>50</v>
          </cell>
          <cell r="Y102">
            <v>5.2813852813852806</v>
          </cell>
          <cell r="Z102">
            <v>0.73593073593073588</v>
          </cell>
          <cell r="AD102">
            <v>0</v>
          </cell>
          <cell r="AE102">
            <v>33.4</v>
          </cell>
          <cell r="AF102">
            <v>42.6</v>
          </cell>
          <cell r="AG102">
            <v>47.8</v>
          </cell>
          <cell r="AH102">
            <v>43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131.322</v>
          </cell>
          <cell r="D103">
            <v>388.03199999999998</v>
          </cell>
          <cell r="E103">
            <v>298.7</v>
          </cell>
          <cell r="F103">
            <v>216.304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301.56700000000001</v>
          </cell>
          <cell r="K103">
            <v>-2.8670000000000186</v>
          </cell>
          <cell r="L103">
            <v>60</v>
          </cell>
          <cell r="M103">
            <v>80</v>
          </cell>
          <cell r="N103">
            <v>70</v>
          </cell>
          <cell r="W103">
            <v>59.739999999999995</v>
          </cell>
          <cell r="Y103">
            <v>7.1359892869099433</v>
          </cell>
          <cell r="Z103">
            <v>3.6207566119852697</v>
          </cell>
          <cell r="AD103">
            <v>0</v>
          </cell>
          <cell r="AE103">
            <v>62.931600000000003</v>
          </cell>
          <cell r="AF103">
            <v>71.05</v>
          </cell>
          <cell r="AG103">
            <v>67.28</v>
          </cell>
          <cell r="AH103">
            <v>69.599999999999994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71</v>
          </cell>
          <cell r="D104">
            <v>128</v>
          </cell>
          <cell r="E104">
            <v>111</v>
          </cell>
          <cell r="F104">
            <v>84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162</v>
          </cell>
          <cell r="K104">
            <v>-51</v>
          </cell>
          <cell r="L104">
            <v>30</v>
          </cell>
          <cell r="M104">
            <v>30</v>
          </cell>
          <cell r="N104">
            <v>20</v>
          </cell>
          <cell r="W104">
            <v>22.2</v>
          </cell>
          <cell r="Y104">
            <v>7.3873873873873874</v>
          </cell>
          <cell r="Z104">
            <v>3.7837837837837838</v>
          </cell>
          <cell r="AD104">
            <v>0</v>
          </cell>
          <cell r="AE104">
            <v>36.200000000000003</v>
          </cell>
          <cell r="AF104">
            <v>22.2</v>
          </cell>
          <cell r="AG104">
            <v>27</v>
          </cell>
          <cell r="AH104">
            <v>23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226</v>
          </cell>
          <cell r="D105">
            <v>173</v>
          </cell>
          <cell r="E105">
            <v>173</v>
          </cell>
          <cell r="F105">
            <v>218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199</v>
          </cell>
          <cell r="K105">
            <v>-26</v>
          </cell>
          <cell r="L105">
            <v>0</v>
          </cell>
          <cell r="M105">
            <v>0</v>
          </cell>
          <cell r="N105">
            <v>0</v>
          </cell>
          <cell r="W105">
            <v>34.6</v>
          </cell>
          <cell r="Y105">
            <v>6.300578034682081</v>
          </cell>
          <cell r="Z105">
            <v>6.300578034682081</v>
          </cell>
          <cell r="AD105">
            <v>0</v>
          </cell>
          <cell r="AE105">
            <v>50.2</v>
          </cell>
          <cell r="AF105">
            <v>47.2</v>
          </cell>
          <cell r="AG105">
            <v>37.799999999999997</v>
          </cell>
          <cell r="AH105">
            <v>35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270</v>
          </cell>
          <cell r="D106">
            <v>160</v>
          </cell>
          <cell r="E106">
            <v>233</v>
          </cell>
          <cell r="F106">
            <v>190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249</v>
          </cell>
          <cell r="K106">
            <v>-16</v>
          </cell>
          <cell r="L106">
            <v>0</v>
          </cell>
          <cell r="M106">
            <v>30</v>
          </cell>
          <cell r="N106">
            <v>30</v>
          </cell>
          <cell r="W106">
            <v>46.6</v>
          </cell>
          <cell r="Y106">
            <v>5.3648068669527893</v>
          </cell>
          <cell r="Z106">
            <v>4.0772532188841204</v>
          </cell>
          <cell r="AD106">
            <v>0</v>
          </cell>
          <cell r="AE106">
            <v>56</v>
          </cell>
          <cell r="AF106">
            <v>46.8</v>
          </cell>
          <cell r="AG106">
            <v>46</v>
          </cell>
          <cell r="AH106">
            <v>45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170</v>
          </cell>
          <cell r="D107">
            <v>684</v>
          </cell>
          <cell r="E107">
            <v>541</v>
          </cell>
          <cell r="F107">
            <v>306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589</v>
          </cell>
          <cell r="K107">
            <v>-48</v>
          </cell>
          <cell r="L107">
            <v>100</v>
          </cell>
          <cell r="M107">
            <v>100</v>
          </cell>
          <cell r="N107">
            <v>80</v>
          </cell>
          <cell r="W107">
            <v>108.2</v>
          </cell>
          <cell r="Y107">
            <v>5.4158964879852123</v>
          </cell>
          <cell r="Z107">
            <v>2.8280961182994453</v>
          </cell>
          <cell r="AD107">
            <v>0</v>
          </cell>
          <cell r="AE107">
            <v>70.2</v>
          </cell>
          <cell r="AF107">
            <v>105</v>
          </cell>
          <cell r="AG107">
            <v>111.2</v>
          </cell>
          <cell r="AH107">
            <v>117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76</v>
          </cell>
          <cell r="D108">
            <v>78</v>
          </cell>
          <cell r="E108">
            <v>123</v>
          </cell>
          <cell r="F108">
            <v>30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165</v>
          </cell>
          <cell r="K108">
            <v>-42</v>
          </cell>
          <cell r="L108">
            <v>30</v>
          </cell>
          <cell r="M108">
            <v>30</v>
          </cell>
          <cell r="N108">
            <v>30</v>
          </cell>
          <cell r="W108">
            <v>24.6</v>
          </cell>
          <cell r="X108">
            <v>20</v>
          </cell>
          <cell r="Y108">
            <v>5.6910569105691051</v>
          </cell>
          <cell r="Z108">
            <v>1.2195121951219512</v>
          </cell>
          <cell r="AD108">
            <v>0</v>
          </cell>
          <cell r="AE108">
            <v>16.2</v>
          </cell>
          <cell r="AF108">
            <v>15.2</v>
          </cell>
          <cell r="AG108">
            <v>21</v>
          </cell>
          <cell r="AH108">
            <v>29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82.343000000000004</v>
          </cell>
          <cell r="D109">
            <v>1.696</v>
          </cell>
          <cell r="E109">
            <v>621</v>
          </cell>
          <cell r="F109">
            <v>785</v>
          </cell>
          <cell r="G109" t="str">
            <v>рот</v>
          </cell>
          <cell r="H109">
            <v>1</v>
          </cell>
          <cell r="I109" t="e">
            <v>#N/A</v>
          </cell>
          <cell r="J109">
            <v>134.404</v>
          </cell>
          <cell r="K109">
            <v>486.596</v>
          </cell>
          <cell r="L109">
            <v>0</v>
          </cell>
          <cell r="M109">
            <v>150</v>
          </cell>
          <cell r="N109">
            <v>150</v>
          </cell>
          <cell r="W109">
            <v>124.2</v>
          </cell>
          <cell r="X109">
            <v>100</v>
          </cell>
          <cell r="Y109">
            <v>9.5410628019323678</v>
          </cell>
          <cell r="Z109">
            <v>6.3204508856682766</v>
          </cell>
          <cell r="AD109">
            <v>0</v>
          </cell>
          <cell r="AE109">
            <v>107.8</v>
          </cell>
          <cell r="AF109">
            <v>116.452</v>
          </cell>
          <cell r="AG109">
            <v>138.71700000000001</v>
          </cell>
          <cell r="AH109">
            <v>156.57300000000001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726.51099999999997</v>
          </cell>
          <cell r="D110">
            <v>9160.2360000000008</v>
          </cell>
          <cell r="E110">
            <v>4310.6760000000004</v>
          </cell>
          <cell r="F110">
            <v>1385.6759999999999</v>
          </cell>
          <cell r="G110">
            <v>0</v>
          </cell>
          <cell r="H110">
            <v>1</v>
          </cell>
          <cell r="I110" t="e">
            <v>#N/A</v>
          </cell>
          <cell r="J110">
            <v>4862.9830000000002</v>
          </cell>
          <cell r="K110">
            <v>-552.30699999999979</v>
          </cell>
          <cell r="L110">
            <v>1100</v>
          </cell>
          <cell r="M110">
            <v>1200</v>
          </cell>
          <cell r="N110">
            <v>900</v>
          </cell>
          <cell r="W110">
            <v>862.13520000000005</v>
          </cell>
          <cell r="Y110">
            <v>5.3189754924749613</v>
          </cell>
          <cell r="Z110">
            <v>1.6072606709481296</v>
          </cell>
          <cell r="AD110">
            <v>0</v>
          </cell>
          <cell r="AE110">
            <v>938.22</v>
          </cell>
          <cell r="AF110">
            <v>784.851</v>
          </cell>
          <cell r="AG110">
            <v>911.99559999999997</v>
          </cell>
          <cell r="AH110">
            <v>1163.49</v>
          </cell>
          <cell r="AI110" t="str">
            <v>оконч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B111" t="str">
            <v>кг</v>
          </cell>
          <cell r="C111">
            <v>-23.231000000000002</v>
          </cell>
          <cell r="D111">
            <v>207.065</v>
          </cell>
          <cell r="E111">
            <v>145.36199999999999</v>
          </cell>
          <cell r="G111">
            <v>0</v>
          </cell>
          <cell r="H111">
            <v>0</v>
          </cell>
          <cell r="I111" t="e">
            <v>#N/A</v>
          </cell>
          <cell r="J111">
            <v>135.80600000000001</v>
          </cell>
          <cell r="K111">
            <v>9.5559999999999832</v>
          </cell>
          <cell r="L111">
            <v>0</v>
          </cell>
          <cell r="M111">
            <v>0</v>
          </cell>
          <cell r="N111">
            <v>0</v>
          </cell>
          <cell r="W111">
            <v>29.072399999999998</v>
          </cell>
          <cell r="Y111">
            <v>0</v>
          </cell>
          <cell r="Z111">
            <v>0</v>
          </cell>
          <cell r="AD111">
            <v>0</v>
          </cell>
          <cell r="AE111">
            <v>1718</v>
          </cell>
          <cell r="AF111">
            <v>1517.8</v>
          </cell>
          <cell r="AG111">
            <v>1857.6</v>
          </cell>
          <cell r="AH111">
            <v>2.613</v>
          </cell>
          <cell r="AI111" t="str">
            <v>акиюльяб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B112" t="str">
            <v>кг</v>
          </cell>
          <cell r="C112">
            <v>3856.2640000000001</v>
          </cell>
          <cell r="D112">
            <v>16610.812999999998</v>
          </cell>
          <cell r="E112">
            <v>10321</v>
          </cell>
          <cell r="F112">
            <v>1195.8610000000001</v>
          </cell>
          <cell r="G112">
            <v>0</v>
          </cell>
          <cell r="H112">
            <v>1</v>
          </cell>
          <cell r="I112" t="e">
            <v>#N/A</v>
          </cell>
          <cell r="J112">
            <v>9956.5740000000005</v>
          </cell>
          <cell r="K112">
            <v>364.42599999999948</v>
          </cell>
          <cell r="L112">
            <v>3200</v>
          </cell>
          <cell r="M112">
            <v>2300</v>
          </cell>
          <cell r="N112">
            <v>1600</v>
          </cell>
          <cell r="W112">
            <v>2064.1999999999998</v>
          </cell>
          <cell r="X112">
            <v>2500</v>
          </cell>
          <cell r="Y112">
            <v>5.230046022672223</v>
          </cell>
          <cell r="Z112">
            <v>0.57933388237573891</v>
          </cell>
          <cell r="AD112">
            <v>0</v>
          </cell>
          <cell r="AE112">
            <v>1718</v>
          </cell>
          <cell r="AF112">
            <v>1517.8</v>
          </cell>
          <cell r="AG112">
            <v>1857.6</v>
          </cell>
          <cell r="AH112">
            <v>2561.924</v>
          </cell>
          <cell r="AI112" t="e">
            <v>#N/A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B113" t="str">
            <v>кг</v>
          </cell>
          <cell r="C113">
            <v>1934.973</v>
          </cell>
          <cell r="D113">
            <v>10409.082</v>
          </cell>
          <cell r="E113">
            <v>4908</v>
          </cell>
          <cell r="F113">
            <v>3154</v>
          </cell>
          <cell r="G113">
            <v>0</v>
          </cell>
          <cell r="H113">
            <v>1</v>
          </cell>
          <cell r="I113" t="e">
            <v>#N/A</v>
          </cell>
          <cell r="J113">
            <v>3627.6030000000001</v>
          </cell>
          <cell r="K113">
            <v>1280.3969999999999</v>
          </cell>
          <cell r="L113">
            <v>800</v>
          </cell>
          <cell r="M113">
            <v>1200</v>
          </cell>
          <cell r="N113">
            <v>1000</v>
          </cell>
          <cell r="W113">
            <v>981.6</v>
          </cell>
          <cell r="Y113">
            <v>6.2693561532192339</v>
          </cell>
          <cell r="Z113">
            <v>3.213121434392828</v>
          </cell>
          <cell r="AD113">
            <v>0</v>
          </cell>
          <cell r="AE113">
            <v>1121</v>
          </cell>
          <cell r="AF113">
            <v>1265.8</v>
          </cell>
          <cell r="AG113">
            <v>1088.8</v>
          </cell>
          <cell r="AH113">
            <v>870.23800000000006</v>
          </cell>
          <cell r="AI113" t="str">
            <v>оконч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B114" t="str">
            <v>шт</v>
          </cell>
          <cell r="C114">
            <v>190</v>
          </cell>
          <cell r="D114">
            <v>537</v>
          </cell>
          <cell r="E114">
            <v>223</v>
          </cell>
          <cell r="F114">
            <v>194</v>
          </cell>
          <cell r="G114">
            <v>0</v>
          </cell>
          <cell r="H114">
            <v>0.5</v>
          </cell>
          <cell r="I114" t="e">
            <v>#N/A</v>
          </cell>
          <cell r="J114">
            <v>239</v>
          </cell>
          <cell r="K114">
            <v>-16</v>
          </cell>
          <cell r="L114">
            <v>0</v>
          </cell>
          <cell r="M114">
            <v>0</v>
          </cell>
          <cell r="N114">
            <v>50</v>
          </cell>
          <cell r="W114">
            <v>44.6</v>
          </cell>
          <cell r="Y114">
            <v>5.4708520179372195</v>
          </cell>
          <cell r="Z114">
            <v>4.3497757847533629</v>
          </cell>
          <cell r="AD114">
            <v>0</v>
          </cell>
          <cell r="AE114">
            <v>51</v>
          </cell>
          <cell r="AF114">
            <v>54</v>
          </cell>
          <cell r="AG114">
            <v>44.2</v>
          </cell>
          <cell r="AH114">
            <v>41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-707</v>
          </cell>
          <cell r="D115">
            <v>740</v>
          </cell>
          <cell r="E115">
            <v>1544</v>
          </cell>
          <cell r="F115">
            <v>-1526</v>
          </cell>
          <cell r="G115" t="str">
            <v>ак</v>
          </cell>
          <cell r="H115">
            <v>0</v>
          </cell>
          <cell r="I115">
            <v>0</v>
          </cell>
          <cell r="J115">
            <v>1562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W115">
            <v>308.8</v>
          </cell>
          <cell r="Y115">
            <v>-4.9417098445595853</v>
          </cell>
          <cell r="Z115">
            <v>-4.9417098445595853</v>
          </cell>
          <cell r="AD115">
            <v>0</v>
          </cell>
          <cell r="AE115">
            <v>365.8</v>
          </cell>
          <cell r="AF115">
            <v>306.2</v>
          </cell>
          <cell r="AG115">
            <v>309.8</v>
          </cell>
          <cell r="AH115">
            <v>392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-13.6</v>
          </cell>
          <cell r="D116">
            <v>13.32</v>
          </cell>
          <cell r="E116">
            <v>13.895</v>
          </cell>
          <cell r="F116">
            <v>-23.055</v>
          </cell>
          <cell r="G116" t="str">
            <v>оконч</v>
          </cell>
          <cell r="H116">
            <v>0</v>
          </cell>
          <cell r="I116" t="e">
            <v>#N/A</v>
          </cell>
          <cell r="J116">
            <v>21.9</v>
          </cell>
          <cell r="K116">
            <v>-8.004999999999999</v>
          </cell>
          <cell r="L116">
            <v>0</v>
          </cell>
          <cell r="M116">
            <v>0</v>
          </cell>
          <cell r="N116">
            <v>0</v>
          </cell>
          <cell r="W116">
            <v>2.7789999999999999</v>
          </cell>
          <cell r="Y116">
            <v>-8.2961496941345807</v>
          </cell>
          <cell r="Z116">
            <v>-8.2961496941345807</v>
          </cell>
          <cell r="AD116">
            <v>0</v>
          </cell>
          <cell r="AE116">
            <v>84.699600000000004</v>
          </cell>
          <cell r="AF116">
            <v>46.941600000000001</v>
          </cell>
          <cell r="AG116">
            <v>14.356</v>
          </cell>
          <cell r="AH116">
            <v>0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-223.57499999999999</v>
          </cell>
          <cell r="D117">
            <v>411.91500000000002</v>
          </cell>
          <cell r="E117">
            <v>503.875</v>
          </cell>
          <cell r="F117">
            <v>-319.60000000000002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499.26</v>
          </cell>
          <cell r="K117">
            <v>4.6150000000000091</v>
          </cell>
          <cell r="L117">
            <v>0</v>
          </cell>
          <cell r="M117">
            <v>0</v>
          </cell>
          <cell r="N117">
            <v>0</v>
          </cell>
          <cell r="W117">
            <v>100.77500000000001</v>
          </cell>
          <cell r="Y117">
            <v>-3.1714214835028529</v>
          </cell>
          <cell r="Z117">
            <v>-3.1714214835028529</v>
          </cell>
          <cell r="AD117">
            <v>0</v>
          </cell>
          <cell r="AE117">
            <v>137.11199999999999</v>
          </cell>
          <cell r="AF117">
            <v>95.929999999999993</v>
          </cell>
          <cell r="AG117">
            <v>95.12</v>
          </cell>
          <cell r="AH117">
            <v>142.19499999999999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-217</v>
          </cell>
          <cell r="D118">
            <v>13</v>
          </cell>
          <cell r="E118">
            <v>511</v>
          </cell>
          <cell r="F118">
            <v>-721</v>
          </cell>
          <cell r="G118" t="str">
            <v>ак</v>
          </cell>
          <cell r="H118">
            <v>0</v>
          </cell>
          <cell r="I118">
            <v>0</v>
          </cell>
          <cell r="J118">
            <v>518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W118">
            <v>102.2</v>
          </cell>
          <cell r="Y118">
            <v>-7.0547945205479454</v>
          </cell>
          <cell r="Z118">
            <v>-7.0547945205479454</v>
          </cell>
          <cell r="AD118">
            <v>0</v>
          </cell>
          <cell r="AE118">
            <v>113.4</v>
          </cell>
          <cell r="AF118">
            <v>92.8</v>
          </cell>
          <cell r="AG118">
            <v>98.2</v>
          </cell>
          <cell r="AH118">
            <v>114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05.07.2024 - 11.07.2024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</v>
          </cell>
          <cell r="F8">
            <v>731.08799999999997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574.81399999999996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11.9</v>
          </cell>
          <cell r="F10">
            <v>2156.6669999999999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1.3089999999999999</v>
          </cell>
          <cell r="F11">
            <v>191.46600000000001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425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611</v>
          </cell>
          <cell r="F13">
            <v>3232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2156</v>
          </cell>
          <cell r="F14">
            <v>6199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1638</v>
          </cell>
          <cell r="F15">
            <v>6564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8</v>
          </cell>
          <cell r="F16">
            <v>351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  <cell r="F18">
            <v>328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  <cell r="F19">
            <v>181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628</v>
          </cell>
        </row>
        <row r="22">
          <cell r="A22" t="str">
            <v xml:space="preserve"> 073  Колбаса Салями Баварушка зернистая, в/у 0.35 кг срез, ТМ Стародворье ПОКОМ</v>
          </cell>
          <cell r="F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1670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271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14</v>
          </cell>
          <cell r="F25">
            <v>1131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466</v>
          </cell>
          <cell r="F26">
            <v>830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</v>
          </cell>
          <cell r="F27">
            <v>686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25</v>
          </cell>
          <cell r="F28">
            <v>986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6.7329999999999997</v>
          </cell>
          <cell r="F29">
            <v>481.78899999999999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72.599999999999994</v>
          </cell>
          <cell r="F30">
            <v>6239.1040000000003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8.6999999999999993</v>
          </cell>
          <cell r="F31">
            <v>385.14600000000002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6.8</v>
          </cell>
          <cell r="F32">
            <v>572.65099999999995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254.726</v>
          </cell>
        </row>
        <row r="34">
          <cell r="A34" t="str">
            <v xml:space="preserve"> 219  Колбаса Докторская Особая ТМ Особый рецепт, ВЕС  ПОКОМ</v>
          </cell>
          <cell r="F34">
            <v>5</v>
          </cell>
        </row>
        <row r="35">
          <cell r="A35" t="str">
            <v xml:space="preserve"> 225  Колбаса Дугушка со шпиком, ВЕС, ТМ Стародворье   ПОКОМ</v>
          </cell>
          <cell r="F35">
            <v>9.9030000000000005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11.25</v>
          </cell>
          <cell r="F36">
            <v>623.31200000000001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</v>
          </cell>
          <cell r="F37">
            <v>1321.7180000000001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F38">
            <v>31.13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2.6</v>
          </cell>
          <cell r="F39">
            <v>318.37599999999998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7.5</v>
          </cell>
          <cell r="F40">
            <v>289.60399999999998</v>
          </cell>
        </row>
        <row r="41">
          <cell r="A41" t="str">
            <v xml:space="preserve"> 240  Колбаса Салями охотничья, ВЕС. ПОКОМ</v>
          </cell>
          <cell r="D41">
            <v>0.76</v>
          </cell>
          <cell r="F41">
            <v>44.024999999999999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13.6</v>
          </cell>
          <cell r="F42">
            <v>662.58399999999995</v>
          </cell>
        </row>
        <row r="43">
          <cell r="A43" t="str">
            <v xml:space="preserve"> 247  Сардельки Нежные, ВЕС.  ПОКОМ</v>
          </cell>
          <cell r="D43">
            <v>5.2</v>
          </cell>
          <cell r="F43">
            <v>204.154</v>
          </cell>
        </row>
        <row r="44">
          <cell r="A44" t="str">
            <v xml:space="preserve"> 248  Сардельки Сочные ТМ Особый рецепт,   ПОКОМ</v>
          </cell>
          <cell r="D44">
            <v>6.5</v>
          </cell>
          <cell r="F44">
            <v>241.958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9.25</v>
          </cell>
          <cell r="F45">
            <v>1288.123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F46">
            <v>278.35399999999998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5.2</v>
          </cell>
          <cell r="F47">
            <v>393.851</v>
          </cell>
        </row>
        <row r="48">
          <cell r="A48" t="str">
            <v xml:space="preserve"> 263  Шпикачки Стародворские, ВЕС.  ПОКОМ</v>
          </cell>
          <cell r="D48">
            <v>1.3</v>
          </cell>
          <cell r="F48">
            <v>134.70500000000001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1.4910000000000001</v>
          </cell>
          <cell r="F49">
            <v>341.387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1.55</v>
          </cell>
          <cell r="F50">
            <v>259.428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2.9</v>
          </cell>
          <cell r="F51">
            <v>262.54599999999999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8</v>
          </cell>
          <cell r="F52">
            <v>1547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1097</v>
          </cell>
          <cell r="F53">
            <v>4442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47</v>
          </cell>
          <cell r="F54">
            <v>6193</v>
          </cell>
        </row>
        <row r="55">
          <cell r="A55" t="str">
            <v xml:space="preserve"> 278  Сосиски Сочинки с сочным окороком, МГС 0.4кг,   ПОКОМ</v>
          </cell>
          <cell r="F55">
            <v>1</v>
          </cell>
        </row>
        <row r="56">
          <cell r="A56" t="str">
            <v xml:space="preserve"> 283  Сосиски Сочинки, ВЕС, ТМ Стародворье ПОКОМ</v>
          </cell>
          <cell r="D56">
            <v>4</v>
          </cell>
          <cell r="F56">
            <v>716.88400000000001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13</v>
          </cell>
          <cell r="F57">
            <v>772</v>
          </cell>
        </row>
        <row r="58">
          <cell r="A58" t="str">
            <v xml:space="preserve"> 290  Колбаса Царедворская, 0,4кг ТМ Стародворье  Поком</v>
          </cell>
          <cell r="F58">
            <v>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15</v>
          </cell>
          <cell r="F59">
            <v>1597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4.9000000000000004</v>
          </cell>
          <cell r="F60">
            <v>307.76799999999997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63</v>
          </cell>
          <cell r="F61">
            <v>2670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</v>
          </cell>
          <cell r="F62">
            <v>4108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0.7</v>
          </cell>
          <cell r="F63">
            <v>106.363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2.8</v>
          </cell>
          <cell r="F64">
            <v>228.119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</v>
          </cell>
          <cell r="F65">
            <v>1655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27</v>
          </cell>
          <cell r="F66">
            <v>2209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</v>
          </cell>
          <cell r="F67">
            <v>1417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2.65</v>
          </cell>
          <cell r="F68">
            <v>489.86200000000002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13.15</v>
          </cell>
          <cell r="F69">
            <v>1289.8140000000001</v>
          </cell>
        </row>
        <row r="70">
          <cell r="A70" t="str">
            <v xml:space="preserve"> 316  Колбаса Нежная ТМ Зареченские ВЕС  ПОКОМ</v>
          </cell>
          <cell r="F70">
            <v>84.013000000000005</v>
          </cell>
        </row>
        <row r="71">
          <cell r="A71" t="str">
            <v xml:space="preserve"> 317 Колбаса Сервелат Рижский ТМ Зареченские, ВЕС  ПОКОМ</v>
          </cell>
          <cell r="F71">
            <v>0.5</v>
          </cell>
        </row>
        <row r="72">
          <cell r="A72" t="str">
            <v xml:space="preserve"> 318  Сосиски Датские ТМ Зареченские, ВЕС  ПОКОМ</v>
          </cell>
          <cell r="D72">
            <v>37.799999999999997</v>
          </cell>
          <cell r="F72">
            <v>3019.1819999999998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2526</v>
          </cell>
          <cell r="F73">
            <v>7277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2508</v>
          </cell>
          <cell r="F74">
            <v>5876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27</v>
          </cell>
          <cell r="F75">
            <v>1555</v>
          </cell>
        </row>
        <row r="76">
          <cell r="A76" t="str">
            <v xml:space="preserve"> 328  Сардельки Сочинки Стародворье ТМ  0,4 кг ПОКОМ</v>
          </cell>
          <cell r="F76">
            <v>631</v>
          </cell>
        </row>
        <row r="77">
          <cell r="A77" t="str">
            <v xml:space="preserve"> 329  Сардельки Сочинки с сыром Стародворье ТМ, 0,4 кг. ПОКОМ</v>
          </cell>
          <cell r="F77">
            <v>543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14.45</v>
          </cell>
          <cell r="F78">
            <v>1422.655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292.315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1640</v>
          </cell>
          <cell r="F80">
            <v>5089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11</v>
          </cell>
          <cell r="F81">
            <v>2937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9.6</v>
          </cell>
          <cell r="F82">
            <v>518.04200000000003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11.4</v>
          </cell>
          <cell r="F83">
            <v>377.78399999999999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5.6</v>
          </cell>
          <cell r="F84">
            <v>801.07799999999997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7.2</v>
          </cell>
          <cell r="F85">
            <v>520.74900000000002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122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213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F88">
            <v>497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315.17099999999999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17</v>
          </cell>
          <cell r="F90">
            <v>653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24</v>
          </cell>
          <cell r="F91">
            <v>939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39</v>
          </cell>
          <cell r="F93">
            <v>2026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22</v>
          </cell>
          <cell r="F94">
            <v>859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17</v>
          </cell>
          <cell r="F95">
            <v>927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13</v>
          </cell>
          <cell r="F96">
            <v>519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14</v>
          </cell>
          <cell r="F97">
            <v>541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1377</v>
          </cell>
          <cell r="F98">
            <v>5978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1459</v>
          </cell>
          <cell r="F99">
            <v>8018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92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136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16</v>
          </cell>
          <cell r="F102">
            <v>670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12</v>
          </cell>
          <cell r="F103">
            <v>489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26</v>
          </cell>
          <cell r="F104">
            <v>824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760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279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341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453.85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639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5</v>
          </cell>
          <cell r="F110">
            <v>523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8.3000000000000007</v>
          </cell>
          <cell r="F111">
            <v>415.36700000000002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F112">
            <v>1.3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3</v>
          </cell>
          <cell r="F113">
            <v>243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2.6</v>
          </cell>
          <cell r="F114">
            <v>304.76600000000002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7</v>
          </cell>
          <cell r="F115">
            <v>177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3</v>
          </cell>
          <cell r="F116">
            <v>201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</v>
          </cell>
          <cell r="F117">
            <v>240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</v>
          </cell>
          <cell r="F118">
            <v>595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191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3.45</v>
          </cell>
          <cell r="F120">
            <v>147.56399999999999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33.9</v>
          </cell>
          <cell r="F121">
            <v>4896.9369999999999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40.201000000000001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77.599999999999994</v>
          </cell>
          <cell r="F123">
            <v>10008.561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25</v>
          </cell>
          <cell r="F124">
            <v>3591.6019999999999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D125">
            <v>13</v>
          </cell>
          <cell r="F125">
            <v>243</v>
          </cell>
        </row>
        <row r="126">
          <cell r="A126" t="str">
            <v>3215 ВЕТЧ.МЯСНАЯ Папа может п/о 0.4кг 8шт.    ОСТАНКИНО</v>
          </cell>
          <cell r="D126">
            <v>440</v>
          </cell>
          <cell r="F126">
            <v>440</v>
          </cell>
        </row>
        <row r="127">
          <cell r="A127" t="str">
            <v>3297 СЫТНЫЕ Папа может сар б/о мгс 1*3 СНГ  ОСТАНКИНО</v>
          </cell>
          <cell r="D127">
            <v>1</v>
          </cell>
          <cell r="F127">
            <v>1</v>
          </cell>
        </row>
        <row r="128">
          <cell r="A128" t="str">
            <v>3812 СОЧНЫЕ сос п/о мгс 2*2  ОСТАНКИНО</v>
          </cell>
          <cell r="D128">
            <v>2186.1</v>
          </cell>
          <cell r="F128">
            <v>2186.1</v>
          </cell>
        </row>
        <row r="129">
          <cell r="A129" t="str">
            <v>4063 МЯСНАЯ Папа может вар п/о_Л   ОСТАНКИНО</v>
          </cell>
          <cell r="D129">
            <v>2384.8000000000002</v>
          </cell>
          <cell r="F129">
            <v>2384.8000000000002</v>
          </cell>
        </row>
        <row r="130">
          <cell r="A130" t="str">
            <v>4117 ЭКСТРА Папа может с/к в/у_Л   ОСТАНКИНО</v>
          </cell>
          <cell r="D130">
            <v>75.5</v>
          </cell>
          <cell r="F130">
            <v>75.5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142.58000000000001</v>
          </cell>
          <cell r="F131">
            <v>142.58000000000001</v>
          </cell>
        </row>
        <row r="132">
          <cell r="A132" t="str">
            <v>4813 ФИЛЕЙНАЯ Папа может вар п/о_Л   ОСТАНКИНО</v>
          </cell>
          <cell r="D132">
            <v>647.54999999999995</v>
          </cell>
          <cell r="F132">
            <v>647.54999999999995</v>
          </cell>
        </row>
        <row r="133">
          <cell r="A133" t="str">
            <v>4993 САЛЯМИ ИТАЛЬЯНСКАЯ с/к в/у 1/250*8_120c ОСТАНКИНО</v>
          </cell>
          <cell r="D133">
            <v>556</v>
          </cell>
          <cell r="F133">
            <v>556</v>
          </cell>
        </row>
        <row r="134">
          <cell r="A134" t="str">
            <v>5246 ДОКТОРСКАЯ ПРЕМИУМ вар б/о мгс_30с ОСТАНКИНО</v>
          </cell>
          <cell r="D134">
            <v>107.4</v>
          </cell>
          <cell r="F134">
            <v>107.4</v>
          </cell>
        </row>
        <row r="135">
          <cell r="A135" t="str">
            <v>5337 ОСОБАЯ СО ШПИКОМ вар п/о  ОСТАНКИНО</v>
          </cell>
          <cell r="D135">
            <v>18.2</v>
          </cell>
          <cell r="F135">
            <v>18.2</v>
          </cell>
        </row>
        <row r="136">
          <cell r="A136" t="str">
            <v>5341 СЕРВЕЛАТ ОХОТНИЧИЙ в/к в/у  ОСТАНКИНО</v>
          </cell>
          <cell r="D136">
            <v>485.3</v>
          </cell>
          <cell r="F136">
            <v>485.3</v>
          </cell>
        </row>
        <row r="137">
          <cell r="A137" t="str">
            <v>5483 ЭКСТРА Папа может с/к в/у 1/250 8шт.   ОСТАНКИНО</v>
          </cell>
          <cell r="D137">
            <v>1330</v>
          </cell>
          <cell r="F137">
            <v>1330</v>
          </cell>
        </row>
        <row r="138">
          <cell r="A138" t="str">
            <v>5544 Сервелат Финский в/к в/у_45с НОВАЯ ОСТАНКИНО</v>
          </cell>
          <cell r="D138">
            <v>1122.5999999999999</v>
          </cell>
          <cell r="F138">
            <v>1125.9079999999999</v>
          </cell>
        </row>
        <row r="139">
          <cell r="A139" t="str">
            <v>5682 САЛЯМИ МЕЛКОЗЕРНЕНАЯ с/к в/у 1/120_60с   ОСТАНКИНО</v>
          </cell>
          <cell r="D139">
            <v>3908</v>
          </cell>
          <cell r="F139">
            <v>3908</v>
          </cell>
        </row>
        <row r="140">
          <cell r="A140" t="str">
            <v>5698 СЫТНЫЕ Папа может сар б/о мгс 1*3_Маяк  ОСТАНКИНО</v>
          </cell>
          <cell r="D140">
            <v>275</v>
          </cell>
          <cell r="F140">
            <v>275</v>
          </cell>
        </row>
        <row r="141">
          <cell r="A141" t="str">
            <v>5706 АРОМАТНАЯ Папа может с/к в/у 1/250 8шт.  ОСТАНКИНО</v>
          </cell>
          <cell r="D141">
            <v>1185</v>
          </cell>
          <cell r="F141">
            <v>1185</v>
          </cell>
        </row>
        <row r="142">
          <cell r="A142" t="str">
            <v>5708 ПОСОЛЬСКАЯ Папа может с/к в/у ОСТАНКИНО</v>
          </cell>
          <cell r="D142">
            <v>91.1</v>
          </cell>
          <cell r="F142">
            <v>91.1</v>
          </cell>
        </row>
        <row r="143">
          <cell r="A143" t="str">
            <v>5820 СЛИВОЧНЫЕ Папа может сос п/о мгс 2*2_45с   ОСТАНКИНО</v>
          </cell>
          <cell r="D143">
            <v>189</v>
          </cell>
          <cell r="F143">
            <v>189</v>
          </cell>
        </row>
        <row r="144">
          <cell r="A144" t="str">
            <v>5851 ЭКСТРА Папа может вар п/о   ОСТАНКИНО</v>
          </cell>
          <cell r="D144">
            <v>494.4</v>
          </cell>
          <cell r="F144">
            <v>494.4</v>
          </cell>
        </row>
        <row r="145">
          <cell r="A145" t="str">
            <v>5931 ОХОТНИЧЬЯ Папа может с/к в/у 1/220 8шт.   ОСТАНКИНО</v>
          </cell>
          <cell r="D145">
            <v>1185</v>
          </cell>
          <cell r="F145">
            <v>1185</v>
          </cell>
        </row>
        <row r="146">
          <cell r="A146" t="str">
            <v>5992 ВРЕМЯ ОКРОШКИ Папа может вар п/о 0.4кг   ОСТАНКИНО</v>
          </cell>
          <cell r="D146">
            <v>1588</v>
          </cell>
          <cell r="F146">
            <v>1588</v>
          </cell>
        </row>
        <row r="147">
          <cell r="A147" t="str">
            <v>6004 РАГУ СВИНОЕ 1кг 8шт.зам_120с ОСТАНКИНО</v>
          </cell>
          <cell r="D147">
            <v>8</v>
          </cell>
          <cell r="F147">
            <v>8</v>
          </cell>
        </row>
        <row r="148">
          <cell r="A148" t="str">
            <v>6069 ФИЛЕЙНЫЕ Папа может сос ц/о мгс 0.33кг  ОСТАНКИНО</v>
          </cell>
          <cell r="D148">
            <v>495</v>
          </cell>
          <cell r="F148">
            <v>497</v>
          </cell>
        </row>
        <row r="149">
          <cell r="A149" t="str">
            <v>6113 СОЧНЫЕ сос п/о мгс 1*6_Ашан  ОСТАНКИНО</v>
          </cell>
          <cell r="D149">
            <v>2734.1</v>
          </cell>
          <cell r="F149">
            <v>2734.1</v>
          </cell>
        </row>
        <row r="150">
          <cell r="A150" t="str">
            <v>6206 СВИНИНА ПО-ДОМАШНЕМУ к/в мл/к в/у 0.3кг  ОСТАНКИНО</v>
          </cell>
          <cell r="D150">
            <v>263</v>
          </cell>
          <cell r="F150">
            <v>263</v>
          </cell>
        </row>
        <row r="151">
          <cell r="A151" t="str">
            <v>6228 МЯСНОЕ АССОРТИ к/з с/н мгс 1/90 10шт.  ОСТАНКИНО</v>
          </cell>
          <cell r="D151">
            <v>514</v>
          </cell>
          <cell r="F151">
            <v>514</v>
          </cell>
        </row>
        <row r="152">
          <cell r="A152" t="str">
            <v>6247 ДОМАШНЯЯ Папа может вар п/о 0,4кг 8шт.  ОСТАНКИНО</v>
          </cell>
          <cell r="D152">
            <v>380</v>
          </cell>
          <cell r="F152">
            <v>380</v>
          </cell>
        </row>
        <row r="153">
          <cell r="A153" t="str">
            <v>6268 ГОВЯЖЬЯ Папа может вар п/о 0,4кг 8 шт.  ОСТАНКИНО</v>
          </cell>
          <cell r="D153">
            <v>549</v>
          </cell>
          <cell r="F153">
            <v>549</v>
          </cell>
        </row>
        <row r="154">
          <cell r="A154" t="str">
            <v>6281 СВИНИНА ДЕЛИКАТ. к/в мл/к в/у 0.3кг 45с  ОСТАНКИНО</v>
          </cell>
          <cell r="D154">
            <v>143</v>
          </cell>
          <cell r="F154">
            <v>143</v>
          </cell>
        </row>
        <row r="155">
          <cell r="A155" t="str">
            <v>6297 ФИЛЕЙНЫЕ сос ц/о в/у 1/270 12шт_45с  ОСТАНКИНО</v>
          </cell>
          <cell r="D155">
            <v>1484</v>
          </cell>
          <cell r="F155">
            <v>1484</v>
          </cell>
        </row>
        <row r="156">
          <cell r="A156" t="str">
            <v>6303 МЯСНЫЕ Папа может сос п/о мгс 1.5*3  ОСТАНКИНО</v>
          </cell>
          <cell r="D156">
            <v>589.5</v>
          </cell>
          <cell r="F156">
            <v>589.5</v>
          </cell>
        </row>
        <row r="157">
          <cell r="A157" t="str">
            <v>6325 ДОКТОРСКАЯ ПРЕМИУМ вар п/о 0.4кг 8шт.  ОСТАНКИНО</v>
          </cell>
          <cell r="D157">
            <v>1068</v>
          </cell>
          <cell r="F157">
            <v>1068</v>
          </cell>
        </row>
        <row r="158">
          <cell r="A158" t="str">
            <v>6332 МЯСНАЯ Папа может вар п/о 0.5кг 8шт.  ОСТАНКИНО</v>
          </cell>
          <cell r="D158">
            <v>2</v>
          </cell>
          <cell r="F158">
            <v>2</v>
          </cell>
        </row>
        <row r="159">
          <cell r="A159" t="str">
            <v>6333 МЯСНАЯ Папа может вар п/о 0.4кг 8шт.  ОСТАНКИНО</v>
          </cell>
          <cell r="D159">
            <v>6753</v>
          </cell>
          <cell r="F159">
            <v>6755</v>
          </cell>
        </row>
        <row r="160">
          <cell r="A160" t="str">
            <v>6340 ДОМАШНИЙ РЕЦЕПТ Коровино 0.5кг 8шт.  ОСТАНКИНО</v>
          </cell>
          <cell r="D160">
            <v>757</v>
          </cell>
          <cell r="F160">
            <v>757</v>
          </cell>
        </row>
        <row r="161">
          <cell r="A161" t="str">
            <v>6341 ДОМАШНИЙ РЕЦЕПТ СО ШПИКОМ Коровино 0.5кг  ОСТАНКИНО</v>
          </cell>
          <cell r="D161">
            <v>50</v>
          </cell>
          <cell r="F161">
            <v>50</v>
          </cell>
        </row>
        <row r="162">
          <cell r="A162" t="str">
            <v>6353 ЭКСТРА Папа может вар п/о 0.4кг 8шт.  ОСТАНКИНО</v>
          </cell>
          <cell r="D162">
            <v>3150</v>
          </cell>
          <cell r="F162">
            <v>3150</v>
          </cell>
        </row>
        <row r="163">
          <cell r="A163" t="str">
            <v>6392 ФИЛЕЙНАЯ Папа может вар п/о 0.4кг. ОСТАНКИНО</v>
          </cell>
          <cell r="D163">
            <v>7095</v>
          </cell>
          <cell r="F163">
            <v>7095</v>
          </cell>
        </row>
        <row r="164">
          <cell r="A164" t="str">
            <v>6426 КЛАССИЧЕСКАЯ ПМ вар п/о 0.3кг 8шт.  ОСТАНКИНО</v>
          </cell>
          <cell r="D164">
            <v>2035</v>
          </cell>
          <cell r="F164">
            <v>2035</v>
          </cell>
        </row>
        <row r="165">
          <cell r="A165" t="str">
            <v>6453 ЭКСТРА Папа может с/к с/н в/у 1/100 14шт.   ОСТАНКИНО</v>
          </cell>
          <cell r="D165">
            <v>2342</v>
          </cell>
          <cell r="F165">
            <v>2342</v>
          </cell>
        </row>
        <row r="166">
          <cell r="A166" t="str">
            <v>6454 АРОМАТНАЯ с/к с/н в/у 1/100 14шт.  ОСТАНКИНО</v>
          </cell>
          <cell r="D166">
            <v>2695</v>
          </cell>
          <cell r="F166">
            <v>2695</v>
          </cell>
        </row>
        <row r="167">
          <cell r="A167" t="str">
            <v>6470 ВЕТЧ.МРАМОРНАЯ в/у_45с  ОСТАНКИНО</v>
          </cell>
          <cell r="D167">
            <v>18</v>
          </cell>
          <cell r="F167">
            <v>18</v>
          </cell>
        </row>
        <row r="168">
          <cell r="A168" t="str">
            <v>6475 С СЫРОМ Папа может сос ц/о мгс 0.4кг6шт  ОСТАНКИНО</v>
          </cell>
          <cell r="D168">
            <v>75</v>
          </cell>
          <cell r="F168">
            <v>75</v>
          </cell>
        </row>
        <row r="169">
          <cell r="A169" t="str">
            <v>6527 ШПИКАЧКИ СОЧНЫЕ ПМ сар б/о мгс 1*3 45с ОСТАНКИНО</v>
          </cell>
          <cell r="D169">
            <v>684.4</v>
          </cell>
          <cell r="F169">
            <v>684.4</v>
          </cell>
        </row>
        <row r="170">
          <cell r="A170" t="str">
            <v>6528 ШПИКАЧКИ СОЧНЫЕ ПМ сар б/о мгс 0.4кг 45с  ОСТАНКИНО</v>
          </cell>
          <cell r="D170">
            <v>415</v>
          </cell>
          <cell r="F170">
            <v>415</v>
          </cell>
        </row>
        <row r="171">
          <cell r="A171" t="str">
            <v>6555 ПОСОЛЬСКАЯ с/к с/н в/у 1/100 10шт.  ОСТАНКИНО</v>
          </cell>
          <cell r="D171">
            <v>118</v>
          </cell>
          <cell r="F171">
            <v>118</v>
          </cell>
        </row>
        <row r="172">
          <cell r="A172" t="str">
            <v>6586 МРАМОРНАЯ И БАЛЫКОВАЯ в/к с/н мгс 1/90 ОСТАНКИНО</v>
          </cell>
          <cell r="D172">
            <v>347</v>
          </cell>
          <cell r="F172">
            <v>347</v>
          </cell>
        </row>
        <row r="173">
          <cell r="A173" t="str">
            <v>6602 БАВАРСКИЕ ПМ сос ц/о мгс 0,35кг 8шт.  ОСТАНКИНО</v>
          </cell>
          <cell r="D173">
            <v>377</v>
          </cell>
          <cell r="F173">
            <v>378</v>
          </cell>
        </row>
        <row r="174">
          <cell r="A174" t="str">
            <v>6616 МОЛОЧНЫЕ КЛАССИЧЕСКИЕ сос п/о в/у 0.3кг  ОСТАНКИНО</v>
          </cell>
          <cell r="D174">
            <v>2</v>
          </cell>
          <cell r="F174">
            <v>2</v>
          </cell>
        </row>
        <row r="175">
          <cell r="A175" t="str">
            <v>6661 СОЧНЫЙ ГРИЛЬ ПМ сос п/о мгс 1.5*4_Маяк  ОСТАНКИНО</v>
          </cell>
          <cell r="D175">
            <v>106.1</v>
          </cell>
          <cell r="F175">
            <v>106.1</v>
          </cell>
        </row>
        <row r="176">
          <cell r="A176" t="str">
            <v>6666 БОЯНСКАЯ Папа может п/к в/у 0,28кг 8 шт. ОСТАНКИНО</v>
          </cell>
          <cell r="D176">
            <v>1750</v>
          </cell>
          <cell r="F176">
            <v>1750</v>
          </cell>
        </row>
        <row r="177">
          <cell r="A177" t="str">
            <v>6669 ВЕНСКАЯ САЛЯМИ п/к в/у 0.28кг 8шт  ОСТАНКИНО</v>
          </cell>
          <cell r="D177">
            <v>2</v>
          </cell>
          <cell r="F177">
            <v>2</v>
          </cell>
        </row>
        <row r="178">
          <cell r="A178" t="str">
            <v>6683 СЕРВЕЛАТ ЗЕРНИСТЫЙ ПМ в/к в/у 0,35кг  ОСТАНКИНО</v>
          </cell>
          <cell r="D178">
            <v>3465</v>
          </cell>
          <cell r="F178">
            <v>3468</v>
          </cell>
        </row>
        <row r="179">
          <cell r="A179" t="str">
            <v>6684 СЕРВЕЛАТ КАРЕЛЬСКИЙ ПМ в/к в/у 0.28кг  ОСТАНКИНО</v>
          </cell>
          <cell r="D179">
            <v>3668</v>
          </cell>
          <cell r="F179">
            <v>3669</v>
          </cell>
        </row>
        <row r="180">
          <cell r="A180" t="str">
            <v>6689 СЕРВЕЛАТ ОХОТНИЧИЙ ПМ в/к в/у 0,35кг 8шт  ОСТАНКИНО</v>
          </cell>
          <cell r="D180">
            <v>5442</v>
          </cell>
          <cell r="F180">
            <v>5451</v>
          </cell>
        </row>
        <row r="181">
          <cell r="A181" t="str">
            <v>6692 СЕРВЕЛАТ ПРИМА в/к в/у 0.28кг 8шт.  ОСТАНКИНО</v>
          </cell>
          <cell r="D181">
            <v>48</v>
          </cell>
          <cell r="F181">
            <v>48</v>
          </cell>
        </row>
        <row r="182">
          <cell r="A182" t="str">
            <v>6697 СЕРВЕЛАТ ФИНСКИЙ ПМ в/к в/у 0,35кг 8шт.  ОСТАНКИНО</v>
          </cell>
          <cell r="D182">
            <v>6763</v>
          </cell>
          <cell r="F182">
            <v>6786</v>
          </cell>
        </row>
        <row r="183">
          <cell r="A183" t="str">
            <v>6713 СОЧНЫЙ ГРИЛЬ ПМ сос п/о мгс 0.41кг 8шт.  ОСТАНКИНО</v>
          </cell>
          <cell r="D183">
            <v>2597</v>
          </cell>
          <cell r="F183">
            <v>2597</v>
          </cell>
        </row>
        <row r="184">
          <cell r="A184" t="str">
            <v>6716 ОСОБАЯ Коровино (в сетке) 0.5кг 8шт.  ОСТАНКИНО</v>
          </cell>
          <cell r="D184">
            <v>336</v>
          </cell>
          <cell r="F184">
            <v>336</v>
          </cell>
        </row>
        <row r="185">
          <cell r="A185" t="str">
            <v>6722 СОЧНЫЕ ПМ сос п/о мгс 0,41кг 10шт.  ОСТАНКИНО</v>
          </cell>
          <cell r="D185">
            <v>3429</v>
          </cell>
          <cell r="F185">
            <v>3431</v>
          </cell>
        </row>
        <row r="186">
          <cell r="A186" t="str">
            <v>6726 СЛИВОЧНЫЕ ПМ сос п/о мгс 0.41кг 10шт.  ОСТАНКИНО</v>
          </cell>
          <cell r="D186">
            <v>5404</v>
          </cell>
          <cell r="F186">
            <v>5407</v>
          </cell>
        </row>
        <row r="187">
          <cell r="A187" t="str">
            <v>6734 ОСОБАЯ СО ШПИКОМ Коровино (в сетке) 0,5кг ОСТАНКИНО</v>
          </cell>
          <cell r="D187">
            <v>113</v>
          </cell>
          <cell r="F187">
            <v>113</v>
          </cell>
        </row>
        <row r="188">
          <cell r="A188" t="str">
            <v>6747 РУССКАЯ ПРЕМИУМ ПМ вар ф/о в/у  ОСТАНКИНО</v>
          </cell>
          <cell r="D188">
            <v>52.5</v>
          </cell>
          <cell r="F188">
            <v>52.5</v>
          </cell>
        </row>
        <row r="189">
          <cell r="A189" t="str">
            <v>6759 МОЛОЧНЫЕ ГОСТ сос ц/о мгс 0.4кг 7шт.  ОСТАНКИНО</v>
          </cell>
          <cell r="D189">
            <v>75</v>
          </cell>
          <cell r="F189">
            <v>76</v>
          </cell>
        </row>
        <row r="190">
          <cell r="A190" t="str">
            <v>6761 МОЛОЧНЫЕ ГОСТ сос ц/о мгс 1*4  ОСТАНКИНО</v>
          </cell>
          <cell r="D190">
            <v>16</v>
          </cell>
          <cell r="F190">
            <v>16</v>
          </cell>
        </row>
        <row r="191">
          <cell r="A191" t="str">
            <v>6762 СЛИВОЧНЫЕ сос ц/о мгс 0.41кг 8шт.  ОСТАНКИНО</v>
          </cell>
          <cell r="D191">
            <v>125</v>
          </cell>
          <cell r="F191">
            <v>125</v>
          </cell>
        </row>
        <row r="192">
          <cell r="A192" t="str">
            <v>6764 СЛИВОЧНЫЕ сос ц/о мгс 1*4  ОСТАНКИНО</v>
          </cell>
          <cell r="D192">
            <v>12</v>
          </cell>
          <cell r="F192">
            <v>12</v>
          </cell>
        </row>
        <row r="193">
          <cell r="A193" t="str">
            <v>6765 РУБЛЕНЫЕ сос ц/о мгс 0.36кг 6шт.  ОСТАНКИНО</v>
          </cell>
          <cell r="D193">
            <v>793</v>
          </cell>
          <cell r="F193">
            <v>793</v>
          </cell>
        </row>
        <row r="194">
          <cell r="A194" t="str">
            <v>6767 РУБЛЕНЫЕ сос ц/о мгс 1*4  ОСТАНКИНО</v>
          </cell>
          <cell r="D194">
            <v>57</v>
          </cell>
          <cell r="F194">
            <v>57</v>
          </cell>
        </row>
        <row r="195">
          <cell r="A195" t="str">
            <v>6768 С СЫРОМ сос ц/о мгс 0.41кг 6шт.  ОСТАНКИНО</v>
          </cell>
          <cell r="D195">
            <v>179</v>
          </cell>
          <cell r="F195">
            <v>179</v>
          </cell>
        </row>
        <row r="196">
          <cell r="A196" t="str">
            <v>6770 ИСПАНСКИЕ сос ц/о мгс 0.41кг 6шт.  ОСТАНКИНО</v>
          </cell>
          <cell r="D196">
            <v>129</v>
          </cell>
          <cell r="F196">
            <v>130</v>
          </cell>
        </row>
        <row r="197">
          <cell r="A197" t="str">
            <v>6773 САЛЯМИ Папа может п/к в/у 0,28кг 8шт.  ОСТАНКИНО</v>
          </cell>
          <cell r="D197">
            <v>674</v>
          </cell>
          <cell r="F197">
            <v>674</v>
          </cell>
        </row>
        <row r="198">
          <cell r="A198" t="str">
            <v>6776 ХОТ-ДОГ Папа может сос п/о мгс 0.35кг  ОСТАНКИНО</v>
          </cell>
          <cell r="D198">
            <v>17</v>
          </cell>
          <cell r="F198">
            <v>17</v>
          </cell>
        </row>
        <row r="199">
          <cell r="A199" t="str">
            <v>6777 МЯСНЫЕ С ГОВЯДИНОЙ ПМ сос п/о мгс 0.4кг  ОСТАНКИНО</v>
          </cell>
          <cell r="D199">
            <v>1584</v>
          </cell>
          <cell r="F199">
            <v>1584</v>
          </cell>
        </row>
        <row r="200">
          <cell r="A200" t="str">
            <v>6785 ВЕНСКАЯ САЛЯМИ п/к в/у 0.33кг 8шт.  ОСТАНКИНО</v>
          </cell>
          <cell r="D200">
            <v>382</v>
          </cell>
          <cell r="F200">
            <v>382</v>
          </cell>
        </row>
        <row r="201">
          <cell r="A201" t="str">
            <v>6786 ВЕНСКАЯ САЛЯМИ п/к в/у  ОСТАНКИНО</v>
          </cell>
          <cell r="D201">
            <v>7.64</v>
          </cell>
          <cell r="F201">
            <v>7.64</v>
          </cell>
        </row>
        <row r="202">
          <cell r="A202" t="str">
            <v>6787 СЕРВЕЛАТ КРЕМЛЕВСКИЙ в/к в/у 0,33кг 8шт.  ОСТАНКИНО</v>
          </cell>
          <cell r="D202">
            <v>403</v>
          </cell>
          <cell r="F202">
            <v>403</v>
          </cell>
        </row>
        <row r="203">
          <cell r="A203" t="str">
            <v>6788 СЕРВЕЛАТ КРЕМЛЕВСКИЙ в/к в/у  ОСТАНКИНО</v>
          </cell>
          <cell r="D203">
            <v>14.64</v>
          </cell>
          <cell r="F203">
            <v>14.64</v>
          </cell>
        </row>
        <row r="204">
          <cell r="A204" t="str">
            <v>6791 СЕРВЕЛАТ ПРЕМИУМ в/к в/у 0,33кг 8шт.  ОСТАНКИНО</v>
          </cell>
          <cell r="D204">
            <v>7</v>
          </cell>
          <cell r="F204">
            <v>7</v>
          </cell>
        </row>
        <row r="205">
          <cell r="A205" t="str">
            <v>6793 БАЛЫКОВАЯ в/к в/у 0,33кг 8шт.  ОСТАНКИНО</v>
          </cell>
          <cell r="D205">
            <v>243</v>
          </cell>
          <cell r="F205">
            <v>243</v>
          </cell>
        </row>
        <row r="206">
          <cell r="A206" t="str">
            <v>6795 ОСТАНКИНСКАЯ в/к в/у 0,33кг 8шт.  ОСТАНКИНО</v>
          </cell>
          <cell r="D206">
            <v>214</v>
          </cell>
          <cell r="F206">
            <v>214</v>
          </cell>
        </row>
        <row r="207">
          <cell r="A207" t="str">
            <v>6807 СЕРВЕЛАТ ЕВРОПЕЙСКИЙ в/к в/у 0,33кг 8шт.  ОСТАНКИНО</v>
          </cell>
          <cell r="D207">
            <v>232</v>
          </cell>
          <cell r="F207">
            <v>232</v>
          </cell>
        </row>
        <row r="208">
          <cell r="A208" t="str">
            <v>6822 ИЗ ОТБОРНОГО МЯСА ПМ сос п/о мгс 0,36кг  ОСТАНКИНО</v>
          </cell>
          <cell r="D208">
            <v>44</v>
          </cell>
          <cell r="F208">
            <v>44</v>
          </cell>
        </row>
        <row r="209">
          <cell r="A209" t="str">
            <v>6829 МОЛОЧНЫЕ КЛАССИЧЕСКИЕ сос п/о мгс 2*4_С  ОСТАНКИНО</v>
          </cell>
          <cell r="D209">
            <v>706.3</v>
          </cell>
          <cell r="F209">
            <v>706.3</v>
          </cell>
        </row>
        <row r="210">
          <cell r="A210" t="str">
            <v>6834 ПОСОЛЬСКАЯ ПМ с/к с/н в/у 1/100 10шт.  ОСТАНКИНО</v>
          </cell>
          <cell r="D210">
            <v>667</v>
          </cell>
          <cell r="F210">
            <v>667</v>
          </cell>
        </row>
        <row r="211">
          <cell r="A211" t="str">
            <v>6841 ДОМАШНЯЯ Папа может вар н/о мгс 1*3  ОСТАНКИНО</v>
          </cell>
          <cell r="D211">
            <v>53.19</v>
          </cell>
          <cell r="F211">
            <v>53.19</v>
          </cell>
        </row>
        <row r="212">
          <cell r="A212" t="str">
            <v>6852 МОЛОЧНЫЕ ПРЕМИУМ ПМ сос п/о в/ у 1/350  ОСТАНКИНО</v>
          </cell>
          <cell r="D212">
            <v>2884</v>
          </cell>
          <cell r="F212">
            <v>2885</v>
          </cell>
        </row>
        <row r="213">
          <cell r="A213" t="str">
            <v>6853 МОЛОЧНЫЕ ПРЕМИУМ ПМ сос п/о мгс 1*6  ОСТАНКИНО</v>
          </cell>
          <cell r="D213">
            <v>209.6</v>
          </cell>
          <cell r="F213">
            <v>209.6</v>
          </cell>
        </row>
        <row r="214">
          <cell r="A214" t="str">
            <v>6854 МОЛОЧНЫЕ ПРЕМИУМ ПМ сос п/о мгс 0.6кг  ОСТАНКИНО</v>
          </cell>
          <cell r="D214">
            <v>420</v>
          </cell>
          <cell r="F214">
            <v>420</v>
          </cell>
        </row>
        <row r="215">
          <cell r="A215" t="str">
            <v>6861 ДОМАШНИЙ РЕЦЕПТ Коровино вар п/о  ОСТАНКИНО</v>
          </cell>
          <cell r="D215">
            <v>730</v>
          </cell>
          <cell r="F215">
            <v>730</v>
          </cell>
        </row>
        <row r="216">
          <cell r="A216" t="str">
            <v>6862 ДОМАШНИЙ РЕЦЕПТ СО ШПИК. Коровино вар п/о  ОСТАНКИНО</v>
          </cell>
          <cell r="D216">
            <v>62.8</v>
          </cell>
          <cell r="F216">
            <v>62.8</v>
          </cell>
        </row>
        <row r="217">
          <cell r="A217" t="str">
            <v>6865 ВЕТЧ.НЕЖНАЯ Коровино п/о  ОСТАНКИНО</v>
          </cell>
          <cell r="D217">
            <v>329.3</v>
          </cell>
          <cell r="F217">
            <v>329.3</v>
          </cell>
        </row>
        <row r="218">
          <cell r="A218" t="str">
            <v>6870 С ГОВЯДИНОЙ СН сос п/о мгс 1*6  ОСТАНКИНО</v>
          </cell>
          <cell r="D218">
            <v>85.8</v>
          </cell>
          <cell r="F218">
            <v>85.8</v>
          </cell>
        </row>
        <row r="219">
          <cell r="A219" t="str">
            <v>6903 СОЧНЫЕ ПМ сос п/о мгс 0.41кг_osu  ОСТАНКИНО</v>
          </cell>
          <cell r="D219">
            <v>4984</v>
          </cell>
          <cell r="F219">
            <v>4988</v>
          </cell>
        </row>
        <row r="220">
          <cell r="A220" t="str">
            <v>6919 БЕКОН с/к с/н в/у 1/180 10шт.  ОСТАНКИНО</v>
          </cell>
          <cell r="D220">
            <v>444</v>
          </cell>
          <cell r="F220">
            <v>444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412</v>
          </cell>
          <cell r="F221">
            <v>412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512</v>
          </cell>
          <cell r="F222">
            <v>512</v>
          </cell>
        </row>
        <row r="223">
          <cell r="A223" t="str">
            <v>БОНУС Z-ОСОБАЯ Коровино вар п/о (5324)  ОСТАНКИНО</v>
          </cell>
          <cell r="D223">
            <v>38</v>
          </cell>
          <cell r="F223">
            <v>38</v>
          </cell>
        </row>
        <row r="224">
          <cell r="A224" t="str">
            <v>БОНУС Z-ОСОБАЯ Коровино вар п/о 0.5кг_СНГ (6305)  ОСТАНКИНО</v>
          </cell>
          <cell r="D224">
            <v>42</v>
          </cell>
          <cell r="F224">
            <v>42</v>
          </cell>
        </row>
        <row r="225">
          <cell r="A225" t="str">
            <v>БОНУС СОЧНЫЕ сос п/о мгс 0.41кг_UZ (6087)  ОСТАНКИНО</v>
          </cell>
          <cell r="D225">
            <v>175</v>
          </cell>
          <cell r="F225">
            <v>175</v>
          </cell>
        </row>
        <row r="226">
          <cell r="A226" t="str">
            <v>БОНУС СОЧНЫЕ сос п/о мгс 1*6_UZ (6088)  ОСТАНКИНО</v>
          </cell>
          <cell r="D226">
            <v>223</v>
          </cell>
          <cell r="F226">
            <v>223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1627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19.8</v>
          </cell>
        </row>
        <row r="229">
          <cell r="A229" t="str">
            <v>БОНУС_Колбаса вареная Филейская ТМ Вязанка. ВЕС  ПОКОМ</v>
          </cell>
          <cell r="F229">
            <v>507.21199999999999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538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243.00399999999999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527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14</v>
          </cell>
          <cell r="F233">
            <v>14</v>
          </cell>
        </row>
        <row r="234">
          <cell r="A234" t="str">
            <v>Бутербродная вареная 0,47 кг шт.  СПК</v>
          </cell>
          <cell r="D234">
            <v>57</v>
          </cell>
          <cell r="F234">
            <v>57</v>
          </cell>
        </row>
        <row r="235">
          <cell r="A235" t="str">
            <v>Вацлавская п/к (черева) 390 гр.шт. термоус.пак  СПК</v>
          </cell>
          <cell r="D235">
            <v>40</v>
          </cell>
          <cell r="F235">
            <v>40</v>
          </cell>
        </row>
        <row r="236">
          <cell r="A236" t="str">
            <v>Ветчина Вацлавская 400 гр.шт.  СПК</v>
          </cell>
          <cell r="D236">
            <v>2</v>
          </cell>
          <cell r="F236">
            <v>2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13</v>
          </cell>
          <cell r="F237">
            <v>440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743</v>
          </cell>
          <cell r="F238">
            <v>2186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740</v>
          </cell>
          <cell r="F239">
            <v>2274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25</v>
          </cell>
          <cell r="F240">
            <v>302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27</v>
          </cell>
          <cell r="F241">
            <v>27</v>
          </cell>
        </row>
        <row r="242">
          <cell r="A242" t="str">
            <v>Гуцульская с/к "КолбасГрад" 160 гр.шт. термоус. пак  СПК</v>
          </cell>
          <cell r="D242">
            <v>127</v>
          </cell>
          <cell r="F242">
            <v>332</v>
          </cell>
        </row>
        <row r="243">
          <cell r="A243" t="str">
            <v>Дельгаро с/в "Эликатессе" 140 гр.шт.  СПК</v>
          </cell>
          <cell r="D243">
            <v>77</v>
          </cell>
          <cell r="F243">
            <v>79</v>
          </cell>
        </row>
        <row r="244">
          <cell r="A244" t="str">
            <v>Деревенская рубленая вареная 350 гр.шт. термоус. пак.  СПК</v>
          </cell>
          <cell r="D244">
            <v>18</v>
          </cell>
          <cell r="F244">
            <v>18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344</v>
          </cell>
          <cell r="F245">
            <v>344</v>
          </cell>
        </row>
        <row r="246">
          <cell r="A246" t="str">
            <v>Докторская вареная в/с  СПК</v>
          </cell>
          <cell r="D246">
            <v>39</v>
          </cell>
          <cell r="F246">
            <v>39</v>
          </cell>
        </row>
        <row r="247">
          <cell r="A247" t="str">
            <v>Докторская вареная в/с 0,47 кг шт.  СПК</v>
          </cell>
          <cell r="D247">
            <v>62</v>
          </cell>
          <cell r="F247">
            <v>62</v>
          </cell>
        </row>
        <row r="248">
          <cell r="A248" t="str">
            <v>Докторская вареная термоус.пак. "Высокий вкус"  СПК</v>
          </cell>
          <cell r="D248">
            <v>239</v>
          </cell>
          <cell r="F248">
            <v>239</v>
          </cell>
        </row>
        <row r="249">
          <cell r="A249" t="str">
            <v>Жар-боллы с курочкой и сыром, ВЕС ТМ Зареченские  ПОКОМ</v>
          </cell>
          <cell r="D249">
            <v>6</v>
          </cell>
          <cell r="F249">
            <v>188.8</v>
          </cell>
        </row>
        <row r="250">
          <cell r="A250" t="str">
            <v>Жар-ладушки с мясом ТМ Зареченские ВЕС ПОКОМ</v>
          </cell>
          <cell r="D250">
            <v>3.7</v>
          </cell>
          <cell r="F250">
            <v>213.21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11.1</v>
          </cell>
        </row>
        <row r="252">
          <cell r="A252" t="str">
            <v>Жар-ладушки с яблоком и грушей ТМ Зареченские ВЕС ПОКОМ</v>
          </cell>
          <cell r="F252">
            <v>25.9</v>
          </cell>
        </row>
        <row r="253">
          <cell r="A253" t="str">
            <v>ЖАР-мени ВЕС ТМ Зареченские  ПОКОМ</v>
          </cell>
          <cell r="F253">
            <v>135.501</v>
          </cell>
        </row>
        <row r="254">
          <cell r="A254" t="str">
            <v>Карбонад Юбилейный 0,13кг нар.д/ф шт. СПК</v>
          </cell>
          <cell r="D254">
            <v>11</v>
          </cell>
          <cell r="F254">
            <v>11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46</v>
          </cell>
          <cell r="F257">
            <v>46</v>
          </cell>
        </row>
        <row r="258">
          <cell r="A258" t="str">
            <v>Классическая вареная 400 гр.шт.  СПК</v>
          </cell>
          <cell r="D258">
            <v>12</v>
          </cell>
          <cell r="F258">
            <v>12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1146</v>
          </cell>
          <cell r="F259">
            <v>1146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939</v>
          </cell>
          <cell r="F260">
            <v>939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301</v>
          </cell>
          <cell r="F261">
            <v>301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26</v>
          </cell>
          <cell r="F262">
            <v>26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13</v>
          </cell>
          <cell r="F263">
            <v>539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16</v>
          </cell>
          <cell r="F264">
            <v>569</v>
          </cell>
        </row>
        <row r="265">
          <cell r="A265" t="str">
            <v>Ла Фаворте с/в "Эликатессе" 140 гр.шт.  СПК</v>
          </cell>
          <cell r="D265">
            <v>281</v>
          </cell>
          <cell r="F265">
            <v>281</v>
          </cell>
        </row>
        <row r="266">
          <cell r="A266" t="str">
            <v>Ливерная Печеночная "Просто выгодно" 0,3 кг.шт.  СПК</v>
          </cell>
          <cell r="D266">
            <v>91</v>
          </cell>
          <cell r="F266">
            <v>91</v>
          </cell>
        </row>
        <row r="267">
          <cell r="A267" t="str">
            <v>Любительская вареная термоус.пак. "Высокий вкус"  СПК</v>
          </cell>
          <cell r="D267">
            <v>101</v>
          </cell>
          <cell r="F267">
            <v>101</v>
          </cell>
        </row>
        <row r="268">
          <cell r="A268" t="str">
            <v>Мини-сосиски в тесте "Фрайпики" 1,8кг ВЕС, ТМ Зареченские  ПОКОМ</v>
          </cell>
          <cell r="D268">
            <v>9</v>
          </cell>
          <cell r="F268">
            <v>81.007000000000005</v>
          </cell>
        </row>
        <row r="269">
          <cell r="A269" t="str">
            <v>Мини-сосиски в тесте "Фрайпики" 3,7кг ВЕС,  ПОКОМ</v>
          </cell>
          <cell r="D269">
            <v>3.7</v>
          </cell>
          <cell r="F269">
            <v>3.7</v>
          </cell>
        </row>
        <row r="270">
          <cell r="A270" t="str">
            <v>Мини-сосиски в тесте "Фрайпики" 3,7кг ВЕС, ТМ Зареченские  ПОКОМ</v>
          </cell>
          <cell r="D270">
            <v>7.4</v>
          </cell>
          <cell r="F270">
            <v>251.6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5</v>
          </cell>
          <cell r="F272">
            <v>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50</v>
          </cell>
          <cell r="F273">
            <v>2409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24</v>
          </cell>
          <cell r="F274">
            <v>1720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32</v>
          </cell>
          <cell r="F275">
            <v>2013</v>
          </cell>
        </row>
        <row r="276">
          <cell r="A276" t="str">
            <v>Наггетсы с куриным филе и сыром ТМ Вязанка 0,25 кг ПОКОМ</v>
          </cell>
          <cell r="D276">
            <v>14</v>
          </cell>
          <cell r="F276">
            <v>688</v>
          </cell>
        </row>
        <row r="277">
          <cell r="A277" t="str">
            <v>Наггетсы Хрустящие ТМ Зареченские. ВЕС ПОКОМ</v>
          </cell>
          <cell r="D277">
            <v>30</v>
          </cell>
          <cell r="F277">
            <v>762</v>
          </cell>
        </row>
        <row r="278">
          <cell r="A278" t="str">
            <v>Оригинальная с перцем с/к  СПК</v>
          </cell>
          <cell r="D278">
            <v>297.12400000000002</v>
          </cell>
          <cell r="F278">
            <v>1717.124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28</v>
          </cell>
          <cell r="F280">
            <v>28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14</v>
          </cell>
          <cell r="F281">
            <v>407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89</v>
          </cell>
        </row>
        <row r="283">
          <cell r="A283" t="str">
            <v>Пельмени Бигбули #МЕГАВКУСИЩЕ с сочной грудинкой 0,9 кг  ПОКОМ</v>
          </cell>
          <cell r="D283">
            <v>14</v>
          </cell>
          <cell r="F283">
            <v>815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302</v>
          </cell>
        </row>
        <row r="285">
          <cell r="A285" t="str">
            <v>Пельмени Бигбули с мясом, Горячая штучка 0,9кг  ПОКОМ</v>
          </cell>
          <cell r="D285">
            <v>490</v>
          </cell>
          <cell r="F285">
            <v>996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17</v>
          </cell>
          <cell r="F286">
            <v>916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248</v>
          </cell>
        </row>
        <row r="288">
          <cell r="A288" t="str">
            <v>Пельмени Бульмени Жюльен Горячая штучка 0,43  ПОКОМ</v>
          </cell>
          <cell r="F288">
            <v>6</v>
          </cell>
        </row>
        <row r="289">
          <cell r="A289" t="str">
            <v>Пельмени Бульмени по-сибирски с говядиной и свининой ТМ Горячая штучка 0,8 кг ПОКОМ</v>
          </cell>
          <cell r="D289">
            <v>8</v>
          </cell>
          <cell r="F289">
            <v>524</v>
          </cell>
        </row>
        <row r="290">
          <cell r="A290" t="str">
            <v>Пельмени Бульмени с говядиной и свининой Горячая шт. 0,9 кг  ПОКОМ</v>
          </cell>
          <cell r="D290">
            <v>974</v>
          </cell>
          <cell r="F290">
            <v>2628</v>
          </cell>
        </row>
        <row r="291">
          <cell r="A291" t="str">
            <v>Пельмени Бульмени с говядиной и свининой Горячая штучка 0,43  ПОКОМ</v>
          </cell>
          <cell r="D291">
            <v>32</v>
          </cell>
          <cell r="F291">
            <v>1562</v>
          </cell>
        </row>
        <row r="292">
          <cell r="A292" t="str">
            <v>Пельмени Бульмени с говядиной и свининой Наваристые 2,7кг Горячая штучка ВЕС  ПОКОМ</v>
          </cell>
          <cell r="F292">
            <v>154.4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20</v>
          </cell>
          <cell r="F293">
            <v>1665.002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1029</v>
          </cell>
          <cell r="F294">
            <v>3783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21</v>
          </cell>
          <cell r="F295">
            <v>1329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50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92</v>
          </cell>
        </row>
        <row r="298">
          <cell r="A298" t="str">
            <v>Пельмени Левантские ТМ Особый рецепт 0,8 кг  ПОКОМ</v>
          </cell>
          <cell r="F298">
            <v>6</v>
          </cell>
        </row>
        <row r="299">
          <cell r="A299" t="str">
            <v>Пельмени Медвежьи ушки с фермерскими сливками 0,7кг  ПОКОМ</v>
          </cell>
          <cell r="D299">
            <v>6</v>
          </cell>
          <cell r="F299">
            <v>275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166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1</v>
          </cell>
          <cell r="F301">
            <v>145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18</v>
          </cell>
          <cell r="F302">
            <v>1443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D303">
            <v>6</v>
          </cell>
          <cell r="F303">
            <v>303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820.00099999999998</v>
          </cell>
        </row>
        <row r="305">
          <cell r="A305" t="str">
            <v>Пельмени Со свининой и говядиной Любимая ложка 1,2 кг  ПОКОМ</v>
          </cell>
          <cell r="F305">
            <v>1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5</v>
          </cell>
          <cell r="F306">
            <v>815</v>
          </cell>
        </row>
        <row r="307">
          <cell r="A307" t="str">
            <v>Пельмени Сочные сфера 0,8 кг ТМ Стародворье  ПОКОМ</v>
          </cell>
          <cell r="D307">
            <v>6</v>
          </cell>
          <cell r="F307">
            <v>79</v>
          </cell>
        </row>
        <row r="308">
          <cell r="A308" t="str">
            <v>Пельмени Сочные сфера 0,9 кг ТМ Стародворье ПОКОМ</v>
          </cell>
          <cell r="F308">
            <v>3</v>
          </cell>
        </row>
        <row r="309">
          <cell r="A309" t="str">
            <v>Пипперони с/к "Эликатессе" 0,20 кг.шт.  СПК</v>
          </cell>
          <cell r="D309">
            <v>2</v>
          </cell>
          <cell r="F309">
            <v>2</v>
          </cell>
        </row>
        <row r="310">
          <cell r="A310" t="str">
            <v>Пирожки с мясом 0,3кг ТМ Зареченские  ПОКОМ</v>
          </cell>
          <cell r="F310">
            <v>22</v>
          </cell>
        </row>
        <row r="311">
          <cell r="A311" t="str">
            <v>Пирожки с яблоком и грушей 0,3кг ТМ Зареченские  ПОКОМ</v>
          </cell>
          <cell r="F311">
            <v>4</v>
          </cell>
        </row>
        <row r="312">
          <cell r="A312" t="str">
            <v>Плавленый сыр "Шоколадный" 30% 180 гр ТМ "ПАПА МОЖЕТ"  ОСТАНКИНО</v>
          </cell>
          <cell r="D312">
            <v>37</v>
          </cell>
          <cell r="F312">
            <v>37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66</v>
          </cell>
          <cell r="F313">
            <v>66</v>
          </cell>
        </row>
        <row r="314">
          <cell r="A314" t="str">
            <v>Плавленый Сыр 45% "С грибами" СТМ "ПапаМожет 180гр  ОСТАНКИНО</v>
          </cell>
          <cell r="D314">
            <v>56</v>
          </cell>
          <cell r="F314">
            <v>56</v>
          </cell>
        </row>
        <row r="315">
          <cell r="A315" t="str">
            <v>По-Австрийски с/к 260 гр.шт. "Высокий вкус"  СПК</v>
          </cell>
          <cell r="D315">
            <v>7</v>
          </cell>
          <cell r="F315">
            <v>7</v>
          </cell>
        </row>
        <row r="316">
          <cell r="A316" t="str">
            <v>Покровская вареная 0,47 кг шт.  СПК</v>
          </cell>
          <cell r="D316">
            <v>30</v>
          </cell>
          <cell r="F316">
            <v>30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8</v>
          </cell>
          <cell r="F317">
            <v>8</v>
          </cell>
        </row>
        <row r="318">
          <cell r="A318" t="str">
            <v>Ричеза с/к 230 гр.шт.  СПК</v>
          </cell>
          <cell r="D318">
            <v>275</v>
          </cell>
          <cell r="F318">
            <v>475</v>
          </cell>
        </row>
        <row r="319">
          <cell r="A319" t="str">
            <v>Сальчетти с/к 230 гр.шт.  СПК</v>
          </cell>
          <cell r="D319">
            <v>278</v>
          </cell>
          <cell r="F319">
            <v>478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138</v>
          </cell>
          <cell r="F320">
            <v>343</v>
          </cell>
        </row>
        <row r="321">
          <cell r="A321" t="str">
            <v>Салями Трюфель с/в "Эликатессе" 0,16 кг.шт.  СПК</v>
          </cell>
          <cell r="D321">
            <v>189</v>
          </cell>
          <cell r="F321">
            <v>189</v>
          </cell>
        </row>
        <row r="322">
          <cell r="A322" t="str">
            <v>Салями Финская с/к 235 гр.шт. "Высокий вкус"  СПК</v>
          </cell>
          <cell r="D322">
            <v>4</v>
          </cell>
          <cell r="F322">
            <v>4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266</v>
          </cell>
          <cell r="F323">
            <v>506</v>
          </cell>
        </row>
        <row r="324">
          <cell r="A324" t="str">
            <v>Сардельки "Необыкновенные" (в ср.защ.атм.)  СПК</v>
          </cell>
          <cell r="D324">
            <v>19</v>
          </cell>
          <cell r="F324">
            <v>19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117</v>
          </cell>
          <cell r="F325">
            <v>288.23599999999999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1</v>
          </cell>
          <cell r="F326">
            <v>1</v>
          </cell>
        </row>
        <row r="327">
          <cell r="A327" t="str">
            <v>Семейная с чесночком Экстра вареная  СПК</v>
          </cell>
          <cell r="D327">
            <v>53</v>
          </cell>
          <cell r="F327">
            <v>53</v>
          </cell>
        </row>
        <row r="328">
          <cell r="A328" t="str">
            <v>Семейная с чесночком Экстра вареная 0,5 кг.шт.  СПК</v>
          </cell>
          <cell r="D328">
            <v>27</v>
          </cell>
          <cell r="F328">
            <v>27</v>
          </cell>
        </row>
        <row r="329">
          <cell r="A329" t="str">
            <v>Сервелат Европейский в/к, в/с 0,38 кг.шт.термофор.пак  СПК</v>
          </cell>
          <cell r="D329">
            <v>49</v>
          </cell>
          <cell r="F329">
            <v>49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55</v>
          </cell>
          <cell r="F330">
            <v>59</v>
          </cell>
        </row>
        <row r="331">
          <cell r="A331" t="str">
            <v>Сервелат Финский в/к 0,38 кг.шт. термофор.пак.  СПК</v>
          </cell>
          <cell r="D331">
            <v>46</v>
          </cell>
          <cell r="F331">
            <v>46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51</v>
          </cell>
          <cell r="F332">
            <v>51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339</v>
          </cell>
          <cell r="F333">
            <v>339</v>
          </cell>
        </row>
        <row r="334">
          <cell r="A334" t="str">
            <v>Сибирская особая с/к 0,235 кг шт.  СПК</v>
          </cell>
          <cell r="D334">
            <v>252</v>
          </cell>
          <cell r="F334">
            <v>762</v>
          </cell>
        </row>
        <row r="335">
          <cell r="A335" t="str">
            <v>Славянская п/к 0,38 кг шт.термофор.пак.  СПК</v>
          </cell>
          <cell r="D335">
            <v>6</v>
          </cell>
          <cell r="F335">
            <v>6</v>
          </cell>
        </row>
        <row r="336">
          <cell r="A336" t="str">
            <v>Смак-мени с картофелем и сочной грудинкой 1кг ТМ Зареченские ПОКОМ</v>
          </cell>
          <cell r="F336">
            <v>9</v>
          </cell>
        </row>
        <row r="337">
          <cell r="A337" t="str">
            <v>Смаколадьи с яблоком и грушей ТМ Зареченские,0,9 кг ПОКОМ</v>
          </cell>
          <cell r="F337">
            <v>10</v>
          </cell>
        </row>
        <row r="338">
          <cell r="A338" t="str">
            <v>Сосиски "Баварские" 0,36 кг.шт. вак.упак.  СПК</v>
          </cell>
          <cell r="D338">
            <v>7</v>
          </cell>
          <cell r="F338">
            <v>7</v>
          </cell>
        </row>
        <row r="339">
          <cell r="A339" t="str">
            <v>Сосиски "БОЛЬШАЯ SOSиска" (в ср.защ.атм.) 1,0 кг  СПК</v>
          </cell>
          <cell r="D339">
            <v>9</v>
          </cell>
          <cell r="F339">
            <v>9</v>
          </cell>
        </row>
        <row r="340">
          <cell r="A340" t="str">
            <v>Сосиски "БОЛЬШАЯ SOSиска" Бекон (лоток с ср.защ.атм.)  СПК</v>
          </cell>
          <cell r="D340">
            <v>9</v>
          </cell>
          <cell r="F340">
            <v>9</v>
          </cell>
        </row>
        <row r="341">
          <cell r="A341" t="str">
            <v>Сосиски "Молочные" 0,36 кг.шт. вак.упак.  СПК</v>
          </cell>
          <cell r="D341">
            <v>22</v>
          </cell>
          <cell r="F341">
            <v>22</v>
          </cell>
        </row>
        <row r="342">
          <cell r="A342" t="str">
            <v>Сосиски Классические (в ср.защ.атм.) СПК</v>
          </cell>
          <cell r="D342">
            <v>6</v>
          </cell>
          <cell r="F342">
            <v>6</v>
          </cell>
        </row>
        <row r="343">
          <cell r="A343" t="str">
            <v>Сосиски Мусульманские "Просто выгодно" (в ср.защ.атм.)  СПК</v>
          </cell>
          <cell r="D343">
            <v>18</v>
          </cell>
          <cell r="F343">
            <v>18</v>
          </cell>
        </row>
        <row r="344">
          <cell r="A344" t="str">
            <v>Сосиски Хот-дог ВЕС (лоток с ср.защ.атм.)   СПК</v>
          </cell>
          <cell r="D344">
            <v>110</v>
          </cell>
          <cell r="F344">
            <v>110</v>
          </cell>
        </row>
        <row r="345">
          <cell r="A345" t="str">
            <v>Сосисоны в темпуре ВЕС  ПОКОМ</v>
          </cell>
          <cell r="F345">
            <v>14.401</v>
          </cell>
        </row>
        <row r="346">
          <cell r="A346" t="str">
            <v>Сочный мегачебурек ТМ Зареченские ВЕС ПОКОМ</v>
          </cell>
          <cell r="D346">
            <v>2.2400000000000002</v>
          </cell>
          <cell r="F346">
            <v>348.04399999999998</v>
          </cell>
        </row>
        <row r="347">
          <cell r="A347" t="str">
            <v>Сыр "Пармезан" 40% колотый 100 гр  ОСТАНКИНО</v>
          </cell>
          <cell r="D347">
            <v>31</v>
          </cell>
          <cell r="F347">
            <v>31</v>
          </cell>
        </row>
        <row r="348">
          <cell r="A348" t="str">
            <v>Сыр "Пармезан" 40% кусок 180 гр  ОСТАНКИНО</v>
          </cell>
          <cell r="D348">
            <v>188</v>
          </cell>
          <cell r="F348">
            <v>188</v>
          </cell>
        </row>
        <row r="349">
          <cell r="A349" t="str">
            <v>Сыр Боккончини копченый 40% 100 гр.  ОСТАНКИНО</v>
          </cell>
          <cell r="D349">
            <v>78</v>
          </cell>
          <cell r="F349">
            <v>78</v>
          </cell>
        </row>
        <row r="350">
          <cell r="A350" t="str">
            <v>Сыр Гауда 45% тм Папа Может, нарезанные ломтики 125г (МИНИ)  Останкино</v>
          </cell>
          <cell r="D350">
            <v>63</v>
          </cell>
          <cell r="F350">
            <v>63</v>
          </cell>
        </row>
        <row r="351">
          <cell r="A351" t="str">
            <v>Сыр колбасный копченый Папа Может 400 гр  ОСТАНКИНО</v>
          </cell>
          <cell r="D351">
            <v>12</v>
          </cell>
          <cell r="F351">
            <v>12</v>
          </cell>
        </row>
        <row r="352">
          <cell r="A352" t="str">
            <v>Сыр Останкино "Алтайский Gold" 50% вес  ОСТАНКИНО</v>
          </cell>
          <cell r="D352">
            <v>1.5</v>
          </cell>
          <cell r="F352">
            <v>1.5</v>
          </cell>
        </row>
        <row r="353">
          <cell r="A353" t="str">
            <v>Сыр ПАПА МОЖЕТ "Гауда Голд" 45% 180 г  ОСТАНКИНО</v>
          </cell>
          <cell r="D353">
            <v>506</v>
          </cell>
          <cell r="F353">
            <v>506</v>
          </cell>
        </row>
        <row r="354">
          <cell r="A354" t="str">
            <v>Сыр Папа Может "Гауда Голд", 45% брусок ВЕС ОСТАНКИНО</v>
          </cell>
          <cell r="D354">
            <v>17.989999999999998</v>
          </cell>
          <cell r="F354">
            <v>17.989999999999998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979</v>
          </cell>
          <cell r="F355">
            <v>979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41</v>
          </cell>
          <cell r="F356">
            <v>41</v>
          </cell>
        </row>
        <row r="357">
          <cell r="A357" t="str">
            <v>Сыр ПАПА МОЖЕТ "Министерский" 180гр, 45 %  ОСТАНКИНО</v>
          </cell>
          <cell r="D357">
            <v>9</v>
          </cell>
          <cell r="F357">
            <v>9</v>
          </cell>
        </row>
        <row r="358">
          <cell r="A358" t="str">
            <v>Сыр ПАПА МОЖЕТ "Папин завтрак" 180гр, 45 %  ОСТАНКИНО</v>
          </cell>
          <cell r="D358">
            <v>11</v>
          </cell>
          <cell r="F358">
            <v>11</v>
          </cell>
        </row>
        <row r="359">
          <cell r="A359" t="str">
            <v>Сыр Папа Может "Пошехонский" 45% вес (= 3 кг)  ОСТАНКИНО</v>
          </cell>
          <cell r="D359">
            <v>15</v>
          </cell>
          <cell r="F359">
            <v>21.385000000000002</v>
          </cell>
        </row>
        <row r="360">
          <cell r="A360" t="str">
            <v>Сыр ПАПА МОЖЕТ "Российский традиционный" 45% 180 г  ОСТАНКИНО</v>
          </cell>
          <cell r="D360">
            <v>1066</v>
          </cell>
          <cell r="F360">
            <v>1066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82.7</v>
          </cell>
          <cell r="F361">
            <v>82.7</v>
          </cell>
        </row>
        <row r="362">
          <cell r="A362" t="str">
            <v>Сыр Папа Может "Сметанковый" 50% вес (=3кг)  ОСТАНКИНО</v>
          </cell>
          <cell r="D362">
            <v>7</v>
          </cell>
          <cell r="F362">
            <v>7</v>
          </cell>
        </row>
        <row r="363">
          <cell r="A363" t="str">
            <v>Сыр ПАПА МОЖЕТ "Тильзитер" 45% 180 г  ОСТАНКИНО</v>
          </cell>
          <cell r="D363">
            <v>446</v>
          </cell>
          <cell r="F363">
            <v>446</v>
          </cell>
        </row>
        <row r="364">
          <cell r="A364" t="str">
            <v>Сыр Папа Может Голландский 45%, нарез, 125г (9 шт)  Останкино</v>
          </cell>
          <cell r="D364">
            <v>183</v>
          </cell>
          <cell r="F364">
            <v>183</v>
          </cell>
        </row>
        <row r="365">
          <cell r="A365" t="str">
            <v>Сыр Папа Может Министерский 45% 200г  Останкино</v>
          </cell>
          <cell r="D365">
            <v>43</v>
          </cell>
          <cell r="F365">
            <v>43</v>
          </cell>
        </row>
        <row r="366">
          <cell r="A366" t="str">
            <v>Сыр Папа Может Папин Завтрак 50% 200г  Останкино</v>
          </cell>
          <cell r="D366">
            <v>8</v>
          </cell>
          <cell r="F366">
            <v>8</v>
          </cell>
        </row>
        <row r="367">
          <cell r="A367" t="str">
            <v>Сыр Папа Может Российский 50%, нарезка 125г  Останкино</v>
          </cell>
          <cell r="D367">
            <v>200</v>
          </cell>
          <cell r="F367">
            <v>200</v>
          </cell>
        </row>
        <row r="368">
          <cell r="A368" t="str">
            <v>Сыр Папа Может Сливочный со вкусом.топл.молока 50% вес (=3,5кг)  Останкино</v>
          </cell>
          <cell r="D368">
            <v>141.26300000000001</v>
          </cell>
          <cell r="F368">
            <v>141.26300000000001</v>
          </cell>
        </row>
        <row r="369">
          <cell r="A369" t="str">
            <v>Сыр Папа Может Тильзитер 50%, нарезка 125г  Останкино</v>
          </cell>
          <cell r="D369">
            <v>7</v>
          </cell>
          <cell r="F369">
            <v>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109</v>
          </cell>
          <cell r="F370">
            <v>109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66</v>
          </cell>
          <cell r="F371">
            <v>66</v>
          </cell>
        </row>
        <row r="372">
          <cell r="A372" t="str">
            <v>Сыр рассольный жирный Чечил 45% 100 гр  ОСТАНКИНО</v>
          </cell>
          <cell r="D372">
            <v>50</v>
          </cell>
          <cell r="F372">
            <v>50</v>
          </cell>
        </row>
        <row r="373">
          <cell r="A373" t="str">
            <v>Сыр рассольный жирный Чечил копченый 45% 100 гр  ОСТАНКИНО</v>
          </cell>
          <cell r="D373">
            <v>146</v>
          </cell>
          <cell r="F373">
            <v>146</v>
          </cell>
        </row>
        <row r="374">
          <cell r="A374" t="str">
            <v>Сыр Скаморца свежий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творожный с зеленью 60% Папа может 140 гр.  ОСТАНКИНО</v>
          </cell>
          <cell r="D375">
            <v>24</v>
          </cell>
          <cell r="F375">
            <v>24</v>
          </cell>
        </row>
        <row r="376">
          <cell r="A376" t="str">
            <v>Сыр Чечил свежий 45% 100г/6шт ТМ Папа Может  ОСТАНКИНО</v>
          </cell>
          <cell r="D376">
            <v>81</v>
          </cell>
          <cell r="F376">
            <v>81</v>
          </cell>
        </row>
        <row r="377">
          <cell r="A377" t="str">
            <v>Сыч/Прод Коровино Российский 50% 200г СЗМЖ  ОСТАНКИНО</v>
          </cell>
          <cell r="D377">
            <v>152</v>
          </cell>
          <cell r="F377">
            <v>152</v>
          </cell>
        </row>
        <row r="378">
          <cell r="A378" t="str">
            <v>Сыч/Прод Коровино Российский Ориг 50% ВЕС (7,5 кг круг) ОСТАНКИНО</v>
          </cell>
          <cell r="D378">
            <v>40</v>
          </cell>
          <cell r="F378">
            <v>40</v>
          </cell>
        </row>
        <row r="379">
          <cell r="A379" t="str">
            <v>Сыч/Прод Коровино Российский Оригин 50% ВЕС (5 кг)  ОСТАНКИНО</v>
          </cell>
          <cell r="D379">
            <v>346.2</v>
          </cell>
          <cell r="F379">
            <v>346.2</v>
          </cell>
        </row>
        <row r="380">
          <cell r="A380" t="str">
            <v>Сыч/Прод Коровино Тильзитер 50% 200г СЗМЖ  ОСТАНКИНО</v>
          </cell>
          <cell r="D380">
            <v>159</v>
          </cell>
          <cell r="F380">
            <v>159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185.2</v>
          </cell>
          <cell r="F381">
            <v>185.2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46</v>
          </cell>
          <cell r="F382">
            <v>46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157</v>
          </cell>
          <cell r="F383">
            <v>157</v>
          </cell>
        </row>
        <row r="384">
          <cell r="A384" t="str">
            <v>Торо Неро с/в "Эликатессе" 140 гр.шт.  СПК</v>
          </cell>
          <cell r="D384">
            <v>78</v>
          </cell>
          <cell r="F384">
            <v>78</v>
          </cell>
        </row>
        <row r="385">
          <cell r="A385" t="str">
            <v>Уши свиные копченые к пиву 0,15кг нар. д/ф шт.  СПК</v>
          </cell>
          <cell r="D385">
            <v>62</v>
          </cell>
          <cell r="F385">
            <v>62</v>
          </cell>
        </row>
        <row r="386">
          <cell r="A386" t="str">
            <v>Фестивальная пора с/к 100 гр.шт.нар. (лоток с ср.защ.атм.)  СПК</v>
          </cell>
          <cell r="D386">
            <v>366</v>
          </cell>
          <cell r="F386">
            <v>366</v>
          </cell>
        </row>
        <row r="387">
          <cell r="A387" t="str">
            <v>Фестивальная пора с/к 235 гр.шт.  СПК</v>
          </cell>
          <cell r="D387">
            <v>511</v>
          </cell>
          <cell r="F387">
            <v>861</v>
          </cell>
        </row>
        <row r="388">
          <cell r="A388" t="str">
            <v>Фестивальная пора с/к термоус.пак  СПК</v>
          </cell>
          <cell r="D388">
            <v>10</v>
          </cell>
          <cell r="F388">
            <v>10</v>
          </cell>
        </row>
        <row r="389">
          <cell r="A389" t="str">
            <v>Фрай-пицца с ветчиной и грибами 3,0 кг ТМ Зареченские ТС Зареченские продукты. ВЕС ПОКОМ</v>
          </cell>
          <cell r="F389">
            <v>6</v>
          </cell>
        </row>
        <row r="390">
          <cell r="A390" t="str">
            <v>Фуэт с/в "Эликатессе" 160 гр.шт.  СПК</v>
          </cell>
          <cell r="D390">
            <v>229</v>
          </cell>
          <cell r="F390">
            <v>231</v>
          </cell>
        </row>
        <row r="391">
          <cell r="A391" t="str">
            <v>Хинкали Классические ТМ Зареченские ВЕС ПОКОМ</v>
          </cell>
          <cell r="D391">
            <v>5</v>
          </cell>
          <cell r="F391">
            <v>90</v>
          </cell>
        </row>
        <row r="392">
          <cell r="A392" t="str">
            <v>Хотстеры ТМ Горячая штучка ТС Хотстеры 0,25 кг зам  ПОКОМ</v>
          </cell>
          <cell r="D392">
            <v>1048</v>
          </cell>
          <cell r="F392">
            <v>2624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11</v>
          </cell>
          <cell r="F393">
            <v>386</v>
          </cell>
        </row>
        <row r="394">
          <cell r="A394" t="str">
            <v>Хрустящие крылышки ТМ Горячая штучка 0,3 кг зам  ПОКОМ</v>
          </cell>
          <cell r="D394">
            <v>4</v>
          </cell>
          <cell r="F394">
            <v>520</v>
          </cell>
        </row>
        <row r="395">
          <cell r="A395" t="str">
            <v>Чебупай брауни ТМ Горячая штучка 0,2 кг.  ПОКОМ</v>
          </cell>
          <cell r="F395">
            <v>39</v>
          </cell>
        </row>
        <row r="396">
          <cell r="A396" t="str">
            <v>Чебупай сочное яблоко ТМ Горячая штучка 0,2 кг зам.  ПОКОМ</v>
          </cell>
          <cell r="D396">
            <v>3</v>
          </cell>
          <cell r="F396">
            <v>134</v>
          </cell>
        </row>
        <row r="397">
          <cell r="A397" t="str">
            <v>Чебупай спелая вишня ТМ Горячая штучка 0,2 кг зам.  ПОКОМ</v>
          </cell>
          <cell r="D397">
            <v>4</v>
          </cell>
          <cell r="F397">
            <v>211</v>
          </cell>
        </row>
        <row r="398">
          <cell r="A398" t="str">
            <v>Чебупели Курочка гриль ТМ Горячая штучка, 0,3 кг зам  ПОКОМ</v>
          </cell>
          <cell r="D398">
            <v>2</v>
          </cell>
          <cell r="F398">
            <v>216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22</v>
          </cell>
          <cell r="F399">
            <v>1501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1226</v>
          </cell>
          <cell r="F400">
            <v>3641</v>
          </cell>
        </row>
        <row r="401">
          <cell r="A401" t="str">
            <v>Чебуреки Мясные вес 2,7 кг ТМ Зареченские ВЕС ПОКОМ</v>
          </cell>
          <cell r="F401">
            <v>23.7</v>
          </cell>
        </row>
        <row r="402">
          <cell r="A402" t="str">
            <v>Чебуреки сочные ВЕС ТМ Зареченские  ПОКОМ</v>
          </cell>
          <cell r="D402">
            <v>5</v>
          </cell>
          <cell r="F402">
            <v>563.01099999999997</v>
          </cell>
        </row>
        <row r="403">
          <cell r="A403" t="str">
            <v>Чебуреки сочные, ВЕС, куриные жарен. зам  ПОКОМ</v>
          </cell>
          <cell r="F403">
            <v>5</v>
          </cell>
        </row>
        <row r="404">
          <cell r="A404" t="str">
            <v>Чоризо с/к "Эликатессе" 0,20 кг.шт.  СПК</v>
          </cell>
          <cell r="D404">
            <v>8</v>
          </cell>
          <cell r="F404">
            <v>10</v>
          </cell>
        </row>
        <row r="405">
          <cell r="A405" t="str">
            <v>Шпикачки Русские (черева) (в ср.защ.атм.) "Высокий вкус"  СПК</v>
          </cell>
          <cell r="D405">
            <v>179</v>
          </cell>
          <cell r="F405">
            <v>179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208</v>
          </cell>
          <cell r="F406">
            <v>208</v>
          </cell>
        </row>
        <row r="407">
          <cell r="A407" t="str">
            <v>Юбилейная с/к 0,10 кг.шт. нарезка (лоток с ср.защ.атм.)  СПК</v>
          </cell>
          <cell r="D407">
            <v>99</v>
          </cell>
          <cell r="F407">
            <v>99</v>
          </cell>
        </row>
        <row r="408">
          <cell r="A408" t="str">
            <v>Юбилейная с/к 0,235 кг.шт.  СПК</v>
          </cell>
          <cell r="D408">
            <v>1192</v>
          </cell>
          <cell r="F408">
            <v>1737</v>
          </cell>
        </row>
        <row r="409">
          <cell r="A409" t="str">
            <v>Итого</v>
          </cell>
          <cell r="D409">
            <v>143875.35999999999</v>
          </cell>
          <cell r="F409">
            <v>323690.05499999999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11.07.2024 - 11.07.2024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71.95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249.30600000000001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28.776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975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170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379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94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203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184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102.869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1117.287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96.543000000000006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114.13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51.52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135.898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80.099999999999994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76.745000000000005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49.56</v>
          </cell>
        </row>
        <row r="35">
          <cell r="A35" t="str">
            <v xml:space="preserve"> 240  Колбаса Салями охотничья, ВЕС. ПОКОМ</v>
          </cell>
          <cell r="D35">
            <v>9.5250000000000004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128.666</v>
          </cell>
        </row>
        <row r="37">
          <cell r="A37" t="str">
            <v xml:space="preserve"> 247  Сардельки Нежные, ВЕС.  ПОКОМ</v>
          </cell>
          <cell r="D37">
            <v>54.054000000000002</v>
          </cell>
        </row>
        <row r="38">
          <cell r="A38" t="str">
            <v xml:space="preserve"> 248  Сардельки Сочные ТМ Особый рецепт,   ПОКОМ</v>
          </cell>
          <cell r="D38">
            <v>96.835999999999999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214.636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80.313999999999993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41.54</v>
          </cell>
        </row>
        <row r="42">
          <cell r="A42" t="str">
            <v xml:space="preserve"> 263  Шпикачки Стародворские, ВЕС.  ПОКОМ</v>
          </cell>
          <cell r="D42">
            <v>21.513999999999999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40.755000000000003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47.387999999999998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38.054000000000002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261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867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689</v>
          </cell>
        </row>
        <row r="49">
          <cell r="A49" t="str">
            <v xml:space="preserve"> 283  Сосиски Сочинки, ВЕС, ТМ Стародворье ПОКОМ</v>
          </cell>
          <cell r="D49">
            <v>119.751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207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446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49.572000000000003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663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863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30.876999999999999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57.264000000000003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409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524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421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71.95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146.86000000000001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25.533999999999999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301.05200000000002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1049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942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310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167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137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135.28800000000001</v>
          </cell>
        </row>
        <row r="70">
          <cell r="A70" t="str">
            <v xml:space="preserve"> 335  Колбаса Сливушка ТМ Вязанка. ВЕС.  ПОКОМ </v>
          </cell>
          <cell r="D70">
            <v>68.688000000000002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644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544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99.998999999999995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93.024000000000001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195.739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127.92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48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89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44.954999999999998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129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221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428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249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238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895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1436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33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43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184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92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263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80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65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63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112.848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112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142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108.75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47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82.65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54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59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51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140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42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0.84799999999999998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844.38499999999999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32.04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1660.8219999999999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767.48500000000001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80</v>
          </cell>
        </row>
        <row r="115">
          <cell r="A115" t="str">
            <v>3215 ВЕТЧ.МЯСНАЯ Папа может п/о 0.4кг 8шт.    ОСТАНКИНО</v>
          </cell>
          <cell r="D115">
            <v>103</v>
          </cell>
        </row>
        <row r="116">
          <cell r="A116" t="str">
            <v>3812 СОЧНЫЕ сос п/о мгс 2*2  ОСТАНКИНО</v>
          </cell>
          <cell r="D116">
            <v>474.14100000000002</v>
          </cell>
        </row>
        <row r="117">
          <cell r="A117" t="str">
            <v>4063 МЯСНАЯ Папа может вар п/о_Л   ОСТАНКИНО</v>
          </cell>
          <cell r="D117">
            <v>344.85599999999999</v>
          </cell>
        </row>
        <row r="118">
          <cell r="A118" t="str">
            <v>4117 ЭКСТРА Папа может с/к в/у_Л   ОСТАНКИНО</v>
          </cell>
          <cell r="D118">
            <v>2.0129999999999999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30.959</v>
          </cell>
        </row>
        <row r="120">
          <cell r="A120" t="str">
            <v>4813 ФИЛЕЙНАЯ Папа может вар п/о_Л   ОСТАНКИНО</v>
          </cell>
          <cell r="D120">
            <v>75.802000000000007</v>
          </cell>
        </row>
        <row r="121">
          <cell r="A121" t="str">
            <v>4993 САЛЯМИ ИТАЛЬЯНСКАЯ с/к в/у 1/250*8_120c ОСТАНКИНО</v>
          </cell>
          <cell r="D121">
            <v>122</v>
          </cell>
        </row>
        <row r="122">
          <cell r="A122" t="str">
            <v>5246 ДОКТОРСКАЯ ПРЕМИУМ вар б/о мгс_30с ОСТАНКИНО</v>
          </cell>
          <cell r="D122">
            <v>27.053000000000001</v>
          </cell>
        </row>
        <row r="123">
          <cell r="A123" t="str">
            <v>5341 СЕРВЕЛАТ ОХОТНИЧИЙ в/к в/у  ОСТАНКИНО</v>
          </cell>
          <cell r="D123">
            <v>48.917999999999999</v>
          </cell>
        </row>
        <row r="124">
          <cell r="A124" t="str">
            <v>5483 ЭКСТРА Папа может с/к в/у 1/250 8шт.   ОСТАНКИНО</v>
          </cell>
          <cell r="D124">
            <v>198</v>
          </cell>
        </row>
        <row r="125">
          <cell r="A125" t="str">
            <v>5544 Сервелат Финский в/к в/у_45с НОВАЯ ОСТАНКИНО</v>
          </cell>
          <cell r="D125">
            <v>121.849</v>
          </cell>
        </row>
        <row r="126">
          <cell r="A126" t="str">
            <v>5682 САЛЯМИ МЕЛКОЗЕРНЕНАЯ с/к в/у 1/120_60с   ОСТАНКИНО</v>
          </cell>
          <cell r="D126">
            <v>439</v>
          </cell>
        </row>
        <row r="127">
          <cell r="A127" t="str">
            <v>5698 СЫТНЫЕ Папа может сар б/о мгс 1*3_Маяк  ОСТАНКИНО</v>
          </cell>
          <cell r="D127">
            <v>55.932000000000002</v>
          </cell>
        </row>
        <row r="128">
          <cell r="A128" t="str">
            <v>5706 АРОМАТНАЯ Папа может с/к в/у 1/250 8шт.  ОСТАНКИНО</v>
          </cell>
          <cell r="D128">
            <v>239</v>
          </cell>
        </row>
        <row r="129">
          <cell r="A129" t="str">
            <v>5708 ПОСОЛЬСКАЯ Папа может с/к в/у ОСТАНКИНО</v>
          </cell>
          <cell r="D129">
            <v>5.5309999999999997</v>
          </cell>
        </row>
        <row r="130">
          <cell r="A130" t="str">
            <v>5820 СЛИВОЧНЫЕ Папа может сос п/о мгс 2*2_45с   ОСТАНКИНО</v>
          </cell>
          <cell r="D130">
            <v>36.887999999999998</v>
          </cell>
        </row>
        <row r="131">
          <cell r="A131" t="str">
            <v>5851 ЭКСТРА Папа может вар п/о   ОСТАНКИНО</v>
          </cell>
          <cell r="D131">
            <v>70.221999999999994</v>
          </cell>
        </row>
        <row r="132">
          <cell r="A132" t="str">
            <v>5931 ОХОТНИЧЬЯ Папа может с/к в/у 1/220 8шт.   ОСТАНКИНО</v>
          </cell>
          <cell r="D132">
            <v>200</v>
          </cell>
        </row>
        <row r="133">
          <cell r="A133" t="str">
            <v>5992 ВРЕМЯ ОКРОШКИ Папа может вар п/о 0.4кг   ОСТАНКИНО</v>
          </cell>
          <cell r="D133">
            <v>89</v>
          </cell>
        </row>
        <row r="134">
          <cell r="A134" t="str">
            <v>6069 ФИЛЕЙНЫЕ Папа может сос ц/о мгс 0.33кг  ОСТАНКИНО</v>
          </cell>
          <cell r="D134">
            <v>130</v>
          </cell>
        </row>
        <row r="135">
          <cell r="A135" t="str">
            <v>6113 СОЧНЫЕ сос п/о мгс 1*6_Ашан  ОСТАНКИНО</v>
          </cell>
          <cell r="D135">
            <v>267.25299999999999</v>
          </cell>
        </row>
        <row r="136">
          <cell r="A136" t="str">
            <v>6206 СВИНИНА ПО-ДОМАШНЕМУ к/в мл/к в/у 0.3кг  ОСТАНКИНО</v>
          </cell>
          <cell r="D136">
            <v>58</v>
          </cell>
        </row>
        <row r="137">
          <cell r="A137" t="str">
            <v>6228 МЯСНОЕ АССОРТИ к/з с/н мгс 1/90 10шт.  ОСТАНКИНО</v>
          </cell>
          <cell r="D137">
            <v>80</v>
          </cell>
        </row>
        <row r="138">
          <cell r="A138" t="str">
            <v>6247 ДОМАШНЯЯ Папа может вар п/о 0,4кг 8шт.  ОСТАНКИНО</v>
          </cell>
          <cell r="D138">
            <v>26</v>
          </cell>
        </row>
        <row r="139">
          <cell r="A139" t="str">
            <v>6268 ГОВЯЖЬЯ Папа может вар п/о 0,4кг 8 шт.  ОСТАНКИНО</v>
          </cell>
          <cell r="D139">
            <v>100</v>
          </cell>
        </row>
        <row r="140">
          <cell r="A140" t="str">
            <v>6297 ФИЛЕЙНЫЕ сос ц/о в/у 1/270 12шт_45с  ОСТАНКИНО</v>
          </cell>
          <cell r="D140">
            <v>5</v>
          </cell>
        </row>
        <row r="141">
          <cell r="A141" t="str">
            <v>6303 МЯСНЫЕ Папа может сос п/о мгс 1.5*3  ОСТАНКИНО</v>
          </cell>
          <cell r="D141">
            <v>92.935000000000002</v>
          </cell>
        </row>
        <row r="142">
          <cell r="A142" t="str">
            <v>6325 ДОКТОРСКАЯ ПРЕМИУМ вар п/о 0.4кг 8шт.  ОСТАНКИНО</v>
          </cell>
          <cell r="D142">
            <v>211</v>
          </cell>
        </row>
        <row r="143">
          <cell r="A143" t="str">
            <v>6333 МЯСНАЯ Папа может вар п/о 0.4кг 8шт.  ОСТАНКИНО</v>
          </cell>
          <cell r="D143">
            <v>1098</v>
          </cell>
        </row>
        <row r="144">
          <cell r="A144" t="str">
            <v>6340 ДОМАШНИЙ РЕЦЕПТ Коровино 0.5кг 8шт.  ОСТАНКИНО</v>
          </cell>
          <cell r="D144">
            <v>219</v>
          </cell>
        </row>
        <row r="145">
          <cell r="A145" t="str">
            <v>6341 ДОМАШНИЙ РЕЦЕПТ СО ШПИКОМ Коровино 0.5кг  ОСТАНКИНО</v>
          </cell>
          <cell r="D145">
            <v>13</v>
          </cell>
        </row>
        <row r="146">
          <cell r="A146" t="str">
            <v>6353 ЭКСТРА Папа может вар п/о 0.4кг 8шт.  ОСТАНКИНО</v>
          </cell>
          <cell r="D146">
            <v>481</v>
          </cell>
        </row>
        <row r="147">
          <cell r="A147" t="str">
            <v>6392 ФИЛЕЙНАЯ Папа может вар п/о 0.4кг. ОСТАНКИНО</v>
          </cell>
          <cell r="D147">
            <v>900</v>
          </cell>
        </row>
        <row r="148">
          <cell r="A148" t="str">
            <v>6426 КЛАССИЧЕСКАЯ ПМ вар п/о 0.3кг 8шт.  ОСТАНКИНО</v>
          </cell>
          <cell r="D148">
            <v>17</v>
          </cell>
        </row>
        <row r="149">
          <cell r="A149" t="str">
            <v>6453 ЭКСТРА Папа может с/к с/н в/у 1/100 14шт.   ОСТАНКИНО</v>
          </cell>
          <cell r="D149">
            <v>597</v>
          </cell>
        </row>
        <row r="150">
          <cell r="A150" t="str">
            <v>6454 АРОМАТНАЯ с/к с/н в/у 1/100 14шт.  ОСТАНКИНО</v>
          </cell>
          <cell r="D150">
            <v>528</v>
          </cell>
        </row>
        <row r="151">
          <cell r="A151" t="str">
            <v>6470 ВЕТЧ.МРАМОРНАЯ в/у_45с  ОСТАНКИНО</v>
          </cell>
          <cell r="D151">
            <v>4.8099999999999996</v>
          </cell>
        </row>
        <row r="152">
          <cell r="A152" t="str">
            <v>6527 ШПИКАЧКИ СОЧНЫЕ ПМ сар б/о мгс 1*3 45с ОСТАНКИНО</v>
          </cell>
          <cell r="D152">
            <v>150.43799999999999</v>
          </cell>
        </row>
        <row r="153">
          <cell r="A153" t="str">
            <v>6528 ШПИКАЧКИ СОЧНЫЕ ПМ сар б/о мгс 0.4кг 45с  ОСТАНКИНО</v>
          </cell>
          <cell r="D153">
            <v>79</v>
          </cell>
        </row>
        <row r="154">
          <cell r="A154" t="str">
            <v>6555 ПОСОЛЬСКАЯ с/к с/н в/у 1/100 10шт.  ОСТАНКИНО</v>
          </cell>
          <cell r="D154">
            <v>1</v>
          </cell>
        </row>
        <row r="155">
          <cell r="A155" t="str">
            <v>6586 МРАМОРНАЯ И БАЛЫКОВАЯ в/к с/н мгс 1/90 ОСТАНКИНО</v>
          </cell>
          <cell r="D155">
            <v>52</v>
          </cell>
        </row>
        <row r="156">
          <cell r="A156" t="str">
            <v>6602 БАВАРСКИЕ ПМ сос ц/о мгс 0,35кг 8шт.  ОСТАНКИНО</v>
          </cell>
          <cell r="D156">
            <v>115</v>
          </cell>
        </row>
        <row r="157">
          <cell r="A157" t="str">
            <v>6661 СОЧНЫЙ ГРИЛЬ ПМ сос п/о мгс 1.5*4_Маяк  ОСТАНКИНО</v>
          </cell>
          <cell r="D157">
            <v>26.288</v>
          </cell>
        </row>
        <row r="158">
          <cell r="A158" t="str">
            <v>6666 БОЯНСКАЯ Папа может п/к в/у 0,28кг 8 шт. ОСТАНКИНО</v>
          </cell>
          <cell r="D158">
            <v>379</v>
          </cell>
        </row>
        <row r="159">
          <cell r="A159" t="str">
            <v>6683 СЕРВЕЛАТ ЗЕРНИСТЫЙ ПМ в/к в/у 0,35кг  ОСТАНКИНО</v>
          </cell>
          <cell r="D159">
            <v>572</v>
          </cell>
        </row>
        <row r="160">
          <cell r="A160" t="str">
            <v>6684 СЕРВЕЛАТ КАРЕЛЬСКИЙ ПМ в/к в/у 0.28кг  ОСТАНКИНО</v>
          </cell>
          <cell r="D160">
            <v>520</v>
          </cell>
        </row>
        <row r="161">
          <cell r="A161" t="str">
            <v>6689 СЕРВЕЛАТ ОХОТНИЧИЙ ПМ в/к в/у 0,35кг 8шт  ОСТАНКИНО</v>
          </cell>
          <cell r="D161">
            <v>884</v>
          </cell>
        </row>
        <row r="162">
          <cell r="A162" t="str">
            <v>6697 СЕРВЕЛАТ ФИНСКИЙ ПМ в/к в/у 0,35кг 8шт.  ОСТАНКИНО</v>
          </cell>
          <cell r="D162">
            <v>920</v>
          </cell>
        </row>
        <row r="163">
          <cell r="A163" t="str">
            <v>6713 СОЧНЫЙ ГРИЛЬ ПМ сос п/о мгс 0.41кг 8шт.  ОСТАНКИНО</v>
          </cell>
          <cell r="D163">
            <v>357</v>
          </cell>
        </row>
        <row r="164">
          <cell r="A164" t="str">
            <v>6722 СОЧНЫЕ ПМ сос п/о мгс 0,41кг 10шт.  ОСТАНКИНО</v>
          </cell>
          <cell r="D164">
            <v>7</v>
          </cell>
        </row>
        <row r="165">
          <cell r="A165" t="str">
            <v>6726 СЛИВОЧНЫЕ ПМ сос п/о мгс 0.41кг 10шт.  ОСТАНКИНО</v>
          </cell>
          <cell r="D165">
            <v>680</v>
          </cell>
        </row>
        <row r="166">
          <cell r="A166" t="str">
            <v>6759 МОЛОЧНЫЕ ГОСТ сос ц/о мгс 0.4кг 7шт.  ОСТАНКИНО</v>
          </cell>
          <cell r="D166">
            <v>14</v>
          </cell>
        </row>
        <row r="167">
          <cell r="A167" t="str">
            <v>6761 МОЛОЧНЫЕ ГОСТ сос ц/о мгс 1*4  ОСТАНКИНО</v>
          </cell>
          <cell r="D167">
            <v>3.2109999999999999</v>
          </cell>
        </row>
        <row r="168">
          <cell r="A168" t="str">
            <v>6762 СЛИВОЧНЫЕ сос ц/о мгс 0.41кг 8шт.  ОСТАНКИНО</v>
          </cell>
          <cell r="D168">
            <v>31</v>
          </cell>
        </row>
        <row r="169">
          <cell r="A169" t="str">
            <v>6764 СЛИВОЧНЫЕ сос ц/о мгс 1*4  ОСТАНКИНО</v>
          </cell>
          <cell r="D169">
            <v>2.0499999999999998</v>
          </cell>
        </row>
        <row r="170">
          <cell r="A170" t="str">
            <v>6765 РУБЛЕНЫЕ сос ц/о мгс 0.36кг 6шт.  ОСТАНКИНО</v>
          </cell>
          <cell r="D170">
            <v>230</v>
          </cell>
        </row>
        <row r="171">
          <cell r="A171" t="str">
            <v>6767 РУБЛЕНЫЕ сос ц/о мгс 1*4  ОСТАНКИНО</v>
          </cell>
          <cell r="D171">
            <v>9.5860000000000003</v>
          </cell>
        </row>
        <row r="172">
          <cell r="A172" t="str">
            <v>6768 С СЫРОМ сос ц/о мгс 0.41кг 6шт.  ОСТАНКИНО</v>
          </cell>
          <cell r="D172">
            <v>47</v>
          </cell>
        </row>
        <row r="173">
          <cell r="A173" t="str">
            <v>6770 ИСПАНСКИЕ сос ц/о мгс 0.41кг 6шт.  ОСТАНКИНО</v>
          </cell>
          <cell r="D173">
            <v>31</v>
          </cell>
        </row>
        <row r="174">
          <cell r="A174" t="str">
            <v>6773 САЛЯМИ Папа может п/к в/у 0,28кг 8шт.  ОСТАНКИНО</v>
          </cell>
          <cell r="D174">
            <v>84</v>
          </cell>
        </row>
        <row r="175">
          <cell r="A175" t="str">
            <v>6777 МЯСНЫЕ С ГОВЯДИНОЙ ПМ сос п/о мгс 0.4кг  ОСТАНКИНО</v>
          </cell>
          <cell r="D175">
            <v>90</v>
          </cell>
        </row>
        <row r="176">
          <cell r="A176" t="str">
            <v>6786 ВЕНСКАЯ САЛЯМИ п/к в/у  ОСТАНКИНО</v>
          </cell>
          <cell r="D176">
            <v>0.65800000000000003</v>
          </cell>
        </row>
        <row r="177">
          <cell r="A177" t="str">
            <v>6787 СЕРВЕЛАТ КРЕМЛЕВСКИЙ в/к в/у 0,33кг 8шт.  ОСТАНКИНО</v>
          </cell>
          <cell r="D177">
            <v>61</v>
          </cell>
        </row>
        <row r="178">
          <cell r="A178" t="str">
            <v>6788 СЕРВЕЛАТ КРЕМЛЕВСКИЙ в/к в/у  ОСТАНКИНО</v>
          </cell>
          <cell r="D178">
            <v>5.6680000000000001</v>
          </cell>
        </row>
        <row r="179">
          <cell r="A179" t="str">
            <v>6791 СЕРВЕЛАТ ПРЕМИУМ в/к в/у 0,33кг 8шт.  ОСТАНКИНО</v>
          </cell>
          <cell r="D179">
            <v>6</v>
          </cell>
        </row>
        <row r="180">
          <cell r="A180" t="str">
            <v>6793 БАЛЫКОВАЯ в/к в/у 0,33кг 8шт.  ОСТАНКИНО</v>
          </cell>
          <cell r="D180">
            <v>157</v>
          </cell>
        </row>
        <row r="181">
          <cell r="A181" t="str">
            <v>6795 ОСТАНКИНСКАЯ в/к в/у 0,33кг 8шт.  ОСТАНКИНО</v>
          </cell>
          <cell r="D181">
            <v>31</v>
          </cell>
        </row>
        <row r="182">
          <cell r="A182" t="str">
            <v>6807 СЕРВЕЛАТ ЕВРОПЕЙСКИЙ в/к в/у 0,33кг 8шт.  ОСТАНКИНО</v>
          </cell>
          <cell r="D182">
            <v>64</v>
          </cell>
        </row>
        <row r="183">
          <cell r="A183" t="str">
            <v>6822 ИЗ ОТБОРНОГО МЯСА ПМ сос п/о мгс 0,36кг  ОСТАНКИНО</v>
          </cell>
          <cell r="D183">
            <v>2</v>
          </cell>
        </row>
        <row r="184">
          <cell r="A184" t="str">
            <v>6829 МОЛОЧНЫЕ КЛАССИЧЕСКИЕ сос п/о мгс 2*4_С  ОСТАНКИНО</v>
          </cell>
          <cell r="D184">
            <v>108.10599999999999</v>
          </cell>
        </row>
        <row r="185">
          <cell r="A185" t="str">
            <v>6834 ПОСОЛЬСКАЯ ПМ с/к с/н в/у 1/100 10шт.  ОСТАНКИНО</v>
          </cell>
          <cell r="D185">
            <v>172</v>
          </cell>
        </row>
        <row r="186">
          <cell r="A186" t="str">
            <v>6841 ДОМАШНЯЯ Папа может вар н/о мгс 1*3  ОСТАНКИНО</v>
          </cell>
          <cell r="D186">
            <v>1.1339999999999999</v>
          </cell>
        </row>
        <row r="187">
          <cell r="A187" t="str">
            <v>6852 МОЛОЧНЫЕ ПРЕМИУМ ПМ сос п/о в/ у 1/350  ОСТАНКИНО</v>
          </cell>
          <cell r="D187">
            <v>419</v>
          </cell>
        </row>
        <row r="188">
          <cell r="A188" t="str">
            <v>6853 МОЛОЧНЫЕ ПРЕМИУМ ПМ сос п/о мгс 1*6  ОСТАНКИНО</v>
          </cell>
          <cell r="D188">
            <v>30.530999999999999</v>
          </cell>
        </row>
        <row r="189">
          <cell r="A189" t="str">
            <v>6854 МОЛОЧНЫЕ ПРЕМИУМ ПМ сос п/о мгс 0.6кг  ОСТАНКИНО</v>
          </cell>
          <cell r="D189">
            <v>93</v>
          </cell>
        </row>
        <row r="190">
          <cell r="A190" t="str">
            <v>6861 ДОМАШНИЙ РЕЦЕПТ Коровино вар п/о  ОСТАНКИНО</v>
          </cell>
          <cell r="D190">
            <v>94.265000000000001</v>
          </cell>
        </row>
        <row r="191">
          <cell r="A191" t="str">
            <v>6862 ДОМАШНИЙ РЕЦЕПТ СО ШПИК. Коровино вар п/о  ОСТАНКИНО</v>
          </cell>
          <cell r="D191">
            <v>29.329000000000001</v>
          </cell>
        </row>
        <row r="192">
          <cell r="A192" t="str">
            <v>6865 ВЕТЧ.НЕЖНАЯ Коровино п/о  ОСТАНКИНО</v>
          </cell>
          <cell r="D192">
            <v>37.615000000000002</v>
          </cell>
        </row>
        <row r="193">
          <cell r="A193" t="str">
            <v>6870 С ГОВЯДИНОЙ СН сос п/о мгс 1*6  ОСТАНКИНО</v>
          </cell>
          <cell r="D193">
            <v>24.998000000000001</v>
          </cell>
        </row>
        <row r="194">
          <cell r="A194" t="str">
            <v>6903 СОЧНЫЕ ПМ сос п/о мгс 0.41кг_osu  ОСТАНКИНО</v>
          </cell>
          <cell r="D194">
            <v>1022</v>
          </cell>
        </row>
        <row r="195">
          <cell r="A195" t="str">
            <v>6919 БЕКОН с/к с/н в/у 1/180 10шт.  ОСТАНКИНО</v>
          </cell>
          <cell r="D195">
            <v>142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68</v>
          </cell>
        </row>
        <row r="198">
          <cell r="A198" t="str">
            <v>БОНУС Z-ОСОБАЯ Коровино вар п/о (5324)  ОСТАНКИНО</v>
          </cell>
          <cell r="D198">
            <v>3.948</v>
          </cell>
        </row>
        <row r="199">
          <cell r="A199" t="str">
            <v>БОНУС СОЧНЫЕ сос п/о мгс 0.41кг_UZ (6087)  ОСТАНКИНО</v>
          </cell>
          <cell r="D199">
            <v>29</v>
          </cell>
        </row>
        <row r="200">
          <cell r="A200" t="str">
            <v>БОНУС СОЧНЫЕ сос п/о мгс 1*6_UZ (6088)  ОСТАНКИНО</v>
          </cell>
          <cell r="D200">
            <v>5.2629999999999999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425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2.96</v>
          </cell>
        </row>
        <row r="203">
          <cell r="A203" t="str">
            <v>БОНУС_Колбаса вареная Филейская ТМ Вязанка. ВЕС  ПОКОМ</v>
          </cell>
          <cell r="D203">
            <v>55.555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143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64.802000000000007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136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6</v>
          </cell>
        </row>
        <row r="208">
          <cell r="A208" t="str">
            <v>Бутербродная вареная 0,47 кг шт.  СПК</v>
          </cell>
          <cell r="D208">
            <v>29</v>
          </cell>
        </row>
        <row r="209">
          <cell r="A209" t="str">
            <v>Вацлавская п/к (черева) 390 гр.шт. термоус.пак  СПК</v>
          </cell>
          <cell r="D209">
            <v>10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129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330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427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95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4</v>
          </cell>
        </row>
        <row r="215">
          <cell r="A215" t="str">
            <v>Гуцульская с/к "КолбасГрад" 160 гр.шт. термоус. пак  СПК</v>
          </cell>
          <cell r="D215">
            <v>37</v>
          </cell>
        </row>
        <row r="216">
          <cell r="A216" t="str">
            <v>Дельгаро с/в "Эликатессе" 140 гр.шт.  СПК</v>
          </cell>
          <cell r="D216">
            <v>9</v>
          </cell>
        </row>
        <row r="217">
          <cell r="A217" t="str">
            <v>Деревенская рубленая вареная 350 гр.шт. термоус. пак.  СПК</v>
          </cell>
          <cell r="D217">
            <v>5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31</v>
          </cell>
        </row>
        <row r="219">
          <cell r="A219" t="str">
            <v>Докторская вареная в/с  СПК</v>
          </cell>
          <cell r="D219">
            <v>3.68</v>
          </cell>
        </row>
        <row r="220">
          <cell r="A220" t="str">
            <v>Докторская вареная в/с 0,47 кг шт.  СПК</v>
          </cell>
          <cell r="D220">
            <v>34</v>
          </cell>
        </row>
        <row r="221">
          <cell r="A221" t="str">
            <v>Докторская вареная термоус.пак. "Высокий вкус"  СПК</v>
          </cell>
          <cell r="D221">
            <v>5.5860000000000003</v>
          </cell>
        </row>
        <row r="222">
          <cell r="A222" t="str">
            <v>Жар-боллы с курочкой и сыром, ВЕС ТМ Зареченские  ПОКОМ</v>
          </cell>
          <cell r="D222">
            <v>60</v>
          </cell>
        </row>
        <row r="223">
          <cell r="A223" t="str">
            <v>Жар-ладушки с мясом ТМ Зареченские ВЕС ПОКОМ</v>
          </cell>
          <cell r="D223">
            <v>62.904000000000003</v>
          </cell>
        </row>
        <row r="224">
          <cell r="A224" t="str">
            <v>Жар-ладушки с яблоком и грушей ТМ Зареченские ВЕС ПОКОМ</v>
          </cell>
          <cell r="D224">
            <v>18.5</v>
          </cell>
        </row>
        <row r="225">
          <cell r="A225" t="str">
            <v>ЖАР-мени ВЕС ТМ Зареченские  ПОКОМ</v>
          </cell>
          <cell r="D225">
            <v>16.5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178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170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176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155</v>
          </cell>
        </row>
        <row r="232">
          <cell r="A232" t="str">
            <v>Ла Фаворте с/в "Эликатессе" 140 гр.шт.  СПК</v>
          </cell>
          <cell r="D232">
            <v>14</v>
          </cell>
        </row>
        <row r="233">
          <cell r="A233" t="str">
            <v>Любительская вареная термоус.пак. "Высокий вкус"  СПК</v>
          </cell>
          <cell r="D233">
            <v>3.6890000000000001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16.201000000000001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85.1</v>
          </cell>
        </row>
        <row r="236">
          <cell r="A236" t="str">
            <v>Мусульманская вареная "Просто выгодно"  СПК</v>
          </cell>
          <cell r="D236">
            <v>7.1159999999999997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372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271</v>
          </cell>
        </row>
        <row r="240">
          <cell r="A240" t="str">
            <v>Наггетсы с куриным филе и сыром ТМ Вязанка 0,25 кг ПОКОМ</v>
          </cell>
          <cell r="D240">
            <v>198</v>
          </cell>
        </row>
        <row r="241">
          <cell r="A241" t="str">
            <v>Наггетсы Хрустящие ТМ Зареченские. ВЕС ПОКОМ</v>
          </cell>
          <cell r="D241">
            <v>184</v>
          </cell>
        </row>
        <row r="242">
          <cell r="A242" t="str">
            <v>Оригинальная с перцем с/к  СПК</v>
          </cell>
          <cell r="D242">
            <v>56.237000000000002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14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58</v>
          </cell>
        </row>
        <row r="246">
          <cell r="A246" t="str">
            <v>Пельмени Бигбули с мясом, Горячая штучка 0,43кг  ПОКОМ</v>
          </cell>
          <cell r="D246">
            <v>96</v>
          </cell>
        </row>
        <row r="247">
          <cell r="A247" t="str">
            <v>Пельмени Бигбули с мясом, Горячая штучка 0,9кг  ПОКОМ</v>
          </cell>
          <cell r="D247">
            <v>168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107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8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415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336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28.5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498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448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1</v>
          </cell>
        </row>
        <row r="258">
          <cell r="A258" t="str">
            <v>Пельмени Медвежьи ушки с фермерскими сливками 0,7кг  ПОКОМ</v>
          </cell>
          <cell r="D258">
            <v>26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14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34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277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100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215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180</v>
          </cell>
        </row>
        <row r="265">
          <cell r="A265" t="str">
            <v>Пельмени Сочные сфера 0,8 кг ТМ Стародворье  ПОКОМ</v>
          </cell>
          <cell r="D265">
            <v>10</v>
          </cell>
        </row>
        <row r="266">
          <cell r="A266" t="str">
            <v>Пельмени Сочные сфера 0,9 кг ТМ Стародворье ПОКОМ</v>
          </cell>
          <cell r="D266">
            <v>3</v>
          </cell>
        </row>
        <row r="267">
          <cell r="A267" t="str">
            <v>Пирожки с мясом 0,3кг ТМ Зареченские  ПОКОМ</v>
          </cell>
          <cell r="D267">
            <v>5</v>
          </cell>
        </row>
        <row r="268">
          <cell r="A268" t="str">
            <v>Пирожки с яблоком и грушей 0,3кг ТМ Зареченские  ПОКОМ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16</v>
          </cell>
        </row>
        <row r="270">
          <cell r="A270" t="str">
            <v>Ричеза с/к 230 гр.шт.  СПК</v>
          </cell>
          <cell r="D270">
            <v>13</v>
          </cell>
        </row>
        <row r="271">
          <cell r="A271" t="str">
            <v>Сальчетти с/к 230 гр.шт.  СПК</v>
          </cell>
          <cell r="D271">
            <v>21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17</v>
          </cell>
        </row>
        <row r="273">
          <cell r="A273" t="str">
            <v>Салями Трюфель с/в "Эликатессе" 0,16 кг.шт.  СПК</v>
          </cell>
          <cell r="D273">
            <v>10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21.26</v>
          </cell>
        </row>
        <row r="275">
          <cell r="A275" t="str">
            <v>Сардельки "Необыкновенные" (в ср.защ.атм.)  СПК</v>
          </cell>
          <cell r="D275">
            <v>6.359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9.7100000000000009</v>
          </cell>
        </row>
        <row r="277">
          <cell r="A277" t="str">
            <v>Семейная с чесночком Экстра вареная  СПК</v>
          </cell>
          <cell r="D277">
            <v>2.3780000000000001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Европейский в/к, в/с 0,38 кг.шт.термофор.пак  СПК</v>
          </cell>
          <cell r="D279">
            <v>7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32</v>
          </cell>
        </row>
        <row r="281">
          <cell r="A281" t="str">
            <v>Сервелат Финский в/к 0,38 кг.шт. термофор.пак.  СПК</v>
          </cell>
          <cell r="D281">
            <v>30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21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41</v>
          </cell>
        </row>
        <row r="284">
          <cell r="A284" t="str">
            <v>Сибирская особая с/к 0,235 кг шт.  СПК</v>
          </cell>
          <cell r="D284">
            <v>41</v>
          </cell>
        </row>
        <row r="285">
          <cell r="A285" t="str">
            <v>Смаколадьи с яблоком и грушей ТМ Зареченские,0,9 кг ПОКОМ</v>
          </cell>
          <cell r="D285">
            <v>4</v>
          </cell>
        </row>
        <row r="286">
          <cell r="A286" t="str">
            <v>Сосиски "Баварские" 0,36 кг.шт. вак.упак.  СПК</v>
          </cell>
          <cell r="D286">
            <v>4</v>
          </cell>
        </row>
        <row r="287">
          <cell r="A287" t="str">
            <v>Сосиски "БОЛЬШАЯ SOSиска" (в ср.защ.атм.) 1,0 кг  СПК</v>
          </cell>
          <cell r="D287">
            <v>5.15</v>
          </cell>
        </row>
        <row r="288">
          <cell r="A288" t="str">
            <v>Сосиски "БОЛЬШАЯ SOSиска" Бекон (лоток с ср.защ.атм.)  СПК</v>
          </cell>
          <cell r="D288">
            <v>5.55</v>
          </cell>
        </row>
        <row r="289">
          <cell r="A289" t="str">
            <v>Сосиски "Молочные" 0,36 кг.шт. вак.упак.  СПК</v>
          </cell>
          <cell r="D289">
            <v>5</v>
          </cell>
        </row>
        <row r="290">
          <cell r="A290" t="str">
            <v>Сосиски Мусульманские "Просто выгодно" (в ср.защ.атм.)  СПК</v>
          </cell>
          <cell r="D290">
            <v>6.149</v>
          </cell>
        </row>
        <row r="291">
          <cell r="A291" t="str">
            <v>Сосиски Хот-дог ВЕС (лоток с ср.защ.атм.)   СПК</v>
          </cell>
          <cell r="D291">
            <v>31.748999999999999</v>
          </cell>
        </row>
        <row r="292">
          <cell r="A292" t="str">
            <v>Сосисоны в темпуре ВЕС  ПОКОМ</v>
          </cell>
          <cell r="D292">
            <v>5.4</v>
          </cell>
        </row>
        <row r="293">
          <cell r="A293" t="str">
            <v>Сочный мегачебурек ТМ Зареченские ВЕС ПОКОМ</v>
          </cell>
          <cell r="D293">
            <v>89.4</v>
          </cell>
        </row>
        <row r="294">
          <cell r="A294" t="str">
            <v>Торо Неро с/в "Эликатессе" 140 гр.шт.  СПК</v>
          </cell>
          <cell r="D294">
            <v>8</v>
          </cell>
        </row>
        <row r="295">
          <cell r="A295" t="str">
            <v>Фестивальная пора с/к 100 гр.шт.нар. (лоток с ср.защ.атм.)  СПК</v>
          </cell>
          <cell r="D295">
            <v>48</v>
          </cell>
        </row>
        <row r="296">
          <cell r="A296" t="str">
            <v>Фестивальная пора с/к 235 гр.шт.  СПК</v>
          </cell>
          <cell r="D296">
            <v>67</v>
          </cell>
        </row>
        <row r="297">
          <cell r="A297" t="str">
            <v>Фестивальная пора с/к термоус.пак  СПК</v>
          </cell>
          <cell r="D297">
            <v>2.96</v>
          </cell>
        </row>
        <row r="298">
          <cell r="A298" t="str">
            <v>Фуэт с/в "Эликатессе" 160 гр.шт.  СПК</v>
          </cell>
          <cell r="D298">
            <v>11</v>
          </cell>
        </row>
        <row r="299">
          <cell r="A299" t="str">
            <v>Хинкали Классические ТМ Зареченские ВЕС ПОКОМ</v>
          </cell>
          <cell r="D299">
            <v>30</v>
          </cell>
        </row>
        <row r="300">
          <cell r="A300" t="str">
            <v>Хотстеры ТМ Горячая штучка ТС Хотстеры 0,25 кг зам  ПОКОМ</v>
          </cell>
          <cell r="D300">
            <v>273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78</v>
          </cell>
        </row>
        <row r="302">
          <cell r="A302" t="str">
            <v>Хрустящие крылышки ТМ Горячая штучка 0,3 кг зам  ПОКОМ</v>
          </cell>
          <cell r="D302">
            <v>101</v>
          </cell>
        </row>
        <row r="303">
          <cell r="A303" t="str">
            <v>Чебупай брауни ТМ Горячая штучка 0,2 кг.  ПОКОМ</v>
          </cell>
          <cell r="D303">
            <v>10</v>
          </cell>
        </row>
        <row r="304">
          <cell r="A304" t="str">
            <v>Чебупай сочное яблоко ТМ Горячая штучка 0,2 кг зам.  ПОКОМ</v>
          </cell>
          <cell r="D304">
            <v>19</v>
          </cell>
        </row>
        <row r="305">
          <cell r="A305" t="str">
            <v>Чебупай спелая вишня ТМ Горячая штучка 0,2 кг зам.  ПОКОМ</v>
          </cell>
          <cell r="D305">
            <v>27</v>
          </cell>
        </row>
        <row r="306">
          <cell r="A306" t="str">
            <v>Чебупели Курочка гриль ТМ Горячая штучка, 0,3 кг зам  ПОКОМ</v>
          </cell>
          <cell r="D306">
            <v>6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480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487</v>
          </cell>
        </row>
        <row r="309">
          <cell r="A309" t="str">
            <v>Чебуреки Мясные вес 2,7 кг ТМ Зареченские ВЕС ПОКОМ</v>
          </cell>
          <cell r="D309">
            <v>8.1</v>
          </cell>
        </row>
        <row r="310">
          <cell r="A310" t="str">
            <v>Чебуреки сочные ВЕС ТМ Зареченские  ПОКОМ</v>
          </cell>
          <cell r="D310">
            <v>140</v>
          </cell>
        </row>
        <row r="311">
          <cell r="A311" t="str">
            <v>Чебуреки сочные, ВЕС, куриные жарен. зам  ПОКОМ</v>
          </cell>
          <cell r="D311">
            <v>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16.594000000000001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22</v>
          </cell>
        </row>
        <row r="314">
          <cell r="A314" t="str">
            <v>Юбилейная с/к 0,10 кг.шт. нарезка (лоток с ср.защ.атм.)  СПК</v>
          </cell>
          <cell r="D314">
            <v>28</v>
          </cell>
        </row>
        <row r="315">
          <cell r="A315" t="str">
            <v>Юбилейная с/к 0,235 кг.шт.  СПК</v>
          </cell>
          <cell r="D315">
            <v>137</v>
          </cell>
        </row>
        <row r="316">
          <cell r="A316" t="str">
            <v>Итого</v>
          </cell>
          <cell r="D316">
            <v>52364.705999999998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X113" sqref="X113"/>
    </sheetView>
  </sheetViews>
  <sheetFormatPr defaultColWidth="10.5" defaultRowHeight="11.45" customHeight="1" outlineLevelRow="1" x14ac:dyDescent="0.2"/>
  <cols>
    <col min="1" max="1" width="56.6640625" style="1" customWidth="1"/>
    <col min="2" max="2" width="4.16406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6640625" style="5" customWidth="1"/>
    <col min="22" max="22" width="7.1640625" style="5" bestFit="1" customWidth="1"/>
    <col min="23" max="23" width="6.6640625" style="5" bestFit="1" customWidth="1"/>
    <col min="24" max="24" width="7.1640625" style="5" bestFit="1" customWidth="1"/>
    <col min="25" max="25" width="6.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" style="5" customWidth="1"/>
    <col min="36" max="37" width="7.164062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V5" s="14" t="s">
        <v>141</v>
      </c>
      <c r="X5" s="14" t="s">
        <v>142</v>
      </c>
      <c r="AE5" s="5" t="s">
        <v>143</v>
      </c>
      <c r="AF5" s="5" t="s">
        <v>144</v>
      </c>
      <c r="AG5" s="5" t="s">
        <v>145</v>
      </c>
      <c r="AH5" s="14" t="s">
        <v>138</v>
      </c>
      <c r="AJ5" s="14" t="s">
        <v>146</v>
      </c>
      <c r="AK5" s="14" t="s">
        <v>147</v>
      </c>
    </row>
    <row r="6" spans="1:39" ht="11.1" customHeight="1" x14ac:dyDescent="0.2">
      <c r="A6" s="6"/>
      <c r="B6" s="6"/>
      <c r="C6" s="3"/>
      <c r="D6" s="3"/>
      <c r="E6" s="9">
        <f>SUM(E7:E125)</f>
        <v>154063.72500000003</v>
      </c>
      <c r="F6" s="9">
        <f>SUM(F7:F125)</f>
        <v>56485.357999999993</v>
      </c>
      <c r="J6" s="9">
        <f>SUM(J7:J125)</f>
        <v>153345.23500000002</v>
      </c>
      <c r="K6" s="9">
        <f t="shared" ref="K6:X6" si="0">SUM(K7:K125)</f>
        <v>718.49000000000046</v>
      </c>
      <c r="L6" s="9">
        <f t="shared" si="0"/>
        <v>27344</v>
      </c>
      <c r="M6" s="9">
        <f t="shared" si="0"/>
        <v>30820</v>
      </c>
      <c r="N6" s="9">
        <f t="shared" si="0"/>
        <v>10030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28830</v>
      </c>
      <c r="W6" s="9">
        <f t="shared" si="0"/>
        <v>27830.745000000017</v>
      </c>
      <c r="X6" s="9">
        <f t="shared" si="0"/>
        <v>28950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14910</v>
      </c>
      <c r="AE6" s="9">
        <f t="shared" ref="AE6" si="5">SUM(AE7:AE125)</f>
        <v>28153.412</v>
      </c>
      <c r="AF6" s="9">
        <f t="shared" ref="AF6" si="6">SUM(AF7:AF125)</f>
        <v>28447.796800000011</v>
      </c>
      <c r="AG6" s="9">
        <f t="shared" ref="AG6" si="7">SUM(AG7:AG125)</f>
        <v>29620.96739999999</v>
      </c>
      <c r="AH6" s="9">
        <f t="shared" ref="AH6" si="8">SUM(AH7:AH125)</f>
        <v>27207.882000000009</v>
      </c>
      <c r="AJ6" s="9">
        <f t="shared" ref="AJ6" si="9">SUM(AJ7:AJ125)</f>
        <v>17002.900000000001</v>
      </c>
      <c r="AK6" s="9">
        <f t="shared" ref="AK6" si="10">SUM(AK7:AK125)</f>
        <v>17062.900000000001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410.19</v>
      </c>
      <c r="D7" s="8">
        <v>1873.5650000000001</v>
      </c>
      <c r="E7" s="8">
        <v>730.85500000000002</v>
      </c>
      <c r="F7" s="8">
        <v>280.77800000000002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731.08799999999997</v>
      </c>
      <c r="K7" s="13">
        <f>E7-J7</f>
        <v>-0.23299999999994725</v>
      </c>
      <c r="L7" s="13">
        <f>VLOOKUP(A:A,[1]TDSheet!$A:$M,13,0)</f>
        <v>120</v>
      </c>
      <c r="M7" s="13">
        <f>VLOOKUP(A:A,[1]TDSheet!$A:$N,14,0)</f>
        <v>140</v>
      </c>
      <c r="N7" s="13">
        <f>VLOOKUP(A:A,[1]TDSheet!$A:$X,24,0)</f>
        <v>150</v>
      </c>
      <c r="O7" s="13"/>
      <c r="P7" s="13"/>
      <c r="Q7" s="13"/>
      <c r="R7" s="13"/>
      <c r="S7" s="13"/>
      <c r="T7" s="13"/>
      <c r="U7" s="13"/>
      <c r="V7" s="15">
        <v>130</v>
      </c>
      <c r="W7" s="13">
        <f>(E7-AD7)/5</f>
        <v>146.17099999999999</v>
      </c>
      <c r="X7" s="15">
        <v>130</v>
      </c>
      <c r="Y7" s="16">
        <f>(F7+L7+M7+N7+V7+X7)/W7</f>
        <v>6.5045597279898208</v>
      </c>
      <c r="Z7" s="13">
        <f>F7/W7</f>
        <v>1.9208871800836009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147.1756</v>
      </c>
      <c r="AF7" s="13">
        <f>VLOOKUP(A:A,[1]TDSheet!$A:$AF,32,0)</f>
        <v>132.51740000000001</v>
      </c>
      <c r="AG7" s="13">
        <f>VLOOKUP(A:A,[1]TDSheet!$A:$AG,33,0)</f>
        <v>131.3578</v>
      </c>
      <c r="AH7" s="13">
        <f>VLOOKUP(A:A,[3]TDSheet!$A:$D,4,0)</f>
        <v>71.95</v>
      </c>
      <c r="AI7" s="13">
        <f>VLOOKUP(A:A,[1]TDSheet!$A:$AI,35,0)</f>
        <v>0</v>
      </c>
      <c r="AJ7" s="13">
        <f>V7*H7</f>
        <v>130</v>
      </c>
      <c r="AK7" s="13">
        <f>X7*H7</f>
        <v>130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249.29900000000001</v>
      </c>
      <c r="D8" s="8">
        <v>727.08699999999999</v>
      </c>
      <c r="E8" s="8">
        <v>586.56299999999999</v>
      </c>
      <c r="F8" s="8">
        <v>367.41199999999998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574.81399999999996</v>
      </c>
      <c r="K8" s="13">
        <f t="shared" ref="K8:K71" si="11">E8-J8</f>
        <v>11.749000000000024</v>
      </c>
      <c r="L8" s="13">
        <f>VLOOKUP(A:A,[1]TDSheet!$A:$M,13,0)</f>
        <v>130</v>
      </c>
      <c r="M8" s="13">
        <f>VLOOKUP(A:A,[1]TDSheet!$A:$N,14,0)</f>
        <v>140</v>
      </c>
      <c r="N8" s="13">
        <f>VLOOKUP(A:A,[1]TDSheet!$A:$X,24,0)</f>
        <v>0</v>
      </c>
      <c r="O8" s="13"/>
      <c r="P8" s="13"/>
      <c r="Q8" s="13"/>
      <c r="R8" s="13"/>
      <c r="S8" s="13"/>
      <c r="T8" s="13"/>
      <c r="U8" s="13"/>
      <c r="V8" s="15">
        <v>70</v>
      </c>
      <c r="W8" s="13">
        <f t="shared" ref="W8:W71" si="12">(E8-AD8)/5</f>
        <v>117.3126</v>
      </c>
      <c r="X8" s="15">
        <v>70</v>
      </c>
      <c r="Y8" s="16">
        <f t="shared" ref="Y8:Y71" si="13">(F8+L8+M8+N8+V8+X8)/W8</f>
        <v>6.6268414475512438</v>
      </c>
      <c r="Z8" s="13">
        <f t="shared" ref="Z8:Z71" si="14">F8/W8</f>
        <v>3.1319056946994608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113.89280000000001</v>
      </c>
      <c r="AF8" s="13">
        <f>VLOOKUP(A:A,[1]TDSheet!$A:$AF,32,0)</f>
        <v>120.7692</v>
      </c>
      <c r="AG8" s="13">
        <f>VLOOKUP(A:A,[1]TDSheet!$A:$AG,33,0)</f>
        <v>131.32139999999998</v>
      </c>
      <c r="AH8" s="13">
        <f>VLOOKUP(A:A,[3]TDSheet!$A:$D,4,0)</f>
        <v>107.1</v>
      </c>
      <c r="AI8" s="13">
        <f>VLOOKUP(A:A,[1]TDSheet!$A:$AI,35,0)</f>
        <v>0</v>
      </c>
      <c r="AJ8" s="13">
        <f t="shared" ref="AJ8:AJ71" si="15">V8*H8</f>
        <v>70</v>
      </c>
      <c r="AK8" s="13">
        <f t="shared" ref="AK8:AK71" si="16">X8*H8</f>
        <v>70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875.60900000000004</v>
      </c>
      <c r="D9" s="8">
        <v>2170.29</v>
      </c>
      <c r="E9" s="8">
        <v>2183.6640000000002</v>
      </c>
      <c r="F9" s="8">
        <v>817.85699999999997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2156.6669999999999</v>
      </c>
      <c r="K9" s="13">
        <f t="shared" si="11"/>
        <v>26.997000000000298</v>
      </c>
      <c r="L9" s="13">
        <f>VLOOKUP(A:A,[1]TDSheet!$A:$M,13,0)</f>
        <v>400</v>
      </c>
      <c r="M9" s="13">
        <f>VLOOKUP(A:A,[1]TDSheet!$A:$N,14,0)</f>
        <v>400</v>
      </c>
      <c r="N9" s="13">
        <f>VLOOKUP(A:A,[1]TDSheet!$A:$X,24,0)</f>
        <v>400</v>
      </c>
      <c r="O9" s="13"/>
      <c r="P9" s="13"/>
      <c r="Q9" s="13"/>
      <c r="R9" s="13"/>
      <c r="S9" s="13"/>
      <c r="T9" s="13"/>
      <c r="U9" s="13"/>
      <c r="V9" s="15">
        <v>400</v>
      </c>
      <c r="W9" s="13">
        <f t="shared" si="12"/>
        <v>436.73280000000005</v>
      </c>
      <c r="X9" s="15">
        <v>420</v>
      </c>
      <c r="Y9" s="16">
        <f t="shared" si="13"/>
        <v>6.4979250470768388</v>
      </c>
      <c r="Z9" s="13">
        <f t="shared" si="14"/>
        <v>1.872671345042094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303.58580000000001</v>
      </c>
      <c r="AF9" s="13">
        <f>VLOOKUP(A:A,[1]TDSheet!$A:$AF,32,0)</f>
        <v>357.67040000000003</v>
      </c>
      <c r="AG9" s="13">
        <f>VLOOKUP(A:A,[1]TDSheet!$A:$AG,33,0)</f>
        <v>399.84199999999998</v>
      </c>
      <c r="AH9" s="13">
        <f>VLOOKUP(A:A,[3]TDSheet!$A:$D,4,0)</f>
        <v>249.30600000000001</v>
      </c>
      <c r="AI9" s="13" t="str">
        <f>VLOOKUP(A:A,[1]TDSheet!$A:$AI,35,0)</f>
        <v>июльпер</v>
      </c>
      <c r="AJ9" s="13">
        <f t="shared" si="15"/>
        <v>400</v>
      </c>
      <c r="AK9" s="13">
        <f t="shared" si="16"/>
        <v>420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81.703999999999994</v>
      </c>
      <c r="D10" s="8">
        <v>200.37899999999999</v>
      </c>
      <c r="E10" s="8">
        <v>186.959</v>
      </c>
      <c r="F10" s="8">
        <v>95.123999999999995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191.46600000000001</v>
      </c>
      <c r="K10" s="13">
        <f t="shared" si="11"/>
        <v>-4.507000000000005</v>
      </c>
      <c r="L10" s="13">
        <f>VLOOKUP(A:A,[1]TDSheet!$A:$M,13,0)</f>
        <v>50</v>
      </c>
      <c r="M10" s="13">
        <f>VLOOKUP(A:A,[1]TDSheet!$A:$N,14,0)</f>
        <v>50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30</v>
      </c>
      <c r="W10" s="13">
        <f t="shared" si="12"/>
        <v>37.391800000000003</v>
      </c>
      <c r="X10" s="15">
        <v>30</v>
      </c>
      <c r="Y10" s="16">
        <f t="shared" si="13"/>
        <v>6.8229932766007515</v>
      </c>
      <c r="Z10" s="13">
        <f t="shared" si="14"/>
        <v>2.5439802309597286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43.265599999999999</v>
      </c>
      <c r="AF10" s="13">
        <f>VLOOKUP(A:A,[1]TDSheet!$A:$AF,32,0)</f>
        <v>36.073999999999998</v>
      </c>
      <c r="AG10" s="13">
        <f>VLOOKUP(A:A,[1]TDSheet!$A:$AG,33,0)</f>
        <v>39.972200000000001</v>
      </c>
      <c r="AH10" s="13">
        <f>VLOOKUP(A:A,[3]TDSheet!$A:$D,4,0)</f>
        <v>28.776</v>
      </c>
      <c r="AI10" s="13" t="e">
        <f>VLOOKUP(A:A,[1]TDSheet!$A:$AI,35,0)</f>
        <v>#N/A</v>
      </c>
      <c r="AJ10" s="13">
        <f t="shared" si="15"/>
        <v>30</v>
      </c>
      <c r="AK10" s="13">
        <f t="shared" si="16"/>
        <v>30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148</v>
      </c>
      <c r="D11" s="8">
        <v>314</v>
      </c>
      <c r="E11" s="8">
        <v>402</v>
      </c>
      <c r="F11" s="8">
        <v>50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425</v>
      </c>
      <c r="K11" s="13">
        <f t="shared" si="11"/>
        <v>-23</v>
      </c>
      <c r="L11" s="13">
        <f>VLOOKUP(A:A,[1]TDSheet!$A:$M,13,0)</f>
        <v>60</v>
      </c>
      <c r="M11" s="13">
        <f>VLOOKUP(A:A,[1]TDSheet!$A:$N,14,0)</f>
        <v>80</v>
      </c>
      <c r="N11" s="13">
        <f>VLOOKUP(A:A,[1]TDSheet!$A:$X,24,0)</f>
        <v>90</v>
      </c>
      <c r="O11" s="13"/>
      <c r="P11" s="13"/>
      <c r="Q11" s="13"/>
      <c r="R11" s="13"/>
      <c r="S11" s="13"/>
      <c r="T11" s="13"/>
      <c r="U11" s="13"/>
      <c r="V11" s="15">
        <v>120</v>
      </c>
      <c r="W11" s="13">
        <f t="shared" si="12"/>
        <v>80.400000000000006</v>
      </c>
      <c r="X11" s="15">
        <v>120</v>
      </c>
      <c r="Y11" s="16">
        <f t="shared" si="13"/>
        <v>6.467661691542288</v>
      </c>
      <c r="Z11" s="13">
        <f t="shared" si="14"/>
        <v>0.62189054726368154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46.4</v>
      </c>
      <c r="AF11" s="13">
        <f>VLOOKUP(A:A,[1]TDSheet!$A:$AF,32,0)</f>
        <v>64.400000000000006</v>
      </c>
      <c r="AG11" s="13">
        <f>VLOOKUP(A:A,[1]TDSheet!$A:$AG,33,0)</f>
        <v>65</v>
      </c>
      <c r="AH11" s="13">
        <f>VLOOKUP(A:A,[3]TDSheet!$A:$D,4,0)</f>
        <v>104</v>
      </c>
      <c r="AI11" s="13">
        <f>VLOOKUP(A:A,[1]TDSheet!$A:$AI,35,0)</f>
        <v>0</v>
      </c>
      <c r="AJ11" s="13">
        <f t="shared" si="15"/>
        <v>60</v>
      </c>
      <c r="AK11" s="13">
        <f t="shared" si="16"/>
        <v>60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1059</v>
      </c>
      <c r="D12" s="8">
        <v>3081</v>
      </c>
      <c r="E12" s="8">
        <v>3190</v>
      </c>
      <c r="F12" s="8">
        <v>875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3232</v>
      </c>
      <c r="K12" s="13">
        <f t="shared" si="11"/>
        <v>-42</v>
      </c>
      <c r="L12" s="13">
        <f>VLOOKUP(A:A,[1]TDSheet!$A:$M,13,0)</f>
        <v>460</v>
      </c>
      <c r="M12" s="13">
        <f>VLOOKUP(A:A,[1]TDSheet!$A:$N,14,0)</f>
        <v>500</v>
      </c>
      <c r="N12" s="13">
        <f>VLOOKUP(A:A,[1]TDSheet!$A:$X,24,0)</f>
        <v>300</v>
      </c>
      <c r="O12" s="13"/>
      <c r="P12" s="13"/>
      <c r="Q12" s="13"/>
      <c r="R12" s="13"/>
      <c r="S12" s="13"/>
      <c r="T12" s="13"/>
      <c r="U12" s="13"/>
      <c r="V12" s="15">
        <v>700</v>
      </c>
      <c r="W12" s="13">
        <f t="shared" si="12"/>
        <v>524</v>
      </c>
      <c r="X12" s="15">
        <v>600</v>
      </c>
      <c r="Y12" s="16">
        <f t="shared" si="13"/>
        <v>6.5553435114503813</v>
      </c>
      <c r="Z12" s="13">
        <f t="shared" si="14"/>
        <v>1.6698473282442747</v>
      </c>
      <c r="AA12" s="13"/>
      <c r="AB12" s="13"/>
      <c r="AC12" s="13"/>
      <c r="AD12" s="13">
        <f>VLOOKUP(A:A,[1]TDSheet!$A:$AD,30,0)</f>
        <v>570</v>
      </c>
      <c r="AE12" s="13">
        <f>VLOOKUP(A:A,[1]TDSheet!$A:$AE,31,0)</f>
        <v>375.2</v>
      </c>
      <c r="AF12" s="13">
        <f>VLOOKUP(A:A,[1]TDSheet!$A:$AF,32,0)</f>
        <v>448</v>
      </c>
      <c r="AG12" s="13">
        <f>VLOOKUP(A:A,[1]TDSheet!$A:$AG,33,0)</f>
        <v>476.2</v>
      </c>
      <c r="AH12" s="13">
        <f>VLOOKUP(A:A,[3]TDSheet!$A:$D,4,0)</f>
        <v>540</v>
      </c>
      <c r="AI12" s="13">
        <f>VLOOKUP(A:A,[1]TDSheet!$A:$AI,35,0)</f>
        <v>0</v>
      </c>
      <c r="AJ12" s="13">
        <f t="shared" si="15"/>
        <v>280</v>
      </c>
      <c r="AK12" s="13">
        <f t="shared" si="16"/>
        <v>240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1562</v>
      </c>
      <c r="D13" s="8">
        <v>6194</v>
      </c>
      <c r="E13" s="8">
        <v>6216</v>
      </c>
      <c r="F13" s="8">
        <v>1468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6199</v>
      </c>
      <c r="K13" s="13">
        <f t="shared" si="11"/>
        <v>17</v>
      </c>
      <c r="L13" s="13">
        <f>VLOOKUP(A:A,[1]TDSheet!$A:$M,13,0)</f>
        <v>900</v>
      </c>
      <c r="M13" s="13">
        <f>VLOOKUP(A:A,[1]TDSheet!$A:$N,14,0)</f>
        <v>900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3"/>
      <c r="V13" s="15">
        <v>900</v>
      </c>
      <c r="W13" s="13">
        <f t="shared" si="12"/>
        <v>823.2</v>
      </c>
      <c r="X13" s="15">
        <v>900</v>
      </c>
      <c r="Y13" s="16">
        <f t="shared" si="13"/>
        <v>6.6423712342079684</v>
      </c>
      <c r="Z13" s="13">
        <f t="shared" si="14"/>
        <v>1.7832847424684157</v>
      </c>
      <c r="AA13" s="13"/>
      <c r="AB13" s="13"/>
      <c r="AC13" s="13"/>
      <c r="AD13" s="13">
        <f>VLOOKUP(A:A,[1]TDSheet!$A:$AD,30,0)</f>
        <v>2100</v>
      </c>
      <c r="AE13" s="13">
        <f>VLOOKUP(A:A,[1]TDSheet!$A:$AE,31,0)</f>
        <v>546</v>
      </c>
      <c r="AF13" s="13">
        <f>VLOOKUP(A:A,[1]TDSheet!$A:$AF,32,0)</f>
        <v>578.6</v>
      </c>
      <c r="AG13" s="13">
        <f>VLOOKUP(A:A,[1]TDSheet!$A:$AG,33,0)</f>
        <v>728.2</v>
      </c>
      <c r="AH13" s="13">
        <f>VLOOKUP(A:A,[3]TDSheet!$A:$D,4,0)</f>
        <v>722</v>
      </c>
      <c r="AI13" s="13" t="str">
        <f>VLOOKUP(A:A,[1]TDSheet!$A:$AI,35,0)</f>
        <v>акиюльяб</v>
      </c>
      <c r="AJ13" s="13">
        <f t="shared" si="15"/>
        <v>405</v>
      </c>
      <c r="AK13" s="13">
        <f t="shared" si="16"/>
        <v>405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2281</v>
      </c>
      <c r="D14" s="8">
        <v>6518</v>
      </c>
      <c r="E14" s="8">
        <v>6519</v>
      </c>
      <c r="F14" s="8">
        <v>2157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6564</v>
      </c>
      <c r="K14" s="13">
        <f t="shared" si="11"/>
        <v>-45</v>
      </c>
      <c r="L14" s="13">
        <f>VLOOKUP(A:A,[1]TDSheet!$A:$M,13,0)</f>
        <v>1000</v>
      </c>
      <c r="M14" s="13">
        <f>VLOOKUP(A:A,[1]TDSheet!$A:$N,14,0)</f>
        <v>1400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5">
        <v>900</v>
      </c>
      <c r="W14" s="13">
        <f t="shared" si="12"/>
        <v>985.8</v>
      </c>
      <c r="X14" s="15">
        <v>900</v>
      </c>
      <c r="Y14" s="16">
        <f t="shared" si="13"/>
        <v>6.44856968959221</v>
      </c>
      <c r="Z14" s="13">
        <f t="shared" si="14"/>
        <v>2.1880706025562997</v>
      </c>
      <c r="AA14" s="13"/>
      <c r="AB14" s="13"/>
      <c r="AC14" s="13"/>
      <c r="AD14" s="13">
        <f>VLOOKUP(A:A,[1]TDSheet!$A:$AD,30,0)</f>
        <v>1590</v>
      </c>
      <c r="AE14" s="13">
        <f>VLOOKUP(A:A,[1]TDSheet!$A:$AE,31,0)</f>
        <v>983.8</v>
      </c>
      <c r="AF14" s="13">
        <f>VLOOKUP(A:A,[1]TDSheet!$A:$AF,32,0)</f>
        <v>1123</v>
      </c>
      <c r="AG14" s="13">
        <f>VLOOKUP(A:A,[1]TDSheet!$A:$AG,33,0)</f>
        <v>1063.4000000000001</v>
      </c>
      <c r="AH14" s="13">
        <f>VLOOKUP(A:A,[3]TDSheet!$A:$D,4,0)</f>
        <v>975</v>
      </c>
      <c r="AI14" s="13" t="str">
        <f>VLOOKUP(A:A,[1]TDSheet!$A:$AI,35,0)</f>
        <v>оконч</v>
      </c>
      <c r="AJ14" s="13">
        <f t="shared" si="15"/>
        <v>405</v>
      </c>
      <c r="AK14" s="13">
        <f t="shared" si="16"/>
        <v>405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35</v>
      </c>
      <c r="D15" s="8">
        <v>443</v>
      </c>
      <c r="E15" s="8">
        <v>316</v>
      </c>
      <c r="F15" s="8">
        <v>145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351</v>
      </c>
      <c r="K15" s="13">
        <f t="shared" si="11"/>
        <v>-35</v>
      </c>
      <c r="L15" s="13">
        <f>VLOOKUP(A:A,[1]TDSheet!$A:$M,13,0)</f>
        <v>70</v>
      </c>
      <c r="M15" s="13">
        <f>VLOOKUP(A:A,[1]TDSheet!$A:$N,14,0)</f>
        <v>80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5">
        <v>60</v>
      </c>
      <c r="W15" s="13">
        <f t="shared" si="12"/>
        <v>63.2</v>
      </c>
      <c r="X15" s="15">
        <v>60</v>
      </c>
      <c r="Y15" s="16">
        <f t="shared" si="13"/>
        <v>6.5664556962025316</v>
      </c>
      <c r="Z15" s="13">
        <f t="shared" si="14"/>
        <v>2.2943037974683542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40</v>
      </c>
      <c r="AF15" s="13">
        <f>VLOOKUP(A:A,[1]TDSheet!$A:$AF,32,0)</f>
        <v>50.8</v>
      </c>
      <c r="AG15" s="13">
        <f>VLOOKUP(A:A,[1]TDSheet!$A:$AG,33,0)</f>
        <v>69.2</v>
      </c>
      <c r="AH15" s="13">
        <f>VLOOKUP(A:A,[3]TDSheet!$A:$D,4,0)</f>
        <v>102</v>
      </c>
      <c r="AI15" s="13" t="e">
        <f>VLOOKUP(A:A,[1]TDSheet!$A:$AI,35,0)</f>
        <v>#N/A</v>
      </c>
      <c r="AJ15" s="13">
        <f t="shared" si="15"/>
        <v>30</v>
      </c>
      <c r="AK15" s="13">
        <f t="shared" si="16"/>
        <v>30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44</v>
      </c>
      <c r="D16" s="8">
        <v>96</v>
      </c>
      <c r="E16" s="8">
        <v>93</v>
      </c>
      <c r="F16" s="8">
        <v>42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118</v>
      </c>
      <c r="K16" s="13">
        <f t="shared" si="11"/>
        <v>-25</v>
      </c>
      <c r="L16" s="13">
        <f>VLOOKUP(A:A,[1]TDSheet!$A:$M,13,0)</f>
        <v>40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5">
        <v>30</v>
      </c>
      <c r="W16" s="13">
        <f t="shared" si="12"/>
        <v>18.600000000000001</v>
      </c>
      <c r="X16" s="15">
        <v>30</v>
      </c>
      <c r="Y16" s="16">
        <f t="shared" si="13"/>
        <v>7.6344086021505371</v>
      </c>
      <c r="Z16" s="13">
        <f t="shared" si="14"/>
        <v>2.258064516129032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14.2</v>
      </c>
      <c r="AF16" s="13">
        <f>VLOOKUP(A:A,[1]TDSheet!$A:$AF,32,0)</f>
        <v>15</v>
      </c>
      <c r="AG16" s="13">
        <f>VLOOKUP(A:A,[1]TDSheet!$A:$AG,33,0)</f>
        <v>18</v>
      </c>
      <c r="AH16" s="13">
        <f>VLOOKUP(A:A,[3]TDSheet!$A:$D,4,0)</f>
        <v>23</v>
      </c>
      <c r="AI16" s="13">
        <f>VLOOKUP(A:A,[1]TDSheet!$A:$AI,35,0)</f>
        <v>0</v>
      </c>
      <c r="AJ16" s="13">
        <f t="shared" si="15"/>
        <v>12</v>
      </c>
      <c r="AK16" s="13">
        <f t="shared" si="16"/>
        <v>12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266</v>
      </c>
      <c r="D17" s="8">
        <v>264</v>
      </c>
      <c r="E17" s="8">
        <v>326</v>
      </c>
      <c r="F17" s="8">
        <v>198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328</v>
      </c>
      <c r="K17" s="13">
        <f t="shared" si="11"/>
        <v>-2</v>
      </c>
      <c r="L17" s="13">
        <f>VLOOKUP(A:A,[1]TDSheet!$A:$M,13,0)</f>
        <v>0</v>
      </c>
      <c r="M17" s="13">
        <f>VLOOKUP(A:A,[1]TDSheet!$A:$N,14,0)</f>
        <v>400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65.2</v>
      </c>
      <c r="X17" s="15">
        <v>150</v>
      </c>
      <c r="Y17" s="16">
        <f t="shared" si="13"/>
        <v>11.47239263803681</v>
      </c>
      <c r="Z17" s="13">
        <f t="shared" si="14"/>
        <v>3.03680981595092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36.200000000000003</v>
      </c>
      <c r="AF17" s="13">
        <f>VLOOKUP(A:A,[1]TDSheet!$A:$AF,32,0)</f>
        <v>43</v>
      </c>
      <c r="AG17" s="13">
        <f>VLOOKUP(A:A,[1]TDSheet!$A:$AG,33,0)</f>
        <v>59.2</v>
      </c>
      <c r="AH17" s="13">
        <f>VLOOKUP(A:A,[3]TDSheet!$A:$D,4,0)</f>
        <v>99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25.500000000000004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130</v>
      </c>
      <c r="D18" s="8">
        <v>174</v>
      </c>
      <c r="E18" s="8">
        <v>165</v>
      </c>
      <c r="F18" s="8">
        <v>122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181</v>
      </c>
      <c r="K18" s="13">
        <f t="shared" si="11"/>
        <v>-16</v>
      </c>
      <c r="L18" s="13">
        <f>VLOOKUP(A:A,[1]TDSheet!$A:$M,13,0)</f>
        <v>40</v>
      </c>
      <c r="M18" s="13">
        <f>VLOOKUP(A:A,[1]TDSheet!$A:$N,14,0)</f>
        <v>40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2"/>
        <v>33</v>
      </c>
      <c r="X18" s="15"/>
      <c r="Y18" s="16">
        <f t="shared" si="13"/>
        <v>7.0303030303030303</v>
      </c>
      <c r="Z18" s="13">
        <f t="shared" si="14"/>
        <v>3.6969696969696968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36.799999999999997</v>
      </c>
      <c r="AF18" s="13">
        <f>VLOOKUP(A:A,[1]TDSheet!$A:$AF,32,0)</f>
        <v>34</v>
      </c>
      <c r="AG18" s="13">
        <f>VLOOKUP(A:A,[1]TDSheet!$A:$AG,33,0)</f>
        <v>34</v>
      </c>
      <c r="AH18" s="13">
        <f>VLOOKUP(A:A,[3]TDSheet!$A:$D,4,0)</f>
        <v>1</v>
      </c>
      <c r="AI18" s="13">
        <f>VLOOKUP(A:A,[1]TDSheet!$A:$AI,35,0)</f>
        <v>0</v>
      </c>
      <c r="AJ18" s="13">
        <f t="shared" si="15"/>
        <v>13.5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88</v>
      </c>
      <c r="D19" s="8">
        <v>421</v>
      </c>
      <c r="E19" s="8">
        <v>464</v>
      </c>
      <c r="F19" s="8">
        <v>34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628</v>
      </c>
      <c r="K19" s="13">
        <f t="shared" si="11"/>
        <v>-164</v>
      </c>
      <c r="L19" s="13">
        <f>VLOOKUP(A:A,[1]TDSheet!$A:$M,13,0)</f>
        <v>80</v>
      </c>
      <c r="M19" s="13">
        <f>VLOOKUP(A:A,[1]TDSheet!$A:$N,14,0)</f>
        <v>80</v>
      </c>
      <c r="N19" s="13">
        <f>VLOOKUP(A:A,[1]TDSheet!$A:$X,24,0)</f>
        <v>60</v>
      </c>
      <c r="O19" s="13"/>
      <c r="P19" s="13"/>
      <c r="Q19" s="13"/>
      <c r="R19" s="13"/>
      <c r="S19" s="13"/>
      <c r="T19" s="13"/>
      <c r="U19" s="13"/>
      <c r="V19" s="15">
        <v>170</v>
      </c>
      <c r="W19" s="13">
        <f t="shared" si="12"/>
        <v>92.8</v>
      </c>
      <c r="X19" s="15">
        <v>180</v>
      </c>
      <c r="Y19" s="16">
        <f t="shared" si="13"/>
        <v>6.5086206896551726</v>
      </c>
      <c r="Z19" s="13">
        <f t="shared" si="14"/>
        <v>0.36637931034482762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63</v>
      </c>
      <c r="AF19" s="13">
        <f>VLOOKUP(A:A,[1]TDSheet!$A:$AF,32,0)</f>
        <v>54.4</v>
      </c>
      <c r="AG19" s="13">
        <f>VLOOKUP(A:A,[1]TDSheet!$A:$AG,33,0)</f>
        <v>70.400000000000006</v>
      </c>
      <c r="AH19" s="13">
        <f>VLOOKUP(A:A,[3]TDSheet!$A:$D,4,0)</f>
        <v>170</v>
      </c>
      <c r="AI19" s="13">
        <f>VLOOKUP(A:A,[1]TDSheet!$A:$AI,35,0)</f>
        <v>0</v>
      </c>
      <c r="AJ19" s="13">
        <f t="shared" si="15"/>
        <v>51</v>
      </c>
      <c r="AK19" s="13">
        <f t="shared" si="16"/>
        <v>54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642</v>
      </c>
      <c r="D20" s="8">
        <v>2060</v>
      </c>
      <c r="E20" s="8">
        <v>1605</v>
      </c>
      <c r="F20" s="8">
        <v>1056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1670</v>
      </c>
      <c r="K20" s="13">
        <f t="shared" si="11"/>
        <v>-65</v>
      </c>
      <c r="L20" s="13">
        <f>VLOOKUP(A:A,[1]TDSheet!$A:$M,13,0)</f>
        <v>0</v>
      </c>
      <c r="M20" s="13">
        <f>VLOOKUP(A:A,[1]TDSheet!$A:$N,14,0)</f>
        <v>2000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5">
        <v>500</v>
      </c>
      <c r="W20" s="13">
        <f t="shared" si="12"/>
        <v>321</v>
      </c>
      <c r="X20" s="15">
        <v>500</v>
      </c>
      <c r="Y20" s="16">
        <f t="shared" si="13"/>
        <v>12.635514018691589</v>
      </c>
      <c r="Z20" s="13">
        <f t="shared" si="14"/>
        <v>3.2897196261682242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240.8</v>
      </c>
      <c r="AF20" s="13">
        <f>VLOOKUP(A:A,[1]TDSheet!$A:$AF,32,0)</f>
        <v>238.6</v>
      </c>
      <c r="AG20" s="13">
        <f>VLOOKUP(A:A,[1]TDSheet!$A:$AG,33,0)</f>
        <v>311.2</v>
      </c>
      <c r="AH20" s="13">
        <f>VLOOKUP(A:A,[3]TDSheet!$A:$D,4,0)</f>
        <v>379</v>
      </c>
      <c r="AI20" s="13">
        <f>VLOOKUP(A:A,[1]TDSheet!$A:$AI,35,0)</f>
        <v>0</v>
      </c>
      <c r="AJ20" s="13">
        <f t="shared" si="15"/>
        <v>85</v>
      </c>
      <c r="AK20" s="13">
        <f t="shared" si="16"/>
        <v>85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88</v>
      </c>
      <c r="D21" s="8">
        <v>295</v>
      </c>
      <c r="E21" s="8">
        <v>245</v>
      </c>
      <c r="F21" s="8">
        <v>131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271</v>
      </c>
      <c r="K21" s="13">
        <f t="shared" si="11"/>
        <v>-26</v>
      </c>
      <c r="L21" s="13">
        <f>VLOOKUP(A:A,[1]TDSheet!$A:$M,13,0)</f>
        <v>0</v>
      </c>
      <c r="M21" s="13">
        <f>VLOOKUP(A:A,[1]TDSheet!$A:$N,14,0)</f>
        <v>40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5">
        <v>80</v>
      </c>
      <c r="W21" s="13">
        <f t="shared" si="12"/>
        <v>49</v>
      </c>
      <c r="X21" s="15">
        <v>80</v>
      </c>
      <c r="Y21" s="16">
        <f t="shared" si="13"/>
        <v>6.7551020408163263</v>
      </c>
      <c r="Z21" s="13">
        <f t="shared" si="14"/>
        <v>2.6734693877551021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59.8</v>
      </c>
      <c r="AF21" s="13">
        <f>VLOOKUP(A:A,[1]TDSheet!$A:$AF,32,0)</f>
        <v>48.4</v>
      </c>
      <c r="AG21" s="13">
        <f>VLOOKUP(A:A,[1]TDSheet!$A:$AG,33,0)</f>
        <v>48.6</v>
      </c>
      <c r="AH21" s="13">
        <f>VLOOKUP(A:A,[3]TDSheet!$A:$D,4,0)</f>
        <v>94</v>
      </c>
      <c r="AI21" s="13" t="e">
        <f>VLOOKUP(A:A,[1]TDSheet!$A:$AI,35,0)</f>
        <v>#N/A</v>
      </c>
      <c r="AJ21" s="13">
        <f t="shared" si="15"/>
        <v>30.4</v>
      </c>
      <c r="AK21" s="13">
        <f t="shared" si="16"/>
        <v>30.4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427</v>
      </c>
      <c r="D22" s="8">
        <v>1398</v>
      </c>
      <c r="E22" s="8">
        <v>1074</v>
      </c>
      <c r="F22" s="8">
        <v>720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1131</v>
      </c>
      <c r="K22" s="13">
        <f t="shared" si="11"/>
        <v>-57</v>
      </c>
      <c r="L22" s="13">
        <f>VLOOKUP(A:A,[1]TDSheet!$A:$M,13,0)</f>
        <v>250</v>
      </c>
      <c r="M22" s="13">
        <f>VLOOKUP(A:A,[1]TDSheet!$A:$N,14,0)</f>
        <v>250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5">
        <v>100</v>
      </c>
      <c r="W22" s="13">
        <f t="shared" si="12"/>
        <v>214.8</v>
      </c>
      <c r="X22" s="15">
        <v>100</v>
      </c>
      <c r="Y22" s="16">
        <f t="shared" si="13"/>
        <v>6.610800744878957</v>
      </c>
      <c r="Z22" s="13">
        <f t="shared" si="14"/>
        <v>3.3519553072625698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113.6</v>
      </c>
      <c r="AF22" s="13">
        <f>VLOOKUP(A:A,[1]TDSheet!$A:$AF,32,0)</f>
        <v>152.4</v>
      </c>
      <c r="AG22" s="13">
        <f>VLOOKUP(A:A,[1]TDSheet!$A:$AG,33,0)</f>
        <v>249.2</v>
      </c>
      <c r="AH22" s="13">
        <f>VLOOKUP(A:A,[3]TDSheet!$A:$D,4,0)</f>
        <v>203</v>
      </c>
      <c r="AI22" s="13" t="str">
        <f>VLOOKUP(A:A,[1]TDSheet!$A:$AI,35,0)</f>
        <v>акиюльяб</v>
      </c>
      <c r="AJ22" s="13">
        <f t="shared" si="15"/>
        <v>35</v>
      </c>
      <c r="AK22" s="13">
        <f t="shared" si="16"/>
        <v>35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613</v>
      </c>
      <c r="D23" s="8">
        <v>486</v>
      </c>
      <c r="E23" s="8">
        <v>698</v>
      </c>
      <c r="F23" s="8">
        <v>20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830</v>
      </c>
      <c r="K23" s="13">
        <f t="shared" si="11"/>
        <v>-132</v>
      </c>
      <c r="L23" s="13">
        <f>VLOOKUP(A:A,[1]TDSheet!$A:$M,13,0)</f>
        <v>0</v>
      </c>
      <c r="M23" s="13">
        <f>VLOOKUP(A:A,[1]TDSheet!$A:$N,14,0)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5">
        <v>60</v>
      </c>
      <c r="W23" s="13">
        <f t="shared" si="12"/>
        <v>48.4</v>
      </c>
      <c r="X23" s="15">
        <v>60</v>
      </c>
      <c r="Y23" s="16">
        <f t="shared" si="13"/>
        <v>2.8925619834710745</v>
      </c>
      <c r="Z23" s="13">
        <f t="shared" si="14"/>
        <v>0.41322314049586778</v>
      </c>
      <c r="AA23" s="13"/>
      <c r="AB23" s="13"/>
      <c r="AC23" s="13"/>
      <c r="AD23" s="13">
        <f>VLOOKUP(A:A,[1]TDSheet!$A:$AD,30,0)</f>
        <v>456</v>
      </c>
      <c r="AE23" s="13">
        <f>VLOOKUP(A:A,[1]TDSheet!$A:$AE,31,0)</f>
        <v>79.8</v>
      </c>
      <c r="AF23" s="13">
        <f>VLOOKUP(A:A,[1]TDSheet!$A:$AF,32,0)</f>
        <v>45.2</v>
      </c>
      <c r="AG23" s="13">
        <f>VLOOKUP(A:A,[1]TDSheet!$A:$AG,33,0)</f>
        <v>70.400000000000006</v>
      </c>
      <c r="AH23" s="13">
        <f>VLOOKUP(A:A,[3]TDSheet!$A:$D,4,0)</f>
        <v>9</v>
      </c>
      <c r="AI23" s="13" t="str">
        <f>VLOOKUP(A:A,[1]TDSheet!$A:$AI,35,0)</f>
        <v>увел</v>
      </c>
      <c r="AJ23" s="13">
        <f t="shared" si="15"/>
        <v>21</v>
      </c>
      <c r="AK23" s="13">
        <f t="shared" si="16"/>
        <v>21</v>
      </c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289</v>
      </c>
      <c r="D24" s="8">
        <v>533</v>
      </c>
      <c r="E24" s="8">
        <v>515</v>
      </c>
      <c r="F24" s="8">
        <v>291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686</v>
      </c>
      <c r="K24" s="13">
        <f t="shared" si="11"/>
        <v>-171</v>
      </c>
      <c r="L24" s="13">
        <f>VLOOKUP(A:A,[1]TDSheet!$A:$M,13,0)</f>
        <v>120</v>
      </c>
      <c r="M24" s="13">
        <f>VLOOKUP(A:A,[1]TDSheet!$A:$N,14,0)</f>
        <v>100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5">
        <v>100</v>
      </c>
      <c r="W24" s="13">
        <f t="shared" si="12"/>
        <v>103</v>
      </c>
      <c r="X24" s="15">
        <v>100</v>
      </c>
      <c r="Y24" s="16">
        <f t="shared" si="13"/>
        <v>6.9029126213592233</v>
      </c>
      <c r="Z24" s="13">
        <f t="shared" si="14"/>
        <v>2.825242718446602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78.599999999999994</v>
      </c>
      <c r="AF24" s="13">
        <f>VLOOKUP(A:A,[1]TDSheet!$A:$AF,32,0)</f>
        <v>72.8</v>
      </c>
      <c r="AG24" s="13">
        <f>VLOOKUP(A:A,[1]TDSheet!$A:$AG,33,0)</f>
        <v>74.400000000000006</v>
      </c>
      <c r="AH24" s="13">
        <f>VLOOKUP(A:A,[3]TDSheet!$A:$D,4,0)</f>
        <v>124</v>
      </c>
      <c r="AI24" s="13">
        <f>VLOOKUP(A:A,[1]TDSheet!$A:$AI,35,0)</f>
        <v>0</v>
      </c>
      <c r="AJ24" s="13">
        <f t="shared" si="15"/>
        <v>35</v>
      </c>
      <c r="AK24" s="13">
        <f t="shared" si="16"/>
        <v>35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341</v>
      </c>
      <c r="D25" s="8">
        <v>1086</v>
      </c>
      <c r="E25" s="8">
        <v>853</v>
      </c>
      <c r="F25" s="8">
        <v>550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986</v>
      </c>
      <c r="K25" s="13">
        <f t="shared" si="11"/>
        <v>-133</v>
      </c>
      <c r="L25" s="13">
        <f>VLOOKUP(A:A,[1]TDSheet!$A:$M,13,0)</f>
        <v>220</v>
      </c>
      <c r="M25" s="13">
        <f>VLOOKUP(A:A,[1]TDSheet!$A:$N,14,0)</f>
        <v>200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5">
        <v>100</v>
      </c>
      <c r="W25" s="13">
        <f t="shared" si="12"/>
        <v>170.6</v>
      </c>
      <c r="X25" s="15">
        <v>100</v>
      </c>
      <c r="Y25" s="16">
        <f t="shared" si="13"/>
        <v>6.8581477139507623</v>
      </c>
      <c r="Z25" s="13">
        <f t="shared" si="14"/>
        <v>3.2239155920281362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184.6</v>
      </c>
      <c r="AF25" s="13">
        <f>VLOOKUP(A:A,[1]TDSheet!$A:$AF,32,0)</f>
        <v>189</v>
      </c>
      <c r="AG25" s="13">
        <f>VLOOKUP(A:A,[1]TDSheet!$A:$AG,33,0)</f>
        <v>201.2</v>
      </c>
      <c r="AH25" s="13">
        <f>VLOOKUP(A:A,[3]TDSheet!$A:$D,4,0)</f>
        <v>184</v>
      </c>
      <c r="AI25" s="13" t="str">
        <f>VLOOKUP(A:A,[1]TDSheet!$A:$AI,35,0)</f>
        <v>оконч</v>
      </c>
      <c r="AJ25" s="13">
        <f t="shared" si="15"/>
        <v>35</v>
      </c>
      <c r="AK25" s="13">
        <f t="shared" si="16"/>
        <v>35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206.04</v>
      </c>
      <c r="D26" s="8">
        <v>542.85199999999998</v>
      </c>
      <c r="E26" s="8">
        <v>493.38099999999997</v>
      </c>
      <c r="F26" s="8">
        <v>243.054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481.78899999999999</v>
      </c>
      <c r="K26" s="13">
        <f t="shared" si="11"/>
        <v>11.591999999999985</v>
      </c>
      <c r="L26" s="13">
        <f>VLOOKUP(A:A,[1]TDSheet!$A:$M,13,0)</f>
        <v>120</v>
      </c>
      <c r="M26" s="13">
        <f>VLOOKUP(A:A,[1]TDSheet!$A:$N,14,0)</f>
        <v>110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5">
        <v>100</v>
      </c>
      <c r="W26" s="13">
        <f t="shared" si="12"/>
        <v>98.676199999999994</v>
      </c>
      <c r="X26" s="15">
        <v>100</v>
      </c>
      <c r="Y26" s="16">
        <f t="shared" si="13"/>
        <v>6.82083420318172</v>
      </c>
      <c r="Z26" s="13">
        <f t="shared" si="14"/>
        <v>2.4631471418639959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89.321400000000011</v>
      </c>
      <c r="AF26" s="13">
        <f>VLOOKUP(A:A,[1]TDSheet!$A:$AF,32,0)</f>
        <v>98.803200000000004</v>
      </c>
      <c r="AG26" s="13">
        <f>VLOOKUP(A:A,[1]TDSheet!$A:$AG,33,0)</f>
        <v>108.4834</v>
      </c>
      <c r="AH26" s="13">
        <f>VLOOKUP(A:A,[3]TDSheet!$A:$D,4,0)</f>
        <v>102.869</v>
      </c>
      <c r="AI26" s="13">
        <f>VLOOKUP(A:A,[1]TDSheet!$A:$AI,35,0)</f>
        <v>0</v>
      </c>
      <c r="AJ26" s="13">
        <f t="shared" si="15"/>
        <v>100</v>
      </c>
      <c r="AK26" s="13">
        <f t="shared" si="16"/>
        <v>100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2526.538</v>
      </c>
      <c r="D27" s="8">
        <v>13220.894</v>
      </c>
      <c r="E27" s="8">
        <v>6037.4719999999998</v>
      </c>
      <c r="F27" s="8">
        <v>2729.3820000000001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6239.1040000000003</v>
      </c>
      <c r="K27" s="13">
        <f t="shared" si="11"/>
        <v>-201.63200000000052</v>
      </c>
      <c r="L27" s="13">
        <f>VLOOKUP(A:A,[1]TDSheet!$A:$M,13,0)</f>
        <v>1100</v>
      </c>
      <c r="M27" s="13">
        <f>VLOOKUP(A:A,[1]TDSheet!$A:$N,14,0)</f>
        <v>1200</v>
      </c>
      <c r="N27" s="13">
        <f>VLOOKUP(A:A,[1]TDSheet!$A:$X,24,0)</f>
        <v>600</v>
      </c>
      <c r="O27" s="13"/>
      <c r="P27" s="13"/>
      <c r="Q27" s="13"/>
      <c r="R27" s="13"/>
      <c r="S27" s="13"/>
      <c r="T27" s="13"/>
      <c r="U27" s="13"/>
      <c r="V27" s="15">
        <v>1200</v>
      </c>
      <c r="W27" s="13">
        <f t="shared" si="12"/>
        <v>1207.4944</v>
      </c>
      <c r="X27" s="15">
        <v>1300</v>
      </c>
      <c r="Y27" s="16">
        <f t="shared" si="13"/>
        <v>6.7324386763201547</v>
      </c>
      <c r="Z27" s="13">
        <f t="shared" si="14"/>
        <v>2.2603682468423871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1129.6415999999999</v>
      </c>
      <c r="AF27" s="13">
        <f>VLOOKUP(A:A,[1]TDSheet!$A:$AF,32,0)</f>
        <v>1094.1597999999999</v>
      </c>
      <c r="AG27" s="13">
        <f>VLOOKUP(A:A,[1]TDSheet!$A:$AG,33,0)</f>
        <v>1155.653</v>
      </c>
      <c r="AH27" s="13">
        <f>VLOOKUP(A:A,[3]TDSheet!$A:$D,4,0)</f>
        <v>1117.287</v>
      </c>
      <c r="AI27" s="13" t="str">
        <f>VLOOKUP(A:A,[1]TDSheet!$A:$AI,35,0)</f>
        <v>акиюльяб</v>
      </c>
      <c r="AJ27" s="13">
        <f t="shared" si="15"/>
        <v>1200</v>
      </c>
      <c r="AK27" s="13">
        <f t="shared" si="16"/>
        <v>1300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169.523</v>
      </c>
      <c r="D28" s="8">
        <v>935.88499999999999</v>
      </c>
      <c r="E28" s="8">
        <v>399.00099999999998</v>
      </c>
      <c r="F28" s="8">
        <v>114.98399999999999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385.14600000000002</v>
      </c>
      <c r="K28" s="13">
        <f t="shared" si="11"/>
        <v>13.854999999999961</v>
      </c>
      <c r="L28" s="13">
        <f>VLOOKUP(A:A,[1]TDSheet!$A:$M,13,0)</f>
        <v>80</v>
      </c>
      <c r="M28" s="13">
        <f>VLOOKUP(A:A,[1]TDSheet!$A:$N,14,0)</f>
        <v>80</v>
      </c>
      <c r="N28" s="13">
        <f>VLOOKUP(A:A,[1]TDSheet!$A:$X,24,0)</f>
        <v>50</v>
      </c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2"/>
        <v>79.80019999999999</v>
      </c>
      <c r="X28" s="15">
        <v>100</v>
      </c>
      <c r="Y28" s="16">
        <f t="shared" si="13"/>
        <v>6.5787303791218568</v>
      </c>
      <c r="Z28" s="13">
        <f t="shared" si="14"/>
        <v>1.4408986443642999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82.321400000000011</v>
      </c>
      <c r="AF28" s="13">
        <f>VLOOKUP(A:A,[1]TDSheet!$A:$AF,32,0)</f>
        <v>76.069800000000001</v>
      </c>
      <c r="AG28" s="13">
        <f>VLOOKUP(A:A,[1]TDSheet!$A:$AG,33,0)</f>
        <v>75.192800000000005</v>
      </c>
      <c r="AH28" s="13">
        <f>VLOOKUP(A:A,[3]TDSheet!$A:$D,4,0)</f>
        <v>96.543000000000006</v>
      </c>
      <c r="AI28" s="13">
        <f>VLOOKUP(A:A,[1]TDSheet!$A:$AI,35,0)</f>
        <v>0</v>
      </c>
      <c r="AJ28" s="13">
        <f t="shared" si="15"/>
        <v>100</v>
      </c>
      <c r="AK28" s="13">
        <f t="shared" si="16"/>
        <v>100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526.01</v>
      </c>
      <c r="D29" s="8">
        <v>1571.347</v>
      </c>
      <c r="E29" s="17">
        <v>596.01</v>
      </c>
      <c r="F29" s="17">
        <v>638.41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3">
        <f>VLOOKUP(A:A,[2]TDSheet!$A:$F,6,0)</f>
        <v>572.65099999999995</v>
      </c>
      <c r="K29" s="13">
        <f t="shared" si="11"/>
        <v>23.359000000000037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/>
      <c r="W29" s="13">
        <f t="shared" si="12"/>
        <v>119.202</v>
      </c>
      <c r="X29" s="15"/>
      <c r="Y29" s="16">
        <f t="shared" si="13"/>
        <v>5.3556987298870826</v>
      </c>
      <c r="Z29" s="13">
        <f t="shared" si="14"/>
        <v>5.3556987298870826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107.8</v>
      </c>
      <c r="AF29" s="13">
        <f>VLOOKUP(A:A,[1]TDSheet!$A:$AF,32,0)</f>
        <v>116.452</v>
      </c>
      <c r="AG29" s="13">
        <f>VLOOKUP(A:A,[1]TDSheet!$A:$AG,33,0)</f>
        <v>138.71700000000001</v>
      </c>
      <c r="AH29" s="13">
        <f>VLOOKUP(A:A,[3]TDSheet!$A:$D,4,0)</f>
        <v>114.13</v>
      </c>
      <c r="AI29" s="13" t="str">
        <f>VLOOKUP(A:A,[1]TDSheet!$A:$AI,35,0)</f>
        <v>ув в 2 раза</v>
      </c>
      <c r="AJ29" s="13">
        <f t="shared" si="15"/>
        <v>0</v>
      </c>
      <c r="AK29" s="13">
        <f t="shared" si="16"/>
        <v>0</v>
      </c>
      <c r="AL29" s="13"/>
      <c r="AM29" s="13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204.864</v>
      </c>
      <c r="D30" s="8">
        <v>139.625</v>
      </c>
      <c r="E30" s="8">
        <v>210.47</v>
      </c>
      <c r="F30" s="8">
        <v>113.21899999999999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254.726</v>
      </c>
      <c r="K30" s="13">
        <f t="shared" si="11"/>
        <v>-44.256</v>
      </c>
      <c r="L30" s="13">
        <f>VLOOKUP(A:A,[1]TDSheet!$A:$M,13,0)</f>
        <v>4</v>
      </c>
      <c r="M30" s="13">
        <f>VLOOKUP(A:A,[1]TDSheet!$A:$N,14,0)</f>
        <v>80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>
        <v>40</v>
      </c>
      <c r="W30" s="13">
        <f t="shared" si="12"/>
        <v>42.094000000000001</v>
      </c>
      <c r="X30" s="15">
        <v>40</v>
      </c>
      <c r="Y30" s="16">
        <f t="shared" si="13"/>
        <v>6.5857129282082951</v>
      </c>
      <c r="Z30" s="13">
        <f t="shared" si="14"/>
        <v>2.6896707369221264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53.622</v>
      </c>
      <c r="AF30" s="13">
        <f>VLOOKUP(A:A,[1]TDSheet!$A:$AF,32,0)</f>
        <v>51.840400000000002</v>
      </c>
      <c r="AG30" s="13">
        <f>VLOOKUP(A:A,[1]TDSheet!$A:$AG,33,0)</f>
        <v>42.513999999999996</v>
      </c>
      <c r="AH30" s="13">
        <f>VLOOKUP(A:A,[3]TDSheet!$A:$D,4,0)</f>
        <v>51.52</v>
      </c>
      <c r="AI30" s="13">
        <f>VLOOKUP(A:A,[1]TDSheet!$A:$AI,35,0)</f>
        <v>0</v>
      </c>
      <c r="AJ30" s="13">
        <f t="shared" si="15"/>
        <v>40</v>
      </c>
      <c r="AK30" s="13">
        <f t="shared" si="16"/>
        <v>40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287.35599999999999</v>
      </c>
      <c r="D31" s="8">
        <v>1407.3689999999999</v>
      </c>
      <c r="E31" s="8">
        <v>647.69200000000001</v>
      </c>
      <c r="F31" s="8">
        <v>304.88400000000001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623.31200000000001</v>
      </c>
      <c r="K31" s="13">
        <f t="shared" si="11"/>
        <v>24.379999999999995</v>
      </c>
      <c r="L31" s="13">
        <f>VLOOKUP(A:A,[1]TDSheet!$A:$M,13,0)</f>
        <v>130</v>
      </c>
      <c r="M31" s="13">
        <f>VLOOKUP(A:A,[1]TDSheet!$A:$N,14,0)</f>
        <v>150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5">
        <v>130</v>
      </c>
      <c r="W31" s="13">
        <f t="shared" si="12"/>
        <v>129.5384</v>
      </c>
      <c r="X31" s="15">
        <v>130</v>
      </c>
      <c r="Y31" s="16">
        <f t="shared" si="13"/>
        <v>6.5222667564212626</v>
      </c>
      <c r="Z31" s="13">
        <f t="shared" si="14"/>
        <v>2.3536186953057938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122.89059999999999</v>
      </c>
      <c r="AF31" s="13">
        <f>VLOOKUP(A:A,[1]TDSheet!$A:$AF,32,0)</f>
        <v>136.30279999999999</v>
      </c>
      <c r="AG31" s="13">
        <f>VLOOKUP(A:A,[1]TDSheet!$A:$AG,33,0)</f>
        <v>137.37560000000002</v>
      </c>
      <c r="AH31" s="13">
        <f>VLOOKUP(A:A,[3]TDSheet!$A:$D,4,0)</f>
        <v>135.898</v>
      </c>
      <c r="AI31" s="13">
        <f>VLOOKUP(A:A,[1]TDSheet!$A:$AI,35,0)</f>
        <v>0</v>
      </c>
      <c r="AJ31" s="13">
        <f t="shared" si="15"/>
        <v>130</v>
      </c>
      <c r="AK31" s="13">
        <f t="shared" si="16"/>
        <v>130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26.3</v>
      </c>
      <c r="D32" s="8">
        <v>2146.66</v>
      </c>
      <c r="E32" s="17">
        <v>1323.105</v>
      </c>
      <c r="F32" s="17">
        <v>112.77500000000001</v>
      </c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1321.7180000000001</v>
      </c>
      <c r="K32" s="13">
        <f t="shared" si="11"/>
        <v>1.3869999999999436</v>
      </c>
      <c r="L32" s="13">
        <f>VLOOKUP(A:A,[1]TDSheet!$A:$M,13,0)</f>
        <v>0</v>
      </c>
      <c r="M32" s="13">
        <f>VLOOKUP(A:A,[1]TDSheet!$A:$N,14,0)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264.62099999999998</v>
      </c>
      <c r="X32" s="15"/>
      <c r="Y32" s="16">
        <f t="shared" si="13"/>
        <v>0.42617554918165984</v>
      </c>
      <c r="Z32" s="13">
        <f t="shared" si="14"/>
        <v>0.42617554918165984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1120.5999999999999</v>
      </c>
      <c r="AF32" s="13">
        <f>VLOOKUP(A:A,[1]TDSheet!$A:$AF,32,0)</f>
        <v>1078.25</v>
      </c>
      <c r="AG32" s="13">
        <f>VLOOKUP(A:A,[1]TDSheet!$A:$AG,33,0)</f>
        <v>380.56799999999998</v>
      </c>
      <c r="AH32" s="13">
        <f>VLOOKUP(A:A,[3]TDSheet!$A:$D,4,0)</f>
        <v>80.099999999999994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136.90600000000001</v>
      </c>
      <c r="D33" s="8">
        <v>335.88400000000001</v>
      </c>
      <c r="E33" s="8">
        <v>316.72199999999998</v>
      </c>
      <c r="F33" s="8">
        <v>147.23500000000001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318.37599999999998</v>
      </c>
      <c r="K33" s="13">
        <f t="shared" si="11"/>
        <v>-1.6539999999999964</v>
      </c>
      <c r="L33" s="13">
        <f>VLOOKUP(A:A,[1]TDSheet!$A:$M,13,0)</f>
        <v>70</v>
      </c>
      <c r="M33" s="13">
        <f>VLOOKUP(A:A,[1]TDSheet!$A:$N,14,0)</f>
        <v>80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>
        <v>60</v>
      </c>
      <c r="W33" s="13">
        <f t="shared" si="12"/>
        <v>63.344399999999993</v>
      </c>
      <c r="X33" s="15">
        <v>60</v>
      </c>
      <c r="Y33" s="16">
        <f t="shared" si="13"/>
        <v>6.5867701012244186</v>
      </c>
      <c r="Z33" s="13">
        <f t="shared" si="14"/>
        <v>2.3243570070913928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60.919200000000004</v>
      </c>
      <c r="AF33" s="13">
        <f>VLOOKUP(A:A,[1]TDSheet!$A:$AF,32,0)</f>
        <v>65.764800000000008</v>
      </c>
      <c r="AG33" s="13">
        <f>VLOOKUP(A:A,[1]TDSheet!$A:$AG,33,0)</f>
        <v>69.565799999999996</v>
      </c>
      <c r="AH33" s="13">
        <f>VLOOKUP(A:A,[3]TDSheet!$A:$D,4,0)</f>
        <v>76.745000000000005</v>
      </c>
      <c r="AI33" s="13">
        <f>VLOOKUP(A:A,[1]TDSheet!$A:$AI,35,0)</f>
        <v>0</v>
      </c>
      <c r="AJ33" s="13">
        <f t="shared" si="15"/>
        <v>60</v>
      </c>
      <c r="AK33" s="13">
        <f t="shared" si="16"/>
        <v>60</v>
      </c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155.73599999999999</v>
      </c>
      <c r="D34" s="8">
        <v>246.93799999999999</v>
      </c>
      <c r="E34" s="8">
        <v>298.11700000000002</v>
      </c>
      <c r="F34" s="8">
        <v>101.012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289.60399999999998</v>
      </c>
      <c r="K34" s="13">
        <f t="shared" si="11"/>
        <v>8.5130000000000337</v>
      </c>
      <c r="L34" s="13">
        <f>VLOOKUP(A:A,[1]TDSheet!$A:$M,13,0)</f>
        <v>60</v>
      </c>
      <c r="M34" s="13">
        <f>VLOOKUP(A:A,[1]TDSheet!$A:$N,14,0)</f>
        <v>60</v>
      </c>
      <c r="N34" s="13">
        <f>VLOOKUP(A:A,[1]TDSheet!$A:$X,24,0)</f>
        <v>50</v>
      </c>
      <c r="O34" s="13"/>
      <c r="P34" s="13"/>
      <c r="Q34" s="13"/>
      <c r="R34" s="13"/>
      <c r="S34" s="13"/>
      <c r="T34" s="13"/>
      <c r="U34" s="13"/>
      <c r="V34" s="15">
        <v>60</v>
      </c>
      <c r="W34" s="13">
        <f t="shared" si="12"/>
        <v>59.623400000000004</v>
      </c>
      <c r="X34" s="15">
        <v>60</v>
      </c>
      <c r="Y34" s="16">
        <f t="shared" si="13"/>
        <v>6.5580292301344771</v>
      </c>
      <c r="Z34" s="13">
        <f t="shared" si="14"/>
        <v>1.694167055216576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55.556600000000003</v>
      </c>
      <c r="AF34" s="13">
        <f>VLOOKUP(A:A,[1]TDSheet!$A:$AF,32,0)</f>
        <v>56.088999999999999</v>
      </c>
      <c r="AG34" s="13">
        <f>VLOOKUP(A:A,[1]TDSheet!$A:$AG,33,0)</f>
        <v>54.852599999999995</v>
      </c>
      <c r="AH34" s="13">
        <f>VLOOKUP(A:A,[3]TDSheet!$A:$D,4,0)</f>
        <v>49.56</v>
      </c>
      <c r="AI34" s="13">
        <f>VLOOKUP(A:A,[1]TDSheet!$A:$AI,35,0)</f>
        <v>0</v>
      </c>
      <c r="AJ34" s="13">
        <f t="shared" si="15"/>
        <v>60</v>
      </c>
      <c r="AK34" s="13">
        <f t="shared" si="16"/>
        <v>60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42.854999999999997</v>
      </c>
      <c r="D35" s="8">
        <v>34.704999999999998</v>
      </c>
      <c r="E35" s="8">
        <v>44.152000000000001</v>
      </c>
      <c r="F35" s="8">
        <v>30.696999999999999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44.024999999999999</v>
      </c>
      <c r="K35" s="13">
        <f t="shared" si="11"/>
        <v>0.12700000000000244</v>
      </c>
      <c r="L35" s="13">
        <f>VLOOKUP(A:A,[1]TDSheet!$A:$M,13,0)</f>
        <v>0</v>
      </c>
      <c r="M35" s="13">
        <f>VLOOKUP(A:A,[1]TDSheet!$A:$N,14,0)</f>
        <v>60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>
        <v>30</v>
      </c>
      <c r="W35" s="13">
        <f t="shared" si="12"/>
        <v>8.8304000000000009</v>
      </c>
      <c r="X35" s="15"/>
      <c r="Y35" s="16">
        <f t="shared" si="13"/>
        <v>13.668350244609529</v>
      </c>
      <c r="Z35" s="13">
        <f t="shared" si="14"/>
        <v>3.4762864649392999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6.0031999999999996</v>
      </c>
      <c r="AF35" s="13">
        <f>VLOOKUP(A:A,[1]TDSheet!$A:$AF,32,0)</f>
        <v>6.5531999999999995</v>
      </c>
      <c r="AG35" s="13">
        <f>VLOOKUP(A:A,[1]TDSheet!$A:$AG,33,0)</f>
        <v>8.0772000000000013</v>
      </c>
      <c r="AH35" s="13">
        <f>VLOOKUP(A:A,[3]TDSheet!$A:$D,4,0)</f>
        <v>9.5250000000000004</v>
      </c>
      <c r="AI35" s="13" t="e">
        <f>VLOOKUP(A:A,[1]TDSheet!$A:$AI,35,0)</f>
        <v>#N/A</v>
      </c>
      <c r="AJ35" s="13">
        <f t="shared" si="15"/>
        <v>30</v>
      </c>
      <c r="AK35" s="13">
        <f t="shared" si="16"/>
        <v>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315.92899999999997</v>
      </c>
      <c r="D36" s="8">
        <v>643.90700000000004</v>
      </c>
      <c r="E36" s="8">
        <v>685.60400000000004</v>
      </c>
      <c r="F36" s="8">
        <v>260.209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662.58399999999995</v>
      </c>
      <c r="K36" s="13">
        <f t="shared" si="11"/>
        <v>23.020000000000095</v>
      </c>
      <c r="L36" s="13">
        <f>VLOOKUP(A:A,[1]TDSheet!$A:$M,13,0)</f>
        <v>140</v>
      </c>
      <c r="M36" s="13">
        <f>VLOOKUP(A:A,[1]TDSheet!$A:$N,14,0)</f>
        <v>150</v>
      </c>
      <c r="N36" s="13">
        <f>VLOOKUP(A:A,[1]TDSheet!$A:$X,24,0)</f>
        <v>70</v>
      </c>
      <c r="O36" s="13"/>
      <c r="P36" s="13"/>
      <c r="Q36" s="13"/>
      <c r="R36" s="13"/>
      <c r="S36" s="13"/>
      <c r="T36" s="13"/>
      <c r="U36" s="13"/>
      <c r="V36" s="15">
        <v>150</v>
      </c>
      <c r="W36" s="13">
        <f t="shared" si="12"/>
        <v>137.1208</v>
      </c>
      <c r="X36" s="15">
        <v>150</v>
      </c>
      <c r="Y36" s="16">
        <f t="shared" si="13"/>
        <v>6.7109366339752983</v>
      </c>
      <c r="Z36" s="13">
        <f t="shared" si="14"/>
        <v>1.8976624990519309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136.35679999999999</v>
      </c>
      <c r="AF36" s="13">
        <f>VLOOKUP(A:A,[1]TDSheet!$A:$AF,32,0)</f>
        <v>139.16379999999998</v>
      </c>
      <c r="AG36" s="13">
        <f>VLOOKUP(A:A,[1]TDSheet!$A:$AG,33,0)</f>
        <v>138.06639999999999</v>
      </c>
      <c r="AH36" s="13">
        <f>VLOOKUP(A:A,[3]TDSheet!$A:$D,4,0)</f>
        <v>128.666</v>
      </c>
      <c r="AI36" s="13">
        <f>VLOOKUP(A:A,[1]TDSheet!$A:$AI,35,0)</f>
        <v>0</v>
      </c>
      <c r="AJ36" s="13">
        <f t="shared" si="15"/>
        <v>150</v>
      </c>
      <c r="AK36" s="13">
        <f t="shared" si="16"/>
        <v>150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94.715999999999994</v>
      </c>
      <c r="D37" s="8">
        <v>208.75</v>
      </c>
      <c r="E37" s="8">
        <v>211.95099999999999</v>
      </c>
      <c r="F37" s="8">
        <v>83.231999999999999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204.154</v>
      </c>
      <c r="K37" s="13">
        <f t="shared" si="11"/>
        <v>7.796999999999997</v>
      </c>
      <c r="L37" s="13">
        <f>VLOOKUP(A:A,[1]TDSheet!$A:$M,13,0)</f>
        <v>50</v>
      </c>
      <c r="M37" s="13">
        <f>VLOOKUP(A:A,[1]TDSheet!$A:$N,14,0)</f>
        <v>50</v>
      </c>
      <c r="N37" s="13">
        <f>VLOOKUP(A:A,[1]TDSheet!$A:$X,24,0)</f>
        <v>20</v>
      </c>
      <c r="O37" s="13"/>
      <c r="P37" s="13"/>
      <c r="Q37" s="13"/>
      <c r="R37" s="13"/>
      <c r="S37" s="13"/>
      <c r="T37" s="13"/>
      <c r="U37" s="13"/>
      <c r="V37" s="15">
        <v>30</v>
      </c>
      <c r="W37" s="13">
        <f t="shared" si="12"/>
        <v>42.3902</v>
      </c>
      <c r="X37" s="15">
        <v>30</v>
      </c>
      <c r="Y37" s="16">
        <f t="shared" si="13"/>
        <v>6.2097371562295054</v>
      </c>
      <c r="Z37" s="13">
        <f t="shared" si="14"/>
        <v>1.9634726894423711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28.316000000000003</v>
      </c>
      <c r="AF37" s="13">
        <f>VLOOKUP(A:A,[1]TDSheet!$A:$AF,32,0)</f>
        <v>35.762999999999998</v>
      </c>
      <c r="AG37" s="13">
        <f>VLOOKUP(A:A,[1]TDSheet!$A:$AG,33,0)</f>
        <v>41.339399999999998</v>
      </c>
      <c r="AH37" s="13">
        <f>VLOOKUP(A:A,[3]TDSheet!$A:$D,4,0)</f>
        <v>54.054000000000002</v>
      </c>
      <c r="AI37" s="13">
        <f>VLOOKUP(A:A,[1]TDSheet!$A:$AI,35,0)</f>
        <v>0</v>
      </c>
      <c r="AJ37" s="13">
        <f t="shared" si="15"/>
        <v>30</v>
      </c>
      <c r="AK37" s="13">
        <f t="shared" si="16"/>
        <v>30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84.971000000000004</v>
      </c>
      <c r="D38" s="8">
        <v>249.16200000000001</v>
      </c>
      <c r="E38" s="8">
        <v>242.07599999999999</v>
      </c>
      <c r="F38" s="8">
        <v>87.977000000000004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241.958</v>
      </c>
      <c r="K38" s="13">
        <f t="shared" si="11"/>
        <v>0.117999999999995</v>
      </c>
      <c r="L38" s="13">
        <f>VLOOKUP(A:A,[1]TDSheet!$A:$M,13,0)</f>
        <v>50</v>
      </c>
      <c r="M38" s="13">
        <f>VLOOKUP(A:A,[1]TDSheet!$A:$N,14,0)</f>
        <v>60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5">
        <v>60</v>
      </c>
      <c r="W38" s="13">
        <f t="shared" si="12"/>
        <v>48.415199999999999</v>
      </c>
      <c r="X38" s="15">
        <v>60</v>
      </c>
      <c r="Y38" s="16">
        <f t="shared" si="13"/>
        <v>6.5677101406169962</v>
      </c>
      <c r="Z38" s="13">
        <f t="shared" si="14"/>
        <v>1.8171359407789291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37.382799999999996</v>
      </c>
      <c r="AF38" s="13">
        <f>VLOOKUP(A:A,[1]TDSheet!$A:$AF,32,0)</f>
        <v>31.229000000000003</v>
      </c>
      <c r="AG38" s="13">
        <f>VLOOKUP(A:A,[1]TDSheet!$A:$AG,33,0)</f>
        <v>48.627200000000002</v>
      </c>
      <c r="AH38" s="13">
        <f>VLOOKUP(A:A,[3]TDSheet!$A:$D,4,0)</f>
        <v>96.835999999999999</v>
      </c>
      <c r="AI38" s="13" t="str">
        <f>VLOOKUP(A:A,[1]TDSheet!$A:$AI,35,0)</f>
        <v>увел</v>
      </c>
      <c r="AJ38" s="13">
        <f t="shared" si="15"/>
        <v>60</v>
      </c>
      <c r="AK38" s="13">
        <f t="shared" si="16"/>
        <v>60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525.74599999999998</v>
      </c>
      <c r="D39" s="8">
        <v>4110.5649999999996</v>
      </c>
      <c r="E39" s="8">
        <v>1304.664</v>
      </c>
      <c r="F39" s="8">
        <v>761.77700000000004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1288.123</v>
      </c>
      <c r="K39" s="13">
        <f t="shared" si="11"/>
        <v>16.54099999999994</v>
      </c>
      <c r="L39" s="13">
        <f>VLOOKUP(A:A,[1]TDSheet!$A:$M,13,0)</f>
        <v>300</v>
      </c>
      <c r="M39" s="13">
        <f>VLOOKUP(A:A,[1]TDSheet!$A:$N,14,0)</f>
        <v>350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5">
        <v>150</v>
      </c>
      <c r="W39" s="13">
        <f t="shared" si="12"/>
        <v>260.93279999999999</v>
      </c>
      <c r="X39" s="15">
        <v>150</v>
      </c>
      <c r="Y39" s="16">
        <f t="shared" si="13"/>
        <v>6.5602216356088618</v>
      </c>
      <c r="Z39" s="13">
        <f t="shared" si="14"/>
        <v>2.9194374950178745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239.44239999999999</v>
      </c>
      <c r="AF39" s="13">
        <f>VLOOKUP(A:A,[1]TDSheet!$A:$AF,32,0)</f>
        <v>283.82479999999998</v>
      </c>
      <c r="AG39" s="13">
        <f>VLOOKUP(A:A,[1]TDSheet!$A:$AG,33,0)</f>
        <v>295.65700000000004</v>
      </c>
      <c r="AH39" s="13">
        <f>VLOOKUP(A:A,[3]TDSheet!$A:$D,4,0)</f>
        <v>214.636</v>
      </c>
      <c r="AI39" s="13" t="str">
        <f>VLOOKUP(A:A,[1]TDSheet!$A:$AI,35,0)</f>
        <v>оконч</v>
      </c>
      <c r="AJ39" s="13">
        <f t="shared" si="15"/>
        <v>150</v>
      </c>
      <c r="AK39" s="13">
        <f t="shared" si="16"/>
        <v>150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86.510999999999996</v>
      </c>
      <c r="D40" s="8">
        <v>184.68899999999999</v>
      </c>
      <c r="E40" s="8">
        <v>212.23500000000001</v>
      </c>
      <c r="F40" s="8">
        <v>58.850999999999999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278.35399999999998</v>
      </c>
      <c r="K40" s="13">
        <f t="shared" si="11"/>
        <v>-66.118999999999971</v>
      </c>
      <c r="L40" s="13">
        <f>VLOOKUP(A:A,[1]TDSheet!$A:$M,13,0)</f>
        <v>60</v>
      </c>
      <c r="M40" s="13">
        <f>VLOOKUP(A:A,[1]TDSheet!$A:$N,14,0)</f>
        <v>40</v>
      </c>
      <c r="N40" s="13">
        <f>VLOOKUP(A:A,[1]TDSheet!$A:$X,24,0)</f>
        <v>30</v>
      </c>
      <c r="O40" s="13"/>
      <c r="P40" s="13"/>
      <c r="Q40" s="13"/>
      <c r="R40" s="13"/>
      <c r="S40" s="13"/>
      <c r="T40" s="13"/>
      <c r="U40" s="13"/>
      <c r="V40" s="15">
        <v>50</v>
      </c>
      <c r="W40" s="13">
        <f t="shared" si="12"/>
        <v>42.447000000000003</v>
      </c>
      <c r="X40" s="15">
        <v>50</v>
      </c>
      <c r="Y40" s="16">
        <f t="shared" si="13"/>
        <v>6.8049803284095454</v>
      </c>
      <c r="Z40" s="13">
        <f t="shared" si="14"/>
        <v>1.3864584069545549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26.252600000000001</v>
      </c>
      <c r="AF40" s="13">
        <f>VLOOKUP(A:A,[1]TDSheet!$A:$AF,32,0)</f>
        <v>24.892800000000001</v>
      </c>
      <c r="AG40" s="13">
        <f>VLOOKUP(A:A,[1]TDSheet!$A:$AG,33,0)</f>
        <v>35.083999999999996</v>
      </c>
      <c r="AH40" s="13">
        <f>VLOOKUP(A:A,[3]TDSheet!$A:$D,4,0)</f>
        <v>80.313999999999993</v>
      </c>
      <c r="AI40" s="13">
        <f>VLOOKUP(A:A,[1]TDSheet!$A:$AI,35,0)</f>
        <v>0</v>
      </c>
      <c r="AJ40" s="13">
        <f t="shared" si="15"/>
        <v>50</v>
      </c>
      <c r="AK40" s="13">
        <f t="shared" si="16"/>
        <v>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189.11</v>
      </c>
      <c r="D41" s="8">
        <v>196.86</v>
      </c>
      <c r="E41" s="8">
        <v>384.55200000000002</v>
      </c>
      <c r="F41" s="8">
        <v>1.9E-2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393.851</v>
      </c>
      <c r="K41" s="13">
        <f t="shared" si="11"/>
        <v>-9.2989999999999782</v>
      </c>
      <c r="L41" s="13">
        <f>VLOOKUP(A:A,[1]TDSheet!$A:$M,13,0)</f>
        <v>40</v>
      </c>
      <c r="M41" s="13">
        <f>VLOOKUP(A:A,[1]TDSheet!$A:$N,14,0)</f>
        <v>70</v>
      </c>
      <c r="N41" s="13">
        <f>VLOOKUP(A:A,[1]TDSheet!$A:$X,24,0)</f>
        <v>150</v>
      </c>
      <c r="O41" s="13"/>
      <c r="P41" s="13"/>
      <c r="Q41" s="13"/>
      <c r="R41" s="13"/>
      <c r="S41" s="13"/>
      <c r="T41" s="13"/>
      <c r="U41" s="13"/>
      <c r="V41" s="15">
        <v>120</v>
      </c>
      <c r="W41" s="13">
        <f t="shared" si="12"/>
        <v>76.91040000000001</v>
      </c>
      <c r="X41" s="15">
        <v>120</v>
      </c>
      <c r="Y41" s="16">
        <f t="shared" si="13"/>
        <v>6.5013184172751659</v>
      </c>
      <c r="Z41" s="13">
        <f t="shared" si="14"/>
        <v>2.4704071230938858E-4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39.8688</v>
      </c>
      <c r="AF41" s="13">
        <f>VLOOKUP(A:A,[1]TDSheet!$A:$AF,32,0)</f>
        <v>61.212599999999995</v>
      </c>
      <c r="AG41" s="13">
        <f>VLOOKUP(A:A,[1]TDSheet!$A:$AG,33,0)</f>
        <v>52.687599999999996</v>
      </c>
      <c r="AH41" s="13">
        <f>VLOOKUP(A:A,[3]TDSheet!$A:$D,4,0)</f>
        <v>41.54</v>
      </c>
      <c r="AI41" s="13">
        <f>VLOOKUP(A:A,[1]TDSheet!$A:$AI,35,0)</f>
        <v>0</v>
      </c>
      <c r="AJ41" s="13">
        <f t="shared" si="15"/>
        <v>120</v>
      </c>
      <c r="AK41" s="13">
        <f t="shared" si="16"/>
        <v>120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54.747999999999998</v>
      </c>
      <c r="D42" s="8">
        <v>187.26499999999999</v>
      </c>
      <c r="E42" s="8">
        <v>132.96600000000001</v>
      </c>
      <c r="F42" s="8">
        <v>103.666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134.70500000000001</v>
      </c>
      <c r="K42" s="13">
        <f t="shared" si="11"/>
        <v>-1.7390000000000043</v>
      </c>
      <c r="L42" s="13">
        <f>VLOOKUP(A:A,[1]TDSheet!$A:$M,13,0)</f>
        <v>40</v>
      </c>
      <c r="M42" s="13">
        <f>VLOOKUP(A:A,[1]TDSheet!$A:$N,14,0)</f>
        <v>40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26.593200000000003</v>
      </c>
      <c r="X42" s="15"/>
      <c r="Y42" s="16">
        <f t="shared" si="13"/>
        <v>6.9065024141509852</v>
      </c>
      <c r="Z42" s="13">
        <f t="shared" si="14"/>
        <v>3.8982145811711257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33.012999999999998</v>
      </c>
      <c r="AF42" s="13">
        <f>VLOOKUP(A:A,[1]TDSheet!$A:$AF,32,0)</f>
        <v>27.975999999999999</v>
      </c>
      <c r="AG42" s="13">
        <f>VLOOKUP(A:A,[1]TDSheet!$A:$AG,33,0)</f>
        <v>34.0824</v>
      </c>
      <c r="AH42" s="13">
        <f>VLOOKUP(A:A,[3]TDSheet!$A:$D,4,0)</f>
        <v>21.513999999999999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253.23099999999999</v>
      </c>
      <c r="D43" s="8">
        <v>565</v>
      </c>
      <c r="E43" s="8">
        <v>341.52499999999998</v>
      </c>
      <c r="F43" s="8">
        <v>126.24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341.387</v>
      </c>
      <c r="K43" s="13">
        <f t="shared" si="11"/>
        <v>0.13799999999997681</v>
      </c>
      <c r="L43" s="13">
        <f>VLOOKUP(A:A,[1]TDSheet!$A:$M,13,0)</f>
        <v>60</v>
      </c>
      <c r="M43" s="13">
        <f>VLOOKUP(A:A,[1]TDSheet!$A:$N,14,0)</f>
        <v>70</v>
      </c>
      <c r="N43" s="13">
        <f>VLOOKUP(A:A,[1]TDSheet!$A:$X,24,0)</f>
        <v>80</v>
      </c>
      <c r="O43" s="13"/>
      <c r="P43" s="13"/>
      <c r="Q43" s="13"/>
      <c r="R43" s="13"/>
      <c r="S43" s="13"/>
      <c r="T43" s="13"/>
      <c r="U43" s="13"/>
      <c r="V43" s="15">
        <v>60</v>
      </c>
      <c r="W43" s="13">
        <f t="shared" si="12"/>
        <v>68.304999999999993</v>
      </c>
      <c r="X43" s="15">
        <v>60</v>
      </c>
      <c r="Y43" s="16">
        <f t="shared" si="13"/>
        <v>6.6794524558963477</v>
      </c>
      <c r="Z43" s="13">
        <f t="shared" si="14"/>
        <v>1.8481809530781057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63.189399999999999</v>
      </c>
      <c r="AF43" s="13">
        <f>VLOOKUP(A:A,[1]TDSheet!$A:$AF,32,0)</f>
        <v>73.690799999999996</v>
      </c>
      <c r="AG43" s="13">
        <f>VLOOKUP(A:A,[1]TDSheet!$A:$AG,33,0)</f>
        <v>62.474800000000002</v>
      </c>
      <c r="AH43" s="13">
        <f>VLOOKUP(A:A,[3]TDSheet!$A:$D,4,0)</f>
        <v>40.755000000000003</v>
      </c>
      <c r="AI43" s="13">
        <f>VLOOKUP(A:A,[1]TDSheet!$A:$AI,35,0)</f>
        <v>0</v>
      </c>
      <c r="AJ43" s="13">
        <f t="shared" si="15"/>
        <v>60</v>
      </c>
      <c r="AK43" s="13">
        <f t="shared" si="16"/>
        <v>60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133.35900000000001</v>
      </c>
      <c r="D44" s="8">
        <v>290.31</v>
      </c>
      <c r="E44" s="8">
        <v>255.67500000000001</v>
      </c>
      <c r="F44" s="8">
        <v>162.25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259.428</v>
      </c>
      <c r="K44" s="13">
        <f t="shared" si="11"/>
        <v>-3.7529999999999859</v>
      </c>
      <c r="L44" s="13">
        <f>VLOOKUP(A:A,[1]TDSheet!$A:$M,13,0)</f>
        <v>60</v>
      </c>
      <c r="M44" s="13">
        <f>VLOOKUP(A:A,[1]TDSheet!$A:$N,14,0)</f>
        <v>70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5">
        <v>20</v>
      </c>
      <c r="W44" s="13">
        <f t="shared" si="12"/>
        <v>51.135000000000005</v>
      </c>
      <c r="X44" s="15">
        <v>20</v>
      </c>
      <c r="Y44" s="16">
        <f t="shared" si="13"/>
        <v>6.4975066001760045</v>
      </c>
      <c r="Z44" s="13">
        <f t="shared" si="14"/>
        <v>3.1729735015155955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58.442799999999998</v>
      </c>
      <c r="AF44" s="13">
        <f>VLOOKUP(A:A,[1]TDSheet!$A:$AF,32,0)</f>
        <v>57.870600000000003</v>
      </c>
      <c r="AG44" s="13">
        <f>VLOOKUP(A:A,[1]TDSheet!$A:$AG,33,0)</f>
        <v>60.309799999999996</v>
      </c>
      <c r="AH44" s="13">
        <f>VLOOKUP(A:A,[3]TDSheet!$A:$D,4,0)</f>
        <v>47.387999999999998</v>
      </c>
      <c r="AI44" s="13">
        <f>VLOOKUP(A:A,[1]TDSheet!$A:$AI,35,0)</f>
        <v>0</v>
      </c>
      <c r="AJ44" s="13">
        <f t="shared" si="15"/>
        <v>20</v>
      </c>
      <c r="AK44" s="13">
        <f t="shared" si="16"/>
        <v>20</v>
      </c>
      <c r="AL44" s="13"/>
      <c r="AM44" s="13"/>
    </row>
    <row r="45" spans="1:39" s="1" customFormat="1" ht="21.95" customHeight="1" outlineLevel="1" x14ac:dyDescent="0.2">
      <c r="A45" s="7" t="s">
        <v>48</v>
      </c>
      <c r="B45" s="7" t="s">
        <v>8</v>
      </c>
      <c r="C45" s="8">
        <v>183.11199999999999</v>
      </c>
      <c r="D45" s="8">
        <v>168.77600000000001</v>
      </c>
      <c r="E45" s="8">
        <v>252.84399999999999</v>
      </c>
      <c r="F45" s="8">
        <v>91.146000000000001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262.54599999999999</v>
      </c>
      <c r="K45" s="13">
        <f t="shared" si="11"/>
        <v>-9.7019999999999982</v>
      </c>
      <c r="L45" s="13">
        <f>VLOOKUP(A:A,[1]TDSheet!$A:$M,13,0)</f>
        <v>50</v>
      </c>
      <c r="M45" s="13">
        <f>VLOOKUP(A:A,[1]TDSheet!$A:$N,14,0)</f>
        <v>60</v>
      </c>
      <c r="N45" s="13">
        <f>VLOOKUP(A:A,[1]TDSheet!$A:$X,24,0)</f>
        <v>40</v>
      </c>
      <c r="O45" s="13"/>
      <c r="P45" s="13"/>
      <c r="Q45" s="13"/>
      <c r="R45" s="13"/>
      <c r="S45" s="13"/>
      <c r="T45" s="13"/>
      <c r="U45" s="13"/>
      <c r="V45" s="15">
        <v>50</v>
      </c>
      <c r="W45" s="13">
        <f t="shared" si="12"/>
        <v>50.568799999999996</v>
      </c>
      <c r="X45" s="15">
        <v>50</v>
      </c>
      <c r="Y45" s="16">
        <f t="shared" si="13"/>
        <v>6.7461755074275054</v>
      </c>
      <c r="Z45" s="13">
        <f t="shared" si="14"/>
        <v>1.8024157187831233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59.727200000000003</v>
      </c>
      <c r="AF45" s="13">
        <f>VLOOKUP(A:A,[1]TDSheet!$A:$AF,32,0)</f>
        <v>60.311999999999998</v>
      </c>
      <c r="AG45" s="13">
        <f>VLOOKUP(A:A,[1]TDSheet!$A:$AG,33,0)</f>
        <v>50.283999999999999</v>
      </c>
      <c r="AH45" s="13">
        <f>VLOOKUP(A:A,[3]TDSheet!$A:$D,4,0)</f>
        <v>38.054000000000002</v>
      </c>
      <c r="AI45" s="13">
        <f>VLOOKUP(A:A,[1]TDSheet!$A:$AI,35,0)</f>
        <v>0</v>
      </c>
      <c r="AJ45" s="13">
        <f t="shared" si="15"/>
        <v>50</v>
      </c>
      <c r="AK45" s="13">
        <f t="shared" si="16"/>
        <v>50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1679</v>
      </c>
      <c r="D46" s="8">
        <v>1943</v>
      </c>
      <c r="E46" s="17">
        <v>2067</v>
      </c>
      <c r="F46" s="18">
        <v>1185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1547</v>
      </c>
      <c r="K46" s="13">
        <f t="shared" si="11"/>
        <v>520</v>
      </c>
      <c r="L46" s="13">
        <f>VLOOKUP(A:A,[1]TDSheet!$A:$M,13,0)</f>
        <v>300</v>
      </c>
      <c r="M46" s="13">
        <f>VLOOKUP(A:A,[1]TDSheet!$A:$N,14,0)</f>
        <v>400</v>
      </c>
      <c r="N46" s="13">
        <f>VLOOKUP(A:A,[1]TDSheet!$A:$X,24,0)</f>
        <v>0</v>
      </c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2"/>
        <v>413.4</v>
      </c>
      <c r="X46" s="15">
        <v>400</v>
      </c>
      <c r="Y46" s="16">
        <f t="shared" si="13"/>
        <v>6.4949201741654576</v>
      </c>
      <c r="Z46" s="13">
        <f t="shared" si="14"/>
        <v>2.8664731494920175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360.4</v>
      </c>
      <c r="AF46" s="13">
        <f>VLOOKUP(A:A,[1]TDSheet!$A:$AF,32,0)</f>
        <v>353.6</v>
      </c>
      <c r="AG46" s="13">
        <f>VLOOKUP(A:A,[1]TDSheet!$A:$AG,33,0)</f>
        <v>376.6</v>
      </c>
      <c r="AH46" s="13">
        <f>VLOOKUP(A:A,[3]TDSheet!$A:$D,4,0)</f>
        <v>261</v>
      </c>
      <c r="AI46" s="13" t="str">
        <f>VLOOKUP(A:A,[1]TDSheet!$A:$AI,35,0)</f>
        <v>акиюльяб</v>
      </c>
      <c r="AJ46" s="13">
        <f t="shared" si="15"/>
        <v>140</v>
      </c>
      <c r="AK46" s="13">
        <f t="shared" si="16"/>
        <v>140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2143</v>
      </c>
      <c r="D47" s="8">
        <v>5822</v>
      </c>
      <c r="E47" s="17">
        <v>6035</v>
      </c>
      <c r="F47" s="18">
        <v>1543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4442</v>
      </c>
      <c r="K47" s="13">
        <f t="shared" si="11"/>
        <v>1593</v>
      </c>
      <c r="L47" s="13">
        <f>VLOOKUP(A:A,[1]TDSheet!$A:$M,13,0)</f>
        <v>900</v>
      </c>
      <c r="M47" s="13">
        <f>VLOOKUP(A:A,[1]TDSheet!$A:$N,14,0)</f>
        <v>1000</v>
      </c>
      <c r="N47" s="13">
        <f>VLOOKUP(A:A,[1]TDSheet!$A:$X,24,0)</f>
        <v>300</v>
      </c>
      <c r="O47" s="13"/>
      <c r="P47" s="13"/>
      <c r="Q47" s="13"/>
      <c r="R47" s="13"/>
      <c r="S47" s="13"/>
      <c r="T47" s="13"/>
      <c r="U47" s="13"/>
      <c r="V47" s="15">
        <v>1400</v>
      </c>
      <c r="W47" s="13">
        <f t="shared" si="12"/>
        <v>995.8</v>
      </c>
      <c r="X47" s="15">
        <v>1400</v>
      </c>
      <c r="Y47" s="16">
        <f t="shared" si="13"/>
        <v>6.5705965053223538</v>
      </c>
      <c r="Z47" s="13">
        <f t="shared" si="14"/>
        <v>1.5495079333199437</v>
      </c>
      <c r="AA47" s="13"/>
      <c r="AB47" s="13"/>
      <c r="AC47" s="13"/>
      <c r="AD47" s="13">
        <f>VLOOKUP(A:A,[1]TDSheet!$A:$AD,30,0)</f>
        <v>1056</v>
      </c>
      <c r="AE47" s="13">
        <f>VLOOKUP(A:A,[1]TDSheet!$A:$AE,31,0)</f>
        <v>1102.8</v>
      </c>
      <c r="AF47" s="13">
        <f>VLOOKUP(A:A,[1]TDSheet!$A:$AF,32,0)</f>
        <v>902</v>
      </c>
      <c r="AG47" s="13">
        <f>VLOOKUP(A:A,[1]TDSheet!$A:$AG,33,0)</f>
        <v>956.4</v>
      </c>
      <c r="AH47" s="13">
        <f>VLOOKUP(A:A,[3]TDSheet!$A:$D,4,0)</f>
        <v>867</v>
      </c>
      <c r="AI47" s="13">
        <f>VLOOKUP(A:A,[1]TDSheet!$A:$AI,35,0)</f>
        <v>0</v>
      </c>
      <c r="AJ47" s="13">
        <f t="shared" si="15"/>
        <v>560</v>
      </c>
      <c r="AK47" s="13">
        <f t="shared" si="16"/>
        <v>560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4151</v>
      </c>
      <c r="D48" s="8">
        <v>13429</v>
      </c>
      <c r="E48" s="8">
        <v>6147</v>
      </c>
      <c r="F48" s="8">
        <v>1972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6193</v>
      </c>
      <c r="K48" s="13">
        <f t="shared" si="11"/>
        <v>-46</v>
      </c>
      <c r="L48" s="13">
        <f>VLOOKUP(A:A,[1]TDSheet!$A:$M,13,0)</f>
        <v>1000</v>
      </c>
      <c r="M48" s="13">
        <f>VLOOKUP(A:A,[1]TDSheet!$A:$N,14,0)</f>
        <v>1200</v>
      </c>
      <c r="N48" s="13">
        <f>VLOOKUP(A:A,[1]TDSheet!$A:$X,24,0)</f>
        <v>1400</v>
      </c>
      <c r="O48" s="13"/>
      <c r="P48" s="13"/>
      <c r="Q48" s="13"/>
      <c r="R48" s="13"/>
      <c r="S48" s="13"/>
      <c r="T48" s="13"/>
      <c r="U48" s="13"/>
      <c r="V48" s="15">
        <v>1200</v>
      </c>
      <c r="W48" s="13">
        <f t="shared" si="12"/>
        <v>1229.4000000000001</v>
      </c>
      <c r="X48" s="15">
        <v>1200</v>
      </c>
      <c r="Y48" s="16">
        <f t="shared" si="13"/>
        <v>6.4844639661623553</v>
      </c>
      <c r="Z48" s="13">
        <f t="shared" si="14"/>
        <v>1.6040344883683095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1226.8</v>
      </c>
      <c r="AF48" s="13">
        <f>VLOOKUP(A:A,[1]TDSheet!$A:$AF,32,0)</f>
        <v>1234.5999999999999</v>
      </c>
      <c r="AG48" s="13">
        <f>VLOOKUP(A:A,[1]TDSheet!$A:$AG,33,0)</f>
        <v>1041</v>
      </c>
      <c r="AH48" s="13">
        <f>VLOOKUP(A:A,[3]TDSheet!$A:$D,4,0)</f>
        <v>689</v>
      </c>
      <c r="AI48" s="13" t="str">
        <f>VLOOKUP(A:A,[1]TDSheet!$A:$AI,35,0)</f>
        <v>июльпер</v>
      </c>
      <c r="AJ48" s="13">
        <f t="shared" si="15"/>
        <v>540</v>
      </c>
      <c r="AK48" s="13">
        <f t="shared" si="16"/>
        <v>540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352.52699999999999</v>
      </c>
      <c r="D49" s="8">
        <v>835.37599999999998</v>
      </c>
      <c r="E49" s="8">
        <v>764.86</v>
      </c>
      <c r="F49" s="8">
        <v>403.27499999999998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716.88400000000001</v>
      </c>
      <c r="K49" s="13">
        <f t="shared" si="11"/>
        <v>47.975999999999999</v>
      </c>
      <c r="L49" s="13">
        <f>VLOOKUP(A:A,[1]TDSheet!$A:$M,13,0)</f>
        <v>190</v>
      </c>
      <c r="M49" s="13">
        <f>VLOOKUP(A:A,[1]TDSheet!$A:$N,14,0)</f>
        <v>170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5">
        <v>120</v>
      </c>
      <c r="W49" s="13">
        <f t="shared" si="12"/>
        <v>152.97200000000001</v>
      </c>
      <c r="X49" s="15">
        <v>120</v>
      </c>
      <c r="Y49" s="16">
        <f t="shared" si="13"/>
        <v>6.5585531992782986</v>
      </c>
      <c r="Z49" s="13">
        <f t="shared" si="14"/>
        <v>2.6362667677744942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150.8682</v>
      </c>
      <c r="AF49" s="13">
        <f>VLOOKUP(A:A,[1]TDSheet!$A:$AF,32,0)</f>
        <v>164.1506</v>
      </c>
      <c r="AG49" s="13">
        <f>VLOOKUP(A:A,[1]TDSheet!$A:$AG,33,0)</f>
        <v>169.9288</v>
      </c>
      <c r="AH49" s="13">
        <f>VLOOKUP(A:A,[3]TDSheet!$A:$D,4,0)</f>
        <v>119.751</v>
      </c>
      <c r="AI49" s="13">
        <f>VLOOKUP(A:A,[1]TDSheet!$A:$AI,35,0)</f>
        <v>0</v>
      </c>
      <c r="AJ49" s="13">
        <f t="shared" si="15"/>
        <v>120</v>
      </c>
      <c r="AK49" s="13">
        <f t="shared" si="16"/>
        <v>120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965</v>
      </c>
      <c r="D50" s="8">
        <v>515</v>
      </c>
      <c r="E50" s="8">
        <v>754</v>
      </c>
      <c r="F50" s="8">
        <v>708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772</v>
      </c>
      <c r="K50" s="13">
        <f t="shared" si="11"/>
        <v>-18</v>
      </c>
      <c r="L50" s="13">
        <f>VLOOKUP(A:A,[1]TDSheet!$A:$M,13,0)</f>
        <v>0</v>
      </c>
      <c r="M50" s="13">
        <f>VLOOKUP(A:A,[1]TDSheet!$A:$N,14,0)</f>
        <v>1200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5">
        <v>300</v>
      </c>
      <c r="W50" s="13">
        <f t="shared" si="12"/>
        <v>150.80000000000001</v>
      </c>
      <c r="X50" s="15">
        <v>500</v>
      </c>
      <c r="Y50" s="16">
        <f t="shared" si="13"/>
        <v>17.95755968169761</v>
      </c>
      <c r="Z50" s="13">
        <f t="shared" si="14"/>
        <v>4.6949602122015914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124.6</v>
      </c>
      <c r="AF50" s="13">
        <f>VLOOKUP(A:A,[1]TDSheet!$A:$AF,32,0)</f>
        <v>134.4</v>
      </c>
      <c r="AG50" s="13">
        <f>VLOOKUP(A:A,[1]TDSheet!$A:$AG,33,0)</f>
        <v>171</v>
      </c>
      <c r="AH50" s="13">
        <f>VLOOKUP(A:A,[3]TDSheet!$A:$D,4,0)</f>
        <v>207</v>
      </c>
      <c r="AI50" s="13">
        <f>VLOOKUP(A:A,[1]TDSheet!$A:$AI,35,0)</f>
        <v>0</v>
      </c>
      <c r="AJ50" s="13">
        <f t="shared" si="15"/>
        <v>30</v>
      </c>
      <c r="AK50" s="13">
        <f t="shared" si="16"/>
        <v>50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13</v>
      </c>
      <c r="C51" s="8">
        <v>313</v>
      </c>
      <c r="D51" s="8">
        <v>1936</v>
      </c>
      <c r="E51" s="8">
        <v>1514</v>
      </c>
      <c r="F51" s="8">
        <v>695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1597</v>
      </c>
      <c r="K51" s="13">
        <f t="shared" si="11"/>
        <v>-83</v>
      </c>
      <c r="L51" s="13">
        <f>VLOOKUP(A:A,[1]TDSheet!$A:$M,13,0)</f>
        <v>300</v>
      </c>
      <c r="M51" s="13">
        <f>VLOOKUP(A:A,[1]TDSheet!$A:$N,14,0)</f>
        <v>400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3"/>
      <c r="V51" s="15">
        <v>300</v>
      </c>
      <c r="W51" s="13">
        <f t="shared" si="12"/>
        <v>302.8</v>
      </c>
      <c r="X51" s="15">
        <v>300</v>
      </c>
      <c r="Y51" s="16">
        <f t="shared" si="13"/>
        <v>6.5885072655217964</v>
      </c>
      <c r="Z51" s="13">
        <f t="shared" si="14"/>
        <v>2.2952443857331573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250.6</v>
      </c>
      <c r="AF51" s="13">
        <f>VLOOKUP(A:A,[1]TDSheet!$A:$AF,32,0)</f>
        <v>273.2</v>
      </c>
      <c r="AG51" s="13">
        <f>VLOOKUP(A:A,[1]TDSheet!$A:$AG,33,0)</f>
        <v>329.6</v>
      </c>
      <c r="AH51" s="13">
        <f>VLOOKUP(A:A,[3]TDSheet!$A:$D,4,0)</f>
        <v>446</v>
      </c>
      <c r="AI51" s="13">
        <f>VLOOKUP(A:A,[1]TDSheet!$A:$AI,35,0)</f>
        <v>0</v>
      </c>
      <c r="AJ51" s="13">
        <f t="shared" si="15"/>
        <v>105</v>
      </c>
      <c r="AK51" s="13">
        <f t="shared" si="16"/>
        <v>105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176.52</v>
      </c>
      <c r="D52" s="8">
        <v>288.17700000000002</v>
      </c>
      <c r="E52" s="8">
        <v>312.517</v>
      </c>
      <c r="F52" s="8">
        <v>142.77099999999999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307.76799999999997</v>
      </c>
      <c r="K52" s="13">
        <f t="shared" si="11"/>
        <v>4.7490000000000236</v>
      </c>
      <c r="L52" s="13">
        <f>VLOOKUP(A:A,[1]TDSheet!$A:$M,13,0)</f>
        <v>70</v>
      </c>
      <c r="M52" s="13">
        <f>VLOOKUP(A:A,[1]TDSheet!$A:$N,14,0)</f>
        <v>70</v>
      </c>
      <c r="N52" s="13">
        <f>VLOOKUP(A:A,[1]TDSheet!$A:$X,24,0)</f>
        <v>20</v>
      </c>
      <c r="O52" s="13"/>
      <c r="P52" s="13"/>
      <c r="Q52" s="13"/>
      <c r="R52" s="13"/>
      <c r="S52" s="13"/>
      <c r="T52" s="13"/>
      <c r="U52" s="13"/>
      <c r="V52" s="15">
        <v>60</v>
      </c>
      <c r="W52" s="13">
        <f t="shared" si="12"/>
        <v>62.503399999999999</v>
      </c>
      <c r="X52" s="15">
        <v>60</v>
      </c>
      <c r="Y52" s="16">
        <f t="shared" si="13"/>
        <v>6.7639680401386162</v>
      </c>
      <c r="Z52" s="13">
        <f t="shared" si="14"/>
        <v>2.2842117388814045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48.421199999999999</v>
      </c>
      <c r="AF52" s="13">
        <f>VLOOKUP(A:A,[1]TDSheet!$A:$AF,32,0)</f>
        <v>59.753599999999992</v>
      </c>
      <c r="AG52" s="13">
        <f>VLOOKUP(A:A,[1]TDSheet!$A:$AG,33,0)</f>
        <v>62.438800000000001</v>
      </c>
      <c r="AH52" s="13">
        <f>VLOOKUP(A:A,[3]TDSheet!$A:$D,4,0)</f>
        <v>49.572000000000003</v>
      </c>
      <c r="AI52" s="13">
        <f>VLOOKUP(A:A,[1]TDSheet!$A:$AI,35,0)</f>
        <v>0</v>
      </c>
      <c r="AJ52" s="13">
        <f t="shared" si="15"/>
        <v>60</v>
      </c>
      <c r="AK52" s="13">
        <f t="shared" si="16"/>
        <v>60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1011</v>
      </c>
      <c r="D53" s="8">
        <v>2674</v>
      </c>
      <c r="E53" s="8">
        <v>2631</v>
      </c>
      <c r="F53" s="8">
        <v>999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2670</v>
      </c>
      <c r="K53" s="13">
        <f t="shared" si="11"/>
        <v>-39</v>
      </c>
      <c r="L53" s="13">
        <f>VLOOKUP(A:A,[1]TDSheet!$A:$M,13,0)</f>
        <v>500</v>
      </c>
      <c r="M53" s="13">
        <f>VLOOKUP(A:A,[1]TDSheet!$A:$N,14,0)</f>
        <v>600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5">
        <v>700</v>
      </c>
      <c r="W53" s="13">
        <f t="shared" si="12"/>
        <v>526.20000000000005</v>
      </c>
      <c r="X53" s="15">
        <v>700</v>
      </c>
      <c r="Y53" s="16">
        <f t="shared" si="13"/>
        <v>6.6495629038388442</v>
      </c>
      <c r="Z53" s="13">
        <f t="shared" si="14"/>
        <v>1.8985176738882552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559.4</v>
      </c>
      <c r="AF53" s="13">
        <f>VLOOKUP(A:A,[1]TDSheet!$A:$AF,32,0)</f>
        <v>506.2</v>
      </c>
      <c r="AG53" s="13">
        <f>VLOOKUP(A:A,[1]TDSheet!$A:$AG,33,0)</f>
        <v>535.20000000000005</v>
      </c>
      <c r="AH53" s="13">
        <f>VLOOKUP(A:A,[3]TDSheet!$A:$D,4,0)</f>
        <v>663</v>
      </c>
      <c r="AI53" s="13" t="e">
        <f>VLOOKUP(A:A,[1]TDSheet!$A:$AI,35,0)</f>
        <v>#N/A</v>
      </c>
      <c r="AJ53" s="13">
        <f t="shared" si="15"/>
        <v>280</v>
      </c>
      <c r="AK53" s="13">
        <f t="shared" si="16"/>
        <v>280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1874</v>
      </c>
      <c r="D54" s="8">
        <v>4017</v>
      </c>
      <c r="E54" s="8">
        <v>4065</v>
      </c>
      <c r="F54" s="8">
        <v>1735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4108</v>
      </c>
      <c r="K54" s="13">
        <f t="shared" si="11"/>
        <v>-43</v>
      </c>
      <c r="L54" s="13">
        <f>VLOOKUP(A:A,[1]TDSheet!$A:$M,13,0)</f>
        <v>800</v>
      </c>
      <c r="M54" s="13">
        <f>VLOOKUP(A:A,[1]TDSheet!$A:$N,14,0)</f>
        <v>900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>
        <v>1000</v>
      </c>
      <c r="W54" s="13">
        <f t="shared" si="12"/>
        <v>813</v>
      </c>
      <c r="X54" s="15">
        <v>1000</v>
      </c>
      <c r="Y54" s="16">
        <f t="shared" si="13"/>
        <v>6.6851168511685115</v>
      </c>
      <c r="Z54" s="13">
        <f t="shared" si="14"/>
        <v>2.1340713407134073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833.6</v>
      </c>
      <c r="AF54" s="13">
        <f>VLOOKUP(A:A,[1]TDSheet!$A:$AF,32,0)</f>
        <v>852</v>
      </c>
      <c r="AG54" s="13">
        <f>VLOOKUP(A:A,[1]TDSheet!$A:$AG,33,0)</f>
        <v>839</v>
      </c>
      <c r="AH54" s="13">
        <f>VLOOKUP(A:A,[3]TDSheet!$A:$D,4,0)</f>
        <v>863</v>
      </c>
      <c r="AI54" s="13" t="e">
        <f>VLOOKUP(A:A,[1]TDSheet!$A:$AI,35,0)</f>
        <v>#N/A</v>
      </c>
      <c r="AJ54" s="13">
        <f t="shared" si="15"/>
        <v>400</v>
      </c>
      <c r="AK54" s="13">
        <f t="shared" si="16"/>
        <v>400</v>
      </c>
      <c r="AL54" s="13"/>
      <c r="AM54" s="13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57.009</v>
      </c>
      <c r="D55" s="8">
        <v>78.903000000000006</v>
      </c>
      <c r="E55" s="8">
        <v>94.822000000000003</v>
      </c>
      <c r="F55" s="8">
        <v>39.634999999999998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106.363</v>
      </c>
      <c r="K55" s="13">
        <f t="shared" si="11"/>
        <v>-11.540999999999997</v>
      </c>
      <c r="L55" s="13">
        <f>VLOOKUP(A:A,[1]TDSheet!$A:$M,13,0)</f>
        <v>20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5">
        <v>40</v>
      </c>
      <c r="W55" s="13">
        <f t="shared" si="12"/>
        <v>18.964400000000001</v>
      </c>
      <c r="X55" s="15">
        <v>40</v>
      </c>
      <c r="Y55" s="16">
        <f t="shared" si="13"/>
        <v>7.3630064752905433</v>
      </c>
      <c r="Z55" s="13">
        <f t="shared" si="14"/>
        <v>2.0899685726941004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16.317</v>
      </c>
      <c r="AF55" s="13">
        <f>VLOOKUP(A:A,[1]TDSheet!$A:$AF,32,0)</f>
        <v>17.786999999999999</v>
      </c>
      <c r="AG55" s="13">
        <f>VLOOKUP(A:A,[1]TDSheet!$A:$AG,33,0)</f>
        <v>15.851400000000002</v>
      </c>
      <c r="AH55" s="13">
        <f>VLOOKUP(A:A,[3]TDSheet!$A:$D,4,0)</f>
        <v>30.876999999999999</v>
      </c>
      <c r="AI55" s="13">
        <f>VLOOKUP(A:A,[1]TDSheet!$A:$AI,35,0)</f>
        <v>0</v>
      </c>
      <c r="AJ55" s="13">
        <f t="shared" si="15"/>
        <v>40</v>
      </c>
      <c r="AK55" s="13">
        <f t="shared" si="16"/>
        <v>40</v>
      </c>
      <c r="AL55" s="13"/>
      <c r="AM55" s="13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349.27199999999999</v>
      </c>
      <c r="D56" s="8">
        <v>111.083</v>
      </c>
      <c r="E56" s="8">
        <v>227.47399999999999</v>
      </c>
      <c r="F56" s="8">
        <v>228.36199999999999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228.119</v>
      </c>
      <c r="K56" s="13">
        <f t="shared" si="11"/>
        <v>-0.64500000000001023</v>
      </c>
      <c r="L56" s="13">
        <f>VLOOKUP(A:A,[1]TDSheet!$A:$M,13,0)</f>
        <v>0</v>
      </c>
      <c r="M56" s="13">
        <f>VLOOKUP(A:A,[1]TDSheet!$A:$N,14,0)</f>
        <v>30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5">
        <v>30</v>
      </c>
      <c r="W56" s="13">
        <f t="shared" si="12"/>
        <v>45.494799999999998</v>
      </c>
      <c r="X56" s="15">
        <v>30</v>
      </c>
      <c r="Y56" s="16">
        <f t="shared" si="13"/>
        <v>6.9977667777416315</v>
      </c>
      <c r="Z56" s="13">
        <f t="shared" si="14"/>
        <v>5.0195187142266811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112.2</v>
      </c>
      <c r="AF56" s="13">
        <f>VLOOKUP(A:A,[1]TDSheet!$A:$AF,32,0)</f>
        <v>83.6</v>
      </c>
      <c r="AG56" s="13">
        <f>VLOOKUP(A:A,[1]TDSheet!$A:$AG,33,0)</f>
        <v>53.2</v>
      </c>
      <c r="AH56" s="13">
        <f>VLOOKUP(A:A,[3]TDSheet!$A:$D,4,0)</f>
        <v>57.264000000000003</v>
      </c>
      <c r="AI56" s="13">
        <f>VLOOKUP(A:A,[1]TDSheet!$A:$AI,35,0)</f>
        <v>0</v>
      </c>
      <c r="AJ56" s="13">
        <f t="shared" si="15"/>
        <v>30</v>
      </c>
      <c r="AK56" s="13">
        <f t="shared" si="16"/>
        <v>30</v>
      </c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13</v>
      </c>
      <c r="C57" s="8">
        <v>509</v>
      </c>
      <c r="D57" s="8">
        <v>1676</v>
      </c>
      <c r="E57" s="8">
        <v>1626</v>
      </c>
      <c r="F57" s="8">
        <v>530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1655</v>
      </c>
      <c r="K57" s="13">
        <f t="shared" si="11"/>
        <v>-29</v>
      </c>
      <c r="L57" s="13">
        <f>VLOOKUP(A:A,[1]TDSheet!$A:$M,13,0)</f>
        <v>350</v>
      </c>
      <c r="M57" s="13">
        <f>VLOOKUP(A:A,[1]TDSheet!$A:$N,14,0)</f>
        <v>350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500</v>
      </c>
      <c r="W57" s="13">
        <f t="shared" si="12"/>
        <v>325.2</v>
      </c>
      <c r="X57" s="15">
        <v>500</v>
      </c>
      <c r="Y57" s="16">
        <f t="shared" si="13"/>
        <v>6.857318573185732</v>
      </c>
      <c r="Z57" s="13">
        <f t="shared" si="14"/>
        <v>1.6297662976629768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260.2</v>
      </c>
      <c r="AF57" s="13">
        <f>VLOOKUP(A:A,[1]TDSheet!$A:$AF,32,0)</f>
        <v>284.2</v>
      </c>
      <c r="AG57" s="13">
        <f>VLOOKUP(A:A,[1]TDSheet!$A:$AG,33,0)</f>
        <v>317.2</v>
      </c>
      <c r="AH57" s="13">
        <f>VLOOKUP(A:A,[3]TDSheet!$A:$D,4,0)</f>
        <v>409</v>
      </c>
      <c r="AI57" s="13">
        <f>VLOOKUP(A:A,[1]TDSheet!$A:$AI,35,0)</f>
        <v>0</v>
      </c>
      <c r="AJ57" s="13">
        <f t="shared" si="15"/>
        <v>175</v>
      </c>
      <c r="AK57" s="13">
        <f t="shared" si="16"/>
        <v>175</v>
      </c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13</v>
      </c>
      <c r="C58" s="8">
        <v>520</v>
      </c>
      <c r="D58" s="8">
        <v>2544</v>
      </c>
      <c r="E58" s="8">
        <v>2108</v>
      </c>
      <c r="F58" s="8">
        <v>903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2209</v>
      </c>
      <c r="K58" s="13">
        <f t="shared" si="11"/>
        <v>-101</v>
      </c>
      <c r="L58" s="13">
        <f>VLOOKUP(A:A,[1]TDSheet!$A:$M,13,0)</f>
        <v>500</v>
      </c>
      <c r="M58" s="13">
        <f>VLOOKUP(A:A,[1]TDSheet!$A:$N,14,0)</f>
        <v>500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5">
        <v>500</v>
      </c>
      <c r="W58" s="13">
        <f t="shared" si="12"/>
        <v>421.6</v>
      </c>
      <c r="X58" s="15">
        <v>500</v>
      </c>
      <c r="Y58" s="16">
        <f t="shared" si="13"/>
        <v>6.8856736242884251</v>
      </c>
      <c r="Z58" s="13">
        <f t="shared" si="14"/>
        <v>2.141840607210626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347.4</v>
      </c>
      <c r="AF58" s="13">
        <f>VLOOKUP(A:A,[1]TDSheet!$A:$AF,32,0)</f>
        <v>367.2</v>
      </c>
      <c r="AG58" s="13">
        <f>VLOOKUP(A:A,[1]TDSheet!$A:$AG,33,0)</f>
        <v>443.8</v>
      </c>
      <c r="AH58" s="13">
        <f>VLOOKUP(A:A,[3]TDSheet!$A:$D,4,0)</f>
        <v>524</v>
      </c>
      <c r="AI58" s="13">
        <f>VLOOKUP(A:A,[1]TDSheet!$A:$AI,35,0)</f>
        <v>0</v>
      </c>
      <c r="AJ58" s="13">
        <f t="shared" si="15"/>
        <v>175</v>
      </c>
      <c r="AK58" s="13">
        <f t="shared" si="16"/>
        <v>175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13</v>
      </c>
      <c r="C59" s="8">
        <v>153</v>
      </c>
      <c r="D59" s="8">
        <v>1793</v>
      </c>
      <c r="E59" s="8">
        <v>1297</v>
      </c>
      <c r="F59" s="8">
        <v>627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1417</v>
      </c>
      <c r="K59" s="13">
        <f t="shared" si="11"/>
        <v>-120</v>
      </c>
      <c r="L59" s="13">
        <f>VLOOKUP(A:A,[1]TDSheet!$A:$M,13,0)</f>
        <v>300</v>
      </c>
      <c r="M59" s="13">
        <f>VLOOKUP(A:A,[1]TDSheet!$A:$N,14,0)</f>
        <v>320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5">
        <v>250</v>
      </c>
      <c r="W59" s="13">
        <f t="shared" si="12"/>
        <v>259.39999999999998</v>
      </c>
      <c r="X59" s="15">
        <v>250</v>
      </c>
      <c r="Y59" s="16">
        <f t="shared" si="13"/>
        <v>6.7347725520431769</v>
      </c>
      <c r="Z59" s="13">
        <f t="shared" si="14"/>
        <v>2.4171164225134927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209.2</v>
      </c>
      <c r="AF59" s="13">
        <f>VLOOKUP(A:A,[1]TDSheet!$A:$AF,32,0)</f>
        <v>229.6</v>
      </c>
      <c r="AG59" s="13">
        <f>VLOOKUP(A:A,[1]TDSheet!$A:$AG,33,0)</f>
        <v>293.60000000000002</v>
      </c>
      <c r="AH59" s="13">
        <f>VLOOKUP(A:A,[3]TDSheet!$A:$D,4,0)</f>
        <v>421</v>
      </c>
      <c r="AI59" s="13">
        <f>VLOOKUP(A:A,[1]TDSheet!$A:$AI,35,0)</f>
        <v>0</v>
      </c>
      <c r="AJ59" s="13">
        <f t="shared" si="15"/>
        <v>100</v>
      </c>
      <c r="AK59" s="13">
        <f t="shared" si="16"/>
        <v>100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293.64999999999998</v>
      </c>
      <c r="D60" s="8">
        <v>330.774</v>
      </c>
      <c r="E60" s="8">
        <v>485.53399999999999</v>
      </c>
      <c r="F60" s="8">
        <v>125.30200000000001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489.86200000000002</v>
      </c>
      <c r="K60" s="13">
        <f t="shared" si="11"/>
        <v>-4.3280000000000314</v>
      </c>
      <c r="L60" s="13">
        <f>VLOOKUP(A:A,[1]TDSheet!$A:$M,13,0)</f>
        <v>80</v>
      </c>
      <c r="M60" s="13">
        <f>VLOOKUP(A:A,[1]TDSheet!$A:$N,14,0)</f>
        <v>100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5">
        <v>110</v>
      </c>
      <c r="W60" s="13">
        <f t="shared" si="12"/>
        <v>97.106799999999993</v>
      </c>
      <c r="X60" s="15">
        <v>110</v>
      </c>
      <c r="Y60" s="16">
        <f t="shared" si="13"/>
        <v>6.6452812779331634</v>
      </c>
      <c r="Z60" s="13">
        <f t="shared" si="14"/>
        <v>1.290352477890323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83.868799999999993</v>
      </c>
      <c r="AF60" s="13">
        <f>VLOOKUP(A:A,[1]TDSheet!$A:$AF,32,0)</f>
        <v>87.671599999999998</v>
      </c>
      <c r="AG60" s="13">
        <f>VLOOKUP(A:A,[1]TDSheet!$A:$AG,33,0)</f>
        <v>82.26939999999999</v>
      </c>
      <c r="AH60" s="13">
        <f>VLOOKUP(A:A,[3]TDSheet!$A:$D,4,0)</f>
        <v>71.95</v>
      </c>
      <c r="AI60" s="13">
        <f>VLOOKUP(A:A,[1]TDSheet!$A:$AI,35,0)</f>
        <v>0</v>
      </c>
      <c r="AJ60" s="13">
        <f t="shared" si="15"/>
        <v>110</v>
      </c>
      <c r="AK60" s="13">
        <f t="shared" si="16"/>
        <v>110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723.13900000000001</v>
      </c>
      <c r="D61" s="8">
        <v>2759.2829999999999</v>
      </c>
      <c r="E61" s="8">
        <v>1315.645</v>
      </c>
      <c r="F61" s="8">
        <v>523.41499999999996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1289.8140000000001</v>
      </c>
      <c r="K61" s="13">
        <f t="shared" si="11"/>
        <v>25.830999999999904</v>
      </c>
      <c r="L61" s="13">
        <f>VLOOKUP(A:A,[1]TDSheet!$A:$M,13,0)</f>
        <v>300</v>
      </c>
      <c r="M61" s="13">
        <f>VLOOKUP(A:A,[1]TDSheet!$A:$N,14,0)</f>
        <v>200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>
        <v>250</v>
      </c>
      <c r="W61" s="13">
        <f t="shared" si="12"/>
        <v>263.12900000000002</v>
      </c>
      <c r="X61" s="15">
        <v>250</v>
      </c>
      <c r="Y61" s="16">
        <f t="shared" si="13"/>
        <v>6.5496961566379985</v>
      </c>
      <c r="Z61" s="13">
        <f t="shared" si="14"/>
        <v>1.9891954136564192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267.21120000000002</v>
      </c>
      <c r="AF61" s="13">
        <f>VLOOKUP(A:A,[1]TDSheet!$A:$AF,32,0)</f>
        <v>252.76280000000003</v>
      </c>
      <c r="AG61" s="13">
        <f>VLOOKUP(A:A,[1]TDSheet!$A:$AG,33,0)</f>
        <v>238.01860000000002</v>
      </c>
      <c r="AH61" s="13">
        <f>VLOOKUP(A:A,[3]TDSheet!$A:$D,4,0)</f>
        <v>146.86000000000001</v>
      </c>
      <c r="AI61" s="13" t="str">
        <f>VLOOKUP(A:A,[1]TDSheet!$A:$AI,35,0)</f>
        <v>оконч</v>
      </c>
      <c r="AJ61" s="13">
        <f t="shared" si="15"/>
        <v>250</v>
      </c>
      <c r="AK61" s="13">
        <f t="shared" si="16"/>
        <v>250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54.835999999999999</v>
      </c>
      <c r="D62" s="8">
        <v>85.822000000000003</v>
      </c>
      <c r="E62" s="8">
        <v>87.116</v>
      </c>
      <c r="F62" s="8">
        <v>53.542000000000002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84.013000000000005</v>
      </c>
      <c r="K62" s="13">
        <f t="shared" si="11"/>
        <v>3.1029999999999944</v>
      </c>
      <c r="L62" s="13">
        <f>VLOOKUP(A:A,[1]TDSheet!$A:$M,13,0)</f>
        <v>0</v>
      </c>
      <c r="M62" s="13">
        <f>VLOOKUP(A:A,[1]TDSheet!$A:$N,14,0)</f>
        <v>20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>
        <v>20</v>
      </c>
      <c r="W62" s="13">
        <f t="shared" si="12"/>
        <v>17.423200000000001</v>
      </c>
      <c r="X62" s="15">
        <v>20</v>
      </c>
      <c r="Y62" s="16">
        <f t="shared" si="13"/>
        <v>6.5167133477202803</v>
      </c>
      <c r="Z62" s="13">
        <f t="shared" si="14"/>
        <v>3.0730290646953486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17.9328</v>
      </c>
      <c r="AF62" s="13">
        <f>VLOOKUP(A:A,[1]TDSheet!$A:$AF,32,0)</f>
        <v>16.822399999999998</v>
      </c>
      <c r="AG62" s="13">
        <f>VLOOKUP(A:A,[1]TDSheet!$A:$AG,33,0)</f>
        <v>16.8216</v>
      </c>
      <c r="AH62" s="13">
        <f>VLOOKUP(A:A,[3]TDSheet!$A:$D,4,0)</f>
        <v>25.533999999999999</v>
      </c>
      <c r="AI62" s="13">
        <f>VLOOKUP(A:A,[1]TDSheet!$A:$AI,35,0)</f>
        <v>0</v>
      </c>
      <c r="AJ62" s="13">
        <f t="shared" si="15"/>
        <v>20</v>
      </c>
      <c r="AK62" s="13">
        <f t="shared" si="16"/>
        <v>20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1476.9839999999999</v>
      </c>
      <c r="D63" s="8">
        <v>2543.0920000000001</v>
      </c>
      <c r="E63" s="8">
        <v>3060.4670000000001</v>
      </c>
      <c r="F63" s="8">
        <v>911.01599999999996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3019.1819999999998</v>
      </c>
      <c r="K63" s="13">
        <f t="shared" si="11"/>
        <v>41.285000000000309</v>
      </c>
      <c r="L63" s="13">
        <f>VLOOKUP(A:A,[1]TDSheet!$A:$M,13,0)</f>
        <v>550</v>
      </c>
      <c r="M63" s="13">
        <f>VLOOKUP(A:A,[1]TDSheet!$A:$N,14,0)</f>
        <v>550</v>
      </c>
      <c r="N63" s="13">
        <f>VLOOKUP(A:A,[1]TDSheet!$A:$X,24,0)</f>
        <v>850</v>
      </c>
      <c r="O63" s="13"/>
      <c r="P63" s="13"/>
      <c r="Q63" s="13"/>
      <c r="R63" s="13"/>
      <c r="S63" s="13"/>
      <c r="T63" s="13"/>
      <c r="U63" s="13"/>
      <c r="V63" s="15">
        <v>600</v>
      </c>
      <c r="W63" s="13">
        <f t="shared" si="12"/>
        <v>612.09339999999997</v>
      </c>
      <c r="X63" s="15">
        <v>600</v>
      </c>
      <c r="Y63" s="16">
        <f t="shared" si="13"/>
        <v>6.63463451819608</v>
      </c>
      <c r="Z63" s="13">
        <f t="shared" si="14"/>
        <v>1.4883610899905144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509.31959999999998</v>
      </c>
      <c r="AF63" s="13">
        <f>VLOOKUP(A:A,[1]TDSheet!$A:$AF,32,0)</f>
        <v>533.07219999999995</v>
      </c>
      <c r="AG63" s="13">
        <f>VLOOKUP(A:A,[1]TDSheet!$A:$AG,33,0)</f>
        <v>544.14660000000003</v>
      </c>
      <c r="AH63" s="13">
        <f>VLOOKUP(A:A,[3]TDSheet!$A:$D,4,0)</f>
        <v>301.05200000000002</v>
      </c>
      <c r="AI63" s="13" t="str">
        <f>VLOOKUP(A:A,[1]TDSheet!$A:$AI,35,0)</f>
        <v>акиюльяб</v>
      </c>
      <c r="AJ63" s="13">
        <f t="shared" si="15"/>
        <v>600</v>
      </c>
      <c r="AK63" s="13">
        <f t="shared" si="16"/>
        <v>600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1046</v>
      </c>
      <c r="D64" s="8">
        <v>17325</v>
      </c>
      <c r="E64" s="8">
        <v>7202</v>
      </c>
      <c r="F64" s="8">
        <v>1917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7277</v>
      </c>
      <c r="K64" s="13">
        <f t="shared" si="11"/>
        <v>-75</v>
      </c>
      <c r="L64" s="13">
        <f>VLOOKUP(A:A,[1]TDSheet!$A:$M,13,0)</f>
        <v>1000</v>
      </c>
      <c r="M64" s="13">
        <f>VLOOKUP(A:A,[1]TDSheet!$A:$N,14,0)</f>
        <v>1000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5">
        <v>1200</v>
      </c>
      <c r="W64" s="13">
        <f t="shared" si="12"/>
        <v>944.4</v>
      </c>
      <c r="X64" s="15">
        <v>1100</v>
      </c>
      <c r="Y64" s="16">
        <f t="shared" si="13"/>
        <v>6.5830156713257093</v>
      </c>
      <c r="Z64" s="13">
        <f t="shared" si="14"/>
        <v>2.0298602287166454</v>
      </c>
      <c r="AA64" s="13"/>
      <c r="AB64" s="13"/>
      <c r="AC64" s="13"/>
      <c r="AD64" s="13">
        <f>VLOOKUP(A:A,[1]TDSheet!$A:$AD,30,0)</f>
        <v>2480</v>
      </c>
      <c r="AE64" s="13">
        <f>VLOOKUP(A:A,[1]TDSheet!$A:$AE,31,0)</f>
        <v>771.6</v>
      </c>
      <c r="AF64" s="13">
        <f>VLOOKUP(A:A,[1]TDSheet!$A:$AF,32,0)</f>
        <v>741.2</v>
      </c>
      <c r="AG64" s="13">
        <f>VLOOKUP(A:A,[1]TDSheet!$A:$AG,33,0)</f>
        <v>956.2</v>
      </c>
      <c r="AH64" s="13">
        <f>VLOOKUP(A:A,[3]TDSheet!$A:$D,4,0)</f>
        <v>1049</v>
      </c>
      <c r="AI64" s="13">
        <f>VLOOKUP(A:A,[1]TDSheet!$A:$AI,35,0)</f>
        <v>0</v>
      </c>
      <c r="AJ64" s="13">
        <f t="shared" si="15"/>
        <v>540</v>
      </c>
      <c r="AK64" s="13">
        <f t="shared" si="16"/>
        <v>495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946</v>
      </c>
      <c r="D65" s="8">
        <v>10816</v>
      </c>
      <c r="E65" s="8">
        <v>5842</v>
      </c>
      <c r="F65" s="8">
        <v>1117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5876</v>
      </c>
      <c r="K65" s="13">
        <f t="shared" si="11"/>
        <v>-34</v>
      </c>
      <c r="L65" s="13">
        <f>VLOOKUP(A:A,[1]TDSheet!$A:$M,13,0)</f>
        <v>700</v>
      </c>
      <c r="M65" s="13">
        <f>VLOOKUP(A:A,[1]TDSheet!$A:$N,14,0)</f>
        <v>700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5">
        <v>1000</v>
      </c>
      <c r="W65" s="13">
        <f t="shared" si="12"/>
        <v>674.4</v>
      </c>
      <c r="X65" s="15">
        <v>1000</v>
      </c>
      <c r="Y65" s="16">
        <f t="shared" si="13"/>
        <v>6.6978054567022545</v>
      </c>
      <c r="Z65" s="13">
        <f t="shared" si="14"/>
        <v>1.6562870699881376</v>
      </c>
      <c r="AA65" s="13"/>
      <c r="AB65" s="13"/>
      <c r="AC65" s="13"/>
      <c r="AD65" s="13">
        <f>VLOOKUP(A:A,[1]TDSheet!$A:$AD,30,0)</f>
        <v>2470</v>
      </c>
      <c r="AE65" s="13">
        <f>VLOOKUP(A:A,[1]TDSheet!$A:$AE,31,0)</f>
        <v>547.4</v>
      </c>
      <c r="AF65" s="13">
        <f>VLOOKUP(A:A,[1]TDSheet!$A:$AF,32,0)</f>
        <v>565</v>
      </c>
      <c r="AG65" s="13">
        <f>VLOOKUP(A:A,[1]TDSheet!$A:$AG,33,0)</f>
        <v>663.6</v>
      </c>
      <c r="AH65" s="13">
        <f>VLOOKUP(A:A,[3]TDSheet!$A:$D,4,0)</f>
        <v>942</v>
      </c>
      <c r="AI65" s="13" t="str">
        <f>VLOOKUP(A:A,[1]TDSheet!$A:$AI,35,0)</f>
        <v>оконч</v>
      </c>
      <c r="AJ65" s="13">
        <f t="shared" si="15"/>
        <v>450</v>
      </c>
      <c r="AK65" s="13">
        <f t="shared" si="16"/>
        <v>450</v>
      </c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951</v>
      </c>
      <c r="D66" s="8">
        <v>1426</v>
      </c>
      <c r="E66" s="8">
        <v>1545</v>
      </c>
      <c r="F66" s="8">
        <v>799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1555</v>
      </c>
      <c r="K66" s="13">
        <f t="shared" si="11"/>
        <v>-10</v>
      </c>
      <c r="L66" s="13">
        <f>VLOOKUP(A:A,[1]TDSheet!$A:$M,13,0)</f>
        <v>300</v>
      </c>
      <c r="M66" s="13">
        <f>VLOOKUP(A:A,[1]TDSheet!$A:$N,14,0)</f>
        <v>400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5">
        <v>300</v>
      </c>
      <c r="W66" s="13">
        <f t="shared" si="12"/>
        <v>309</v>
      </c>
      <c r="X66" s="15">
        <v>300</v>
      </c>
      <c r="Y66" s="16">
        <f t="shared" si="13"/>
        <v>6.7928802588996762</v>
      </c>
      <c r="Z66" s="13">
        <f t="shared" si="14"/>
        <v>2.5857605177993528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368</v>
      </c>
      <c r="AF66" s="13">
        <f>VLOOKUP(A:A,[1]TDSheet!$A:$AF,32,0)</f>
        <v>376.6</v>
      </c>
      <c r="AG66" s="13">
        <f>VLOOKUP(A:A,[1]TDSheet!$A:$AG,33,0)</f>
        <v>332.8</v>
      </c>
      <c r="AH66" s="13">
        <f>VLOOKUP(A:A,[3]TDSheet!$A:$D,4,0)</f>
        <v>310</v>
      </c>
      <c r="AI66" s="13" t="str">
        <f>VLOOKUP(A:A,[1]TDSheet!$A:$AI,35,0)</f>
        <v>оконч</v>
      </c>
      <c r="AJ66" s="13">
        <f t="shared" si="15"/>
        <v>135</v>
      </c>
      <c r="AK66" s="13">
        <f t="shared" si="16"/>
        <v>135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168</v>
      </c>
      <c r="D67" s="8">
        <v>681</v>
      </c>
      <c r="E67" s="8">
        <v>610</v>
      </c>
      <c r="F67" s="8">
        <v>233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631</v>
      </c>
      <c r="K67" s="13">
        <f t="shared" si="11"/>
        <v>-21</v>
      </c>
      <c r="L67" s="13">
        <f>VLOOKUP(A:A,[1]TDSheet!$A:$M,13,0)</f>
        <v>130</v>
      </c>
      <c r="M67" s="13">
        <f>VLOOKUP(A:A,[1]TDSheet!$A:$N,14,0)</f>
        <v>120</v>
      </c>
      <c r="N67" s="13">
        <f>VLOOKUP(A:A,[1]TDSheet!$A:$X,24,0)</f>
        <v>0</v>
      </c>
      <c r="O67" s="13"/>
      <c r="P67" s="13"/>
      <c r="Q67" s="13"/>
      <c r="R67" s="13"/>
      <c r="S67" s="13"/>
      <c r="T67" s="13"/>
      <c r="U67" s="13"/>
      <c r="V67" s="15">
        <v>160</v>
      </c>
      <c r="W67" s="13">
        <f t="shared" si="12"/>
        <v>122</v>
      </c>
      <c r="X67" s="15">
        <v>160</v>
      </c>
      <c r="Y67" s="16">
        <f t="shared" si="13"/>
        <v>6.581967213114754</v>
      </c>
      <c r="Z67" s="13">
        <f t="shared" si="14"/>
        <v>1.9098360655737705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99</v>
      </c>
      <c r="AF67" s="13">
        <f>VLOOKUP(A:A,[1]TDSheet!$A:$AF,32,0)</f>
        <v>107.2</v>
      </c>
      <c r="AG67" s="13">
        <f>VLOOKUP(A:A,[1]TDSheet!$A:$AG,33,0)</f>
        <v>122.4</v>
      </c>
      <c r="AH67" s="13">
        <f>VLOOKUP(A:A,[3]TDSheet!$A:$D,4,0)</f>
        <v>167</v>
      </c>
      <c r="AI67" s="13" t="e">
        <f>VLOOKUP(A:A,[1]TDSheet!$A:$AI,35,0)</f>
        <v>#N/A</v>
      </c>
      <c r="AJ67" s="13">
        <f t="shared" si="15"/>
        <v>64</v>
      </c>
      <c r="AK67" s="13">
        <f t="shared" si="16"/>
        <v>64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190</v>
      </c>
      <c r="D68" s="8">
        <v>556</v>
      </c>
      <c r="E68" s="8">
        <v>516</v>
      </c>
      <c r="F68" s="8">
        <v>202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543</v>
      </c>
      <c r="K68" s="13">
        <f t="shared" si="11"/>
        <v>-27</v>
      </c>
      <c r="L68" s="13">
        <f>VLOOKUP(A:A,[1]TDSheet!$A:$M,13,0)</f>
        <v>100</v>
      </c>
      <c r="M68" s="13">
        <f>VLOOKUP(A:A,[1]TDSheet!$A:$N,14,0)</f>
        <v>110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>
        <v>130</v>
      </c>
      <c r="W68" s="13">
        <f t="shared" si="12"/>
        <v>103.2</v>
      </c>
      <c r="X68" s="15">
        <v>130</v>
      </c>
      <c r="Y68" s="16">
        <f t="shared" si="13"/>
        <v>6.5116279069767442</v>
      </c>
      <c r="Z68" s="13">
        <f t="shared" si="14"/>
        <v>1.9573643410852712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88.2</v>
      </c>
      <c r="AF68" s="13">
        <f>VLOOKUP(A:A,[1]TDSheet!$A:$AF,32,0)</f>
        <v>95.2</v>
      </c>
      <c r="AG68" s="13">
        <f>VLOOKUP(A:A,[1]TDSheet!$A:$AG,33,0)</f>
        <v>104.2</v>
      </c>
      <c r="AH68" s="13">
        <f>VLOOKUP(A:A,[3]TDSheet!$A:$D,4,0)</f>
        <v>137</v>
      </c>
      <c r="AI68" s="13" t="e">
        <f>VLOOKUP(A:A,[1]TDSheet!$A:$AI,35,0)</f>
        <v>#N/A</v>
      </c>
      <c r="AJ68" s="13">
        <f t="shared" si="15"/>
        <v>52</v>
      </c>
      <c r="AK68" s="13">
        <f t="shared" si="16"/>
        <v>52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1404.6959999999999</v>
      </c>
      <c r="D69" s="8">
        <v>2387.3530000000001</v>
      </c>
      <c r="E69" s="17">
        <v>1802</v>
      </c>
      <c r="F69" s="18">
        <v>759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1422.655</v>
      </c>
      <c r="K69" s="13">
        <f t="shared" si="11"/>
        <v>379.34500000000003</v>
      </c>
      <c r="L69" s="13">
        <f>VLOOKUP(A:A,[1]TDSheet!$A:$M,13,0)</f>
        <v>400</v>
      </c>
      <c r="M69" s="13">
        <f>VLOOKUP(A:A,[1]TDSheet!$A:$N,14,0)</f>
        <v>400</v>
      </c>
      <c r="N69" s="13">
        <f>VLOOKUP(A:A,[1]TDSheet!$A:$X,24,0)</f>
        <v>250</v>
      </c>
      <c r="O69" s="13"/>
      <c r="P69" s="13"/>
      <c r="Q69" s="13"/>
      <c r="R69" s="13"/>
      <c r="S69" s="13"/>
      <c r="T69" s="13"/>
      <c r="U69" s="13"/>
      <c r="V69" s="15">
        <v>400</v>
      </c>
      <c r="W69" s="13">
        <f t="shared" si="12"/>
        <v>360.4</v>
      </c>
      <c r="X69" s="15">
        <v>400</v>
      </c>
      <c r="Y69" s="16">
        <f t="shared" si="13"/>
        <v>7.2391786903440627</v>
      </c>
      <c r="Z69" s="13">
        <f t="shared" si="14"/>
        <v>2.1059933407325198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348</v>
      </c>
      <c r="AF69" s="13">
        <f>VLOOKUP(A:A,[1]TDSheet!$A:$AF,32,0)</f>
        <v>286.8</v>
      </c>
      <c r="AG69" s="13">
        <f>VLOOKUP(A:A,[1]TDSheet!$A:$AG,33,0)</f>
        <v>309</v>
      </c>
      <c r="AH69" s="13">
        <f>VLOOKUP(A:A,[3]TDSheet!$A:$D,4,0)</f>
        <v>135.28800000000001</v>
      </c>
      <c r="AI69" s="13" t="str">
        <f>VLOOKUP(A:A,[1]TDSheet!$A:$AI,35,0)</f>
        <v>акиюльяб</v>
      </c>
      <c r="AJ69" s="13">
        <f t="shared" si="15"/>
        <v>400</v>
      </c>
      <c r="AK69" s="13">
        <f t="shared" si="16"/>
        <v>400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90.524000000000001</v>
      </c>
      <c r="D70" s="8">
        <v>357.10599999999999</v>
      </c>
      <c r="E70" s="8">
        <v>309.12299999999999</v>
      </c>
      <c r="F70" s="8">
        <v>135.64500000000001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292.315</v>
      </c>
      <c r="K70" s="13">
        <f t="shared" si="11"/>
        <v>16.807999999999993</v>
      </c>
      <c r="L70" s="13">
        <f>VLOOKUP(A:A,[1]TDSheet!$A:$M,13,0)</f>
        <v>60</v>
      </c>
      <c r="M70" s="13">
        <f>VLOOKUP(A:A,[1]TDSheet!$A:$N,14,0)</f>
        <v>70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3"/>
      <c r="V70" s="15">
        <v>70</v>
      </c>
      <c r="W70" s="13">
        <f t="shared" si="12"/>
        <v>61.824599999999997</v>
      </c>
      <c r="X70" s="15">
        <v>70</v>
      </c>
      <c r="Y70" s="16">
        <f t="shared" si="13"/>
        <v>6.5612232024145731</v>
      </c>
      <c r="Z70" s="13">
        <f t="shared" si="14"/>
        <v>2.1940295610485148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44.272000000000006</v>
      </c>
      <c r="AF70" s="13">
        <f>VLOOKUP(A:A,[1]TDSheet!$A:$AF,32,0)</f>
        <v>50.082999999999998</v>
      </c>
      <c r="AG70" s="13">
        <f>VLOOKUP(A:A,[1]TDSheet!$A:$AG,33,0)</f>
        <v>58.898600000000002</v>
      </c>
      <c r="AH70" s="13">
        <f>VLOOKUP(A:A,[3]TDSheet!$A:$D,4,0)</f>
        <v>68.688000000000002</v>
      </c>
      <c r="AI70" s="13" t="e">
        <f>VLOOKUP(A:A,[1]TDSheet!$A:$AI,35,0)</f>
        <v>#N/A</v>
      </c>
      <c r="AJ70" s="13">
        <f t="shared" si="15"/>
        <v>70</v>
      </c>
      <c r="AK70" s="13">
        <f t="shared" si="16"/>
        <v>70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1145</v>
      </c>
      <c r="D71" s="8">
        <v>14133</v>
      </c>
      <c r="E71" s="8">
        <v>5049</v>
      </c>
      <c r="F71" s="8">
        <v>1148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5089</v>
      </c>
      <c r="K71" s="13">
        <f t="shared" si="11"/>
        <v>-40</v>
      </c>
      <c r="L71" s="13">
        <f>VLOOKUP(A:A,[1]TDSheet!$A:$M,13,0)</f>
        <v>700</v>
      </c>
      <c r="M71" s="13">
        <f>VLOOKUP(A:A,[1]TDSheet!$A:$N,14,0)</f>
        <v>600</v>
      </c>
      <c r="N71" s="13">
        <f>VLOOKUP(A:A,[1]TDSheet!$A:$X,24,0)</f>
        <v>500</v>
      </c>
      <c r="O71" s="13"/>
      <c r="P71" s="13"/>
      <c r="Q71" s="13"/>
      <c r="R71" s="13"/>
      <c r="S71" s="13"/>
      <c r="T71" s="13"/>
      <c r="U71" s="13"/>
      <c r="V71" s="15">
        <v>800</v>
      </c>
      <c r="W71" s="13">
        <f t="shared" si="12"/>
        <v>688.2</v>
      </c>
      <c r="X71" s="15">
        <v>700</v>
      </c>
      <c r="Y71" s="16">
        <f t="shared" si="13"/>
        <v>6.4632374309793663</v>
      </c>
      <c r="Z71" s="13">
        <f t="shared" si="14"/>
        <v>1.6681197326358617</v>
      </c>
      <c r="AA71" s="13"/>
      <c r="AB71" s="13"/>
      <c r="AC71" s="13"/>
      <c r="AD71" s="13">
        <f>VLOOKUP(A:A,[1]TDSheet!$A:$AD,30,0)</f>
        <v>1608</v>
      </c>
      <c r="AE71" s="13">
        <f>VLOOKUP(A:A,[1]TDSheet!$A:$AE,31,0)</f>
        <v>514.4</v>
      </c>
      <c r="AF71" s="13">
        <f>VLOOKUP(A:A,[1]TDSheet!$A:$AF,32,0)</f>
        <v>598</v>
      </c>
      <c r="AG71" s="13">
        <f>VLOOKUP(A:A,[1]TDSheet!$A:$AG,33,0)</f>
        <v>657.6</v>
      </c>
      <c r="AH71" s="13">
        <f>VLOOKUP(A:A,[3]TDSheet!$A:$D,4,0)</f>
        <v>644</v>
      </c>
      <c r="AI71" s="13">
        <f>VLOOKUP(A:A,[1]TDSheet!$A:$AI,35,0)</f>
        <v>0</v>
      </c>
      <c r="AJ71" s="13">
        <f t="shared" si="15"/>
        <v>320</v>
      </c>
      <c r="AK71" s="13">
        <f t="shared" si="16"/>
        <v>280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934</v>
      </c>
      <c r="D72" s="8">
        <v>8230</v>
      </c>
      <c r="E72" s="8">
        <v>2906</v>
      </c>
      <c r="F72" s="8">
        <v>1316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2937</v>
      </c>
      <c r="K72" s="13">
        <f t="shared" ref="K72:K118" si="17">E72-J72</f>
        <v>-31</v>
      </c>
      <c r="L72" s="13">
        <f>VLOOKUP(A:A,[1]TDSheet!$A:$M,13,0)</f>
        <v>600</v>
      </c>
      <c r="M72" s="13">
        <f>VLOOKUP(A:A,[1]TDSheet!$A:$N,14,0)</f>
        <v>650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5">
        <v>700</v>
      </c>
      <c r="W72" s="13">
        <f t="shared" ref="W72:W118" si="18">(E72-AD72)/5</f>
        <v>581.20000000000005</v>
      </c>
      <c r="X72" s="15">
        <v>600</v>
      </c>
      <c r="Y72" s="16">
        <f t="shared" ref="Y72:Y118" si="19">(F72+L72+M72+N72+V72+X72)/W72</f>
        <v>6.6517549896765304</v>
      </c>
      <c r="Z72" s="13">
        <f t="shared" ref="Z72:Z118" si="20">F72/W72</f>
        <v>2.2642807983482447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440.2</v>
      </c>
      <c r="AF72" s="13">
        <f>VLOOKUP(A:A,[1]TDSheet!$A:$AF,32,0)</f>
        <v>535.4</v>
      </c>
      <c r="AG72" s="13">
        <f>VLOOKUP(A:A,[1]TDSheet!$A:$AG,33,0)</f>
        <v>608.20000000000005</v>
      </c>
      <c r="AH72" s="13">
        <f>VLOOKUP(A:A,[3]TDSheet!$A:$D,4,0)</f>
        <v>544</v>
      </c>
      <c r="AI72" s="13">
        <f>VLOOKUP(A:A,[1]TDSheet!$A:$AI,35,0)</f>
        <v>0</v>
      </c>
      <c r="AJ72" s="13">
        <f t="shared" ref="AJ72:AJ118" si="21">V72*H72</f>
        <v>280</v>
      </c>
      <c r="AK72" s="13">
        <f t="shared" ref="AK72:AK118" si="22">X72*H72</f>
        <v>240</v>
      </c>
      <c r="AL72" s="13"/>
      <c r="AM72" s="13"/>
    </row>
    <row r="73" spans="1:39" s="1" customFormat="1" ht="21.95" customHeight="1" outlineLevel="1" x14ac:dyDescent="0.2">
      <c r="A73" s="7" t="s">
        <v>76</v>
      </c>
      <c r="B73" s="7" t="s">
        <v>8</v>
      </c>
      <c r="C73" s="8">
        <v>139.68700000000001</v>
      </c>
      <c r="D73" s="8">
        <v>658.61099999999999</v>
      </c>
      <c r="E73" s="8">
        <v>500.25900000000001</v>
      </c>
      <c r="F73" s="8">
        <v>279.01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518.04200000000003</v>
      </c>
      <c r="K73" s="13">
        <f t="shared" si="17"/>
        <v>-17.783000000000015</v>
      </c>
      <c r="L73" s="13">
        <f>VLOOKUP(A:A,[1]TDSheet!$A:$M,13,0)</f>
        <v>120</v>
      </c>
      <c r="M73" s="13">
        <f>VLOOKUP(A:A,[1]TDSheet!$A:$N,14,0)</f>
        <v>120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5">
        <v>70</v>
      </c>
      <c r="W73" s="13">
        <f t="shared" si="18"/>
        <v>100.0518</v>
      </c>
      <c r="X73" s="15">
        <v>70</v>
      </c>
      <c r="Y73" s="16">
        <f t="shared" si="19"/>
        <v>6.5866880955664966</v>
      </c>
      <c r="Z73" s="13">
        <f t="shared" si="20"/>
        <v>2.7886554764631919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91.057199999999995</v>
      </c>
      <c r="AF73" s="13">
        <f>VLOOKUP(A:A,[1]TDSheet!$A:$AF,32,0)</f>
        <v>102.11280000000001</v>
      </c>
      <c r="AG73" s="13">
        <f>VLOOKUP(A:A,[1]TDSheet!$A:$AG,33,0)</f>
        <v>112.553</v>
      </c>
      <c r="AH73" s="13">
        <f>VLOOKUP(A:A,[3]TDSheet!$A:$D,4,0)</f>
        <v>99.998999999999995</v>
      </c>
      <c r="AI73" s="13" t="e">
        <f>VLOOKUP(A:A,[1]TDSheet!$A:$AI,35,0)</f>
        <v>#N/A</v>
      </c>
      <c r="AJ73" s="13">
        <f t="shared" si="21"/>
        <v>70</v>
      </c>
      <c r="AK73" s="13">
        <f t="shared" si="22"/>
        <v>70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159.54</v>
      </c>
      <c r="D74" s="8">
        <v>369.74299999999999</v>
      </c>
      <c r="E74" s="8">
        <v>376.13099999999997</v>
      </c>
      <c r="F74" s="8">
        <v>144.989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377.78399999999999</v>
      </c>
      <c r="K74" s="13">
        <f t="shared" si="17"/>
        <v>-1.65300000000002</v>
      </c>
      <c r="L74" s="13">
        <f>VLOOKUP(A:A,[1]TDSheet!$A:$M,13,0)</f>
        <v>80</v>
      </c>
      <c r="M74" s="13">
        <f>VLOOKUP(A:A,[1]TDSheet!$A:$N,14,0)</f>
        <v>70</v>
      </c>
      <c r="N74" s="13">
        <f>VLOOKUP(A:A,[1]TDSheet!$A:$X,24,0)</f>
        <v>30</v>
      </c>
      <c r="O74" s="13"/>
      <c r="P74" s="13"/>
      <c r="Q74" s="13"/>
      <c r="R74" s="13"/>
      <c r="S74" s="13"/>
      <c r="T74" s="13"/>
      <c r="U74" s="13"/>
      <c r="V74" s="15">
        <v>90</v>
      </c>
      <c r="W74" s="13">
        <f t="shared" si="18"/>
        <v>75.226199999999992</v>
      </c>
      <c r="X74" s="15">
        <v>90</v>
      </c>
      <c r="Y74" s="16">
        <f t="shared" si="19"/>
        <v>6.7129404383047406</v>
      </c>
      <c r="Z74" s="13">
        <f t="shared" si="20"/>
        <v>1.927373707564652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61.191600000000008</v>
      </c>
      <c r="AF74" s="13">
        <f>VLOOKUP(A:A,[1]TDSheet!$A:$AF,32,0)</f>
        <v>71.1404</v>
      </c>
      <c r="AG74" s="13">
        <f>VLOOKUP(A:A,[1]TDSheet!$A:$AG,33,0)</f>
        <v>75.886200000000002</v>
      </c>
      <c r="AH74" s="13">
        <f>VLOOKUP(A:A,[3]TDSheet!$A:$D,4,0)</f>
        <v>93.024000000000001</v>
      </c>
      <c r="AI74" s="13" t="e">
        <f>VLOOKUP(A:A,[1]TDSheet!$A:$AI,35,0)</f>
        <v>#N/A</v>
      </c>
      <c r="AJ74" s="13">
        <f t="shared" si="21"/>
        <v>90</v>
      </c>
      <c r="AK74" s="13">
        <f t="shared" si="22"/>
        <v>90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334.72899999999998</v>
      </c>
      <c r="D75" s="8">
        <v>814.66399999999999</v>
      </c>
      <c r="E75" s="8">
        <v>794.46400000000006</v>
      </c>
      <c r="F75" s="8">
        <v>326.10000000000002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801.07799999999997</v>
      </c>
      <c r="K75" s="13">
        <f t="shared" si="17"/>
        <v>-6.6139999999999191</v>
      </c>
      <c r="L75" s="13">
        <f>VLOOKUP(A:A,[1]TDSheet!$A:$M,13,0)</f>
        <v>170</v>
      </c>
      <c r="M75" s="13">
        <f>VLOOKUP(A:A,[1]TDSheet!$A:$N,14,0)</f>
        <v>170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5">
        <v>200</v>
      </c>
      <c r="W75" s="13">
        <f t="shared" si="18"/>
        <v>158.89280000000002</v>
      </c>
      <c r="X75" s="15">
        <v>200</v>
      </c>
      <c r="Y75" s="16">
        <f t="shared" si="19"/>
        <v>6.7095551214403661</v>
      </c>
      <c r="Z75" s="13">
        <f t="shared" si="20"/>
        <v>2.0523271035566117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131.0162</v>
      </c>
      <c r="AF75" s="13">
        <f>VLOOKUP(A:A,[1]TDSheet!$A:$AF,32,0)</f>
        <v>143.20160000000001</v>
      </c>
      <c r="AG75" s="13">
        <f>VLOOKUP(A:A,[1]TDSheet!$A:$AG,33,0)</f>
        <v>165.24700000000001</v>
      </c>
      <c r="AH75" s="13">
        <f>VLOOKUP(A:A,[3]TDSheet!$A:$D,4,0)</f>
        <v>195.739</v>
      </c>
      <c r="AI75" s="13" t="e">
        <f>VLOOKUP(A:A,[1]TDSheet!$A:$AI,35,0)</f>
        <v>#N/A</v>
      </c>
      <c r="AJ75" s="13">
        <f t="shared" si="21"/>
        <v>200</v>
      </c>
      <c r="AK75" s="13">
        <f t="shared" si="22"/>
        <v>200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101.788</v>
      </c>
      <c r="D76" s="8">
        <v>635.25</v>
      </c>
      <c r="E76" s="8">
        <v>498.72800000000001</v>
      </c>
      <c r="F76" s="8">
        <v>226.83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520.74900000000002</v>
      </c>
      <c r="K76" s="13">
        <f t="shared" si="17"/>
        <v>-22.021000000000015</v>
      </c>
      <c r="L76" s="13">
        <f>VLOOKUP(A:A,[1]TDSheet!$A:$M,13,0)</f>
        <v>110</v>
      </c>
      <c r="M76" s="13">
        <f>VLOOKUP(A:A,[1]TDSheet!$A:$N,14,0)</f>
        <v>100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5">
        <v>110</v>
      </c>
      <c r="W76" s="13">
        <f t="shared" si="18"/>
        <v>99.745599999999996</v>
      </c>
      <c r="X76" s="15">
        <v>110</v>
      </c>
      <c r="Y76" s="16">
        <f t="shared" si="19"/>
        <v>6.5850523732375166</v>
      </c>
      <c r="Z76" s="13">
        <f t="shared" si="20"/>
        <v>2.2740852729343453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95.770200000000003</v>
      </c>
      <c r="AF76" s="13">
        <f>VLOOKUP(A:A,[1]TDSheet!$A:$AF,32,0)</f>
        <v>90.665999999999997</v>
      </c>
      <c r="AG76" s="13">
        <f>VLOOKUP(A:A,[1]TDSheet!$A:$AG,33,0)</f>
        <v>104.792</v>
      </c>
      <c r="AH76" s="13">
        <f>VLOOKUP(A:A,[3]TDSheet!$A:$D,4,0)</f>
        <v>127.92</v>
      </c>
      <c r="AI76" s="13" t="e">
        <f>VLOOKUP(A:A,[1]TDSheet!$A:$AI,35,0)</f>
        <v>#N/A</v>
      </c>
      <c r="AJ76" s="13">
        <f t="shared" si="21"/>
        <v>110</v>
      </c>
      <c r="AK76" s="13">
        <f t="shared" si="22"/>
        <v>110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41</v>
      </c>
      <c r="D77" s="8">
        <v>117</v>
      </c>
      <c r="E77" s="8">
        <v>113</v>
      </c>
      <c r="F77" s="8">
        <v>42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122</v>
      </c>
      <c r="K77" s="13">
        <f t="shared" si="17"/>
        <v>-9</v>
      </c>
      <c r="L77" s="13">
        <f>VLOOKUP(A:A,[1]TDSheet!$A:$M,13,0)</f>
        <v>30</v>
      </c>
      <c r="M77" s="13">
        <f>VLOOKUP(A:A,[1]TDSheet!$A:$N,14,0)</f>
        <v>20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5">
        <v>30</v>
      </c>
      <c r="W77" s="13">
        <f t="shared" si="18"/>
        <v>22.6</v>
      </c>
      <c r="X77" s="15">
        <v>30</v>
      </c>
      <c r="Y77" s="16">
        <f t="shared" si="19"/>
        <v>6.7256637168141591</v>
      </c>
      <c r="Z77" s="13">
        <f t="shared" si="20"/>
        <v>1.8584070796460175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20.2</v>
      </c>
      <c r="AF77" s="13">
        <f>VLOOKUP(A:A,[1]TDSheet!$A:$AF,32,0)</f>
        <v>17.2</v>
      </c>
      <c r="AG77" s="13">
        <f>VLOOKUP(A:A,[1]TDSheet!$A:$AG,33,0)</f>
        <v>22.6</v>
      </c>
      <c r="AH77" s="13">
        <f>VLOOKUP(A:A,[3]TDSheet!$A:$D,4,0)</f>
        <v>48</v>
      </c>
      <c r="AI77" s="13" t="str">
        <f>VLOOKUP(A:A,[1]TDSheet!$A:$AI,35,0)</f>
        <v>???</v>
      </c>
      <c r="AJ77" s="13">
        <f t="shared" si="21"/>
        <v>18</v>
      </c>
      <c r="AK77" s="13">
        <f t="shared" si="22"/>
        <v>18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85</v>
      </c>
      <c r="D78" s="8">
        <v>274</v>
      </c>
      <c r="E78" s="8">
        <v>209</v>
      </c>
      <c r="F78" s="8">
        <v>147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213</v>
      </c>
      <c r="K78" s="13">
        <f t="shared" si="17"/>
        <v>-4</v>
      </c>
      <c r="L78" s="13">
        <f>VLOOKUP(A:A,[1]TDSheet!$A:$M,13,0)</f>
        <v>60</v>
      </c>
      <c r="M78" s="13">
        <f>VLOOKUP(A:A,[1]TDSheet!$A:$N,14,0)</f>
        <v>50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5">
        <v>50</v>
      </c>
      <c r="W78" s="13">
        <f t="shared" si="18"/>
        <v>41.8</v>
      </c>
      <c r="X78" s="15">
        <v>50</v>
      </c>
      <c r="Y78" s="16">
        <f t="shared" si="19"/>
        <v>8.5406698564593313</v>
      </c>
      <c r="Z78" s="13">
        <f t="shared" si="20"/>
        <v>3.5167464114832536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40.799999999999997</v>
      </c>
      <c r="AF78" s="13">
        <f>VLOOKUP(A:A,[1]TDSheet!$A:$AF,32,0)</f>
        <v>34.6</v>
      </c>
      <c r="AG78" s="13">
        <f>VLOOKUP(A:A,[1]TDSheet!$A:$AG,33,0)</f>
        <v>42.6</v>
      </c>
      <c r="AH78" s="13">
        <f>VLOOKUP(A:A,[3]TDSheet!$A:$D,4,0)</f>
        <v>34</v>
      </c>
      <c r="AI78" s="13" t="str">
        <f>VLOOKUP(A:A,[1]TDSheet!$A:$AI,35,0)</f>
        <v>акиюльяб</v>
      </c>
      <c r="AJ78" s="13">
        <f t="shared" si="21"/>
        <v>30</v>
      </c>
      <c r="AK78" s="13">
        <f t="shared" si="22"/>
        <v>30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445</v>
      </c>
      <c r="D79" s="8">
        <v>314</v>
      </c>
      <c r="E79" s="8">
        <v>502</v>
      </c>
      <c r="F79" s="8">
        <v>250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497</v>
      </c>
      <c r="K79" s="13">
        <f t="shared" si="17"/>
        <v>5</v>
      </c>
      <c r="L79" s="13">
        <f>VLOOKUP(A:A,[1]TDSheet!$A:$M,13,0)</f>
        <v>50</v>
      </c>
      <c r="M79" s="13">
        <f>VLOOKUP(A:A,[1]TDSheet!$A:$N,14,0)</f>
        <v>80</v>
      </c>
      <c r="N79" s="13">
        <f>VLOOKUP(A:A,[1]TDSheet!$A:$X,24,0)</f>
        <v>50</v>
      </c>
      <c r="O79" s="13"/>
      <c r="P79" s="13"/>
      <c r="Q79" s="13"/>
      <c r="R79" s="13"/>
      <c r="S79" s="13"/>
      <c r="T79" s="13"/>
      <c r="U79" s="13"/>
      <c r="V79" s="15">
        <v>120</v>
      </c>
      <c r="W79" s="13">
        <f t="shared" si="18"/>
        <v>100.4</v>
      </c>
      <c r="X79" s="15">
        <v>120</v>
      </c>
      <c r="Y79" s="16">
        <f t="shared" si="19"/>
        <v>6.6733067729083659</v>
      </c>
      <c r="Z79" s="13">
        <f t="shared" si="20"/>
        <v>2.4900398406374502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76.2</v>
      </c>
      <c r="AG79" s="13">
        <f>VLOOKUP(A:A,[1]TDSheet!$A:$AG,33,0)</f>
        <v>87.8</v>
      </c>
      <c r="AH79" s="13">
        <f>VLOOKUP(A:A,[3]TDSheet!$A:$D,4,0)</f>
        <v>89</v>
      </c>
      <c r="AI79" s="13" t="str">
        <f>VLOOKUP(A:A,[1]TDSheet!$A:$AI,35,0)</f>
        <v>июльпер</v>
      </c>
      <c r="AJ79" s="13">
        <f t="shared" si="21"/>
        <v>72</v>
      </c>
      <c r="AK79" s="13">
        <f t="shared" si="22"/>
        <v>72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176.494</v>
      </c>
      <c r="D80" s="8">
        <v>308.82100000000003</v>
      </c>
      <c r="E80" s="8">
        <v>311.947</v>
      </c>
      <c r="F80" s="8">
        <v>163.80600000000001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315.17099999999999</v>
      </c>
      <c r="K80" s="13">
        <f t="shared" si="17"/>
        <v>-3.2239999999999895</v>
      </c>
      <c r="L80" s="13">
        <f>VLOOKUP(A:A,[1]TDSheet!$A:$M,13,0)</f>
        <v>60</v>
      </c>
      <c r="M80" s="13">
        <f>VLOOKUP(A:A,[1]TDSheet!$A:$N,14,0)</f>
        <v>80</v>
      </c>
      <c r="N80" s="13">
        <f>VLOOKUP(A:A,[1]TDSheet!$A:$X,24,0)</f>
        <v>20</v>
      </c>
      <c r="O80" s="13"/>
      <c r="P80" s="13"/>
      <c r="Q80" s="13"/>
      <c r="R80" s="13"/>
      <c r="S80" s="13"/>
      <c r="T80" s="13"/>
      <c r="U80" s="13"/>
      <c r="V80" s="15">
        <v>50</v>
      </c>
      <c r="W80" s="13">
        <f t="shared" si="18"/>
        <v>62.389400000000002</v>
      </c>
      <c r="X80" s="15">
        <v>50</v>
      </c>
      <c r="Y80" s="16">
        <f t="shared" si="19"/>
        <v>6.7929167454727892</v>
      </c>
      <c r="Z80" s="13">
        <f t="shared" si="20"/>
        <v>2.6255421594052839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62.285199999999996</v>
      </c>
      <c r="AF80" s="13">
        <f>VLOOKUP(A:A,[1]TDSheet!$A:$AF,32,0)</f>
        <v>58.840800000000002</v>
      </c>
      <c r="AG80" s="13">
        <f>VLOOKUP(A:A,[1]TDSheet!$A:$AG,33,0)</f>
        <v>59.906399999999998</v>
      </c>
      <c r="AH80" s="13">
        <f>VLOOKUP(A:A,[3]TDSheet!$A:$D,4,0)</f>
        <v>44.954999999999998</v>
      </c>
      <c r="AI80" s="13">
        <f>VLOOKUP(A:A,[1]TDSheet!$A:$AI,35,0)</f>
        <v>0</v>
      </c>
      <c r="AJ80" s="13">
        <f t="shared" si="21"/>
        <v>50</v>
      </c>
      <c r="AK80" s="13">
        <f t="shared" si="22"/>
        <v>50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292</v>
      </c>
      <c r="D81" s="8">
        <v>630</v>
      </c>
      <c r="E81" s="8">
        <v>627</v>
      </c>
      <c r="F81" s="8">
        <v>280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653</v>
      </c>
      <c r="K81" s="13">
        <f t="shared" si="17"/>
        <v>-26</v>
      </c>
      <c r="L81" s="13">
        <f>VLOOKUP(A:A,[1]TDSheet!$A:$M,13,0)</f>
        <v>140</v>
      </c>
      <c r="M81" s="13">
        <f>VLOOKUP(A:A,[1]TDSheet!$A:$N,14,0)</f>
        <v>130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5">
        <v>150</v>
      </c>
      <c r="W81" s="13">
        <f t="shared" si="18"/>
        <v>125.4</v>
      </c>
      <c r="X81" s="15">
        <v>150</v>
      </c>
      <c r="Y81" s="16">
        <f t="shared" si="19"/>
        <v>6.7783094098883572</v>
      </c>
      <c r="Z81" s="13">
        <f t="shared" si="20"/>
        <v>2.2328548644338118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114.6</v>
      </c>
      <c r="AF81" s="13">
        <f>VLOOKUP(A:A,[1]TDSheet!$A:$AF,32,0)</f>
        <v>135.4</v>
      </c>
      <c r="AG81" s="13">
        <f>VLOOKUP(A:A,[1]TDSheet!$A:$AG,33,0)</f>
        <v>132.6</v>
      </c>
      <c r="AH81" s="13">
        <f>VLOOKUP(A:A,[3]TDSheet!$A:$D,4,0)</f>
        <v>129</v>
      </c>
      <c r="AI81" s="13" t="str">
        <f>VLOOKUP(A:A,[1]TDSheet!$A:$AI,35,0)</f>
        <v>оконч</v>
      </c>
      <c r="AJ81" s="13">
        <f t="shared" si="21"/>
        <v>90</v>
      </c>
      <c r="AK81" s="13">
        <f t="shared" si="22"/>
        <v>90</v>
      </c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274</v>
      </c>
      <c r="D82" s="8">
        <v>751</v>
      </c>
      <c r="E82" s="8">
        <v>902</v>
      </c>
      <c r="F82" s="8">
        <v>107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939</v>
      </c>
      <c r="K82" s="13">
        <f t="shared" si="17"/>
        <v>-37</v>
      </c>
      <c r="L82" s="13">
        <f>VLOOKUP(A:A,[1]TDSheet!$A:$M,13,0)</f>
        <v>170</v>
      </c>
      <c r="M82" s="13">
        <f>VLOOKUP(A:A,[1]TDSheet!$A:$N,14,0)</f>
        <v>150</v>
      </c>
      <c r="N82" s="13">
        <f>VLOOKUP(A:A,[1]TDSheet!$A:$X,24,0)</f>
        <v>190</v>
      </c>
      <c r="O82" s="13"/>
      <c r="P82" s="13"/>
      <c r="Q82" s="13"/>
      <c r="R82" s="13"/>
      <c r="S82" s="13"/>
      <c r="T82" s="13"/>
      <c r="U82" s="13"/>
      <c r="V82" s="15">
        <v>300</v>
      </c>
      <c r="W82" s="13">
        <f t="shared" si="18"/>
        <v>180.4</v>
      </c>
      <c r="X82" s="15">
        <v>300</v>
      </c>
      <c r="Y82" s="16">
        <f t="shared" si="19"/>
        <v>6.7461197339246119</v>
      </c>
      <c r="Z82" s="13">
        <f t="shared" si="20"/>
        <v>0.59312638580931265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127.8</v>
      </c>
      <c r="AF82" s="13">
        <f>VLOOKUP(A:A,[1]TDSheet!$A:$AF,32,0)</f>
        <v>137.4</v>
      </c>
      <c r="AG82" s="13">
        <f>VLOOKUP(A:A,[1]TDSheet!$A:$AG,33,0)</f>
        <v>146.4</v>
      </c>
      <c r="AH82" s="13">
        <f>VLOOKUP(A:A,[3]TDSheet!$A:$D,4,0)</f>
        <v>221</v>
      </c>
      <c r="AI82" s="13">
        <f>VLOOKUP(A:A,[1]TDSheet!$A:$AI,35,0)</f>
        <v>0</v>
      </c>
      <c r="AJ82" s="13">
        <f t="shared" si="21"/>
        <v>180</v>
      </c>
      <c r="AK82" s="13">
        <f t="shared" si="22"/>
        <v>180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1373</v>
      </c>
      <c r="D83" s="8">
        <v>2694</v>
      </c>
      <c r="E83" s="8">
        <v>1977</v>
      </c>
      <c r="F83" s="8">
        <v>2023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2026</v>
      </c>
      <c r="K83" s="13">
        <f t="shared" si="17"/>
        <v>-49</v>
      </c>
      <c r="L83" s="13">
        <f>VLOOKUP(A:A,[1]TDSheet!$A:$M,13,0)</f>
        <v>300</v>
      </c>
      <c r="M83" s="13">
        <f>VLOOKUP(A:A,[1]TDSheet!$A:$N,14,0)</f>
        <v>300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5">
        <v>300</v>
      </c>
      <c r="W83" s="13">
        <f t="shared" si="18"/>
        <v>395.4</v>
      </c>
      <c r="X83" s="15">
        <v>300</v>
      </c>
      <c r="Y83" s="16">
        <f t="shared" si="19"/>
        <v>8.1512392513909973</v>
      </c>
      <c r="Z83" s="13">
        <f t="shared" si="20"/>
        <v>5.1163378856853825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348</v>
      </c>
      <c r="AF83" s="13">
        <f>VLOOKUP(A:A,[1]TDSheet!$A:$AF,32,0)</f>
        <v>402</v>
      </c>
      <c r="AG83" s="13">
        <f>VLOOKUP(A:A,[1]TDSheet!$A:$AG,33,0)</f>
        <v>392.2</v>
      </c>
      <c r="AH83" s="13">
        <f>VLOOKUP(A:A,[3]TDSheet!$A:$D,4,0)</f>
        <v>428</v>
      </c>
      <c r="AI83" s="13" t="str">
        <f>VLOOKUP(A:A,[1]TDSheet!$A:$AI,35,0)</f>
        <v>акиюльяб</v>
      </c>
      <c r="AJ83" s="13">
        <f t="shared" si="21"/>
        <v>84.000000000000014</v>
      </c>
      <c r="AK83" s="13">
        <f t="shared" si="22"/>
        <v>84.000000000000014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95</v>
      </c>
      <c r="D84" s="8">
        <v>634</v>
      </c>
      <c r="E84" s="8">
        <v>558</v>
      </c>
      <c r="F84" s="8">
        <v>153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859</v>
      </c>
      <c r="K84" s="13">
        <f t="shared" si="17"/>
        <v>-301</v>
      </c>
      <c r="L84" s="13">
        <f>VLOOKUP(A:A,[1]TDSheet!$A:$M,13,0)</f>
        <v>150</v>
      </c>
      <c r="M84" s="13">
        <f>VLOOKUP(A:A,[1]TDSheet!$A:$N,14,0)</f>
        <v>150</v>
      </c>
      <c r="N84" s="13">
        <f>VLOOKUP(A:A,[1]TDSheet!$A:$X,24,0)</f>
        <v>150</v>
      </c>
      <c r="O84" s="13"/>
      <c r="P84" s="13"/>
      <c r="Q84" s="13"/>
      <c r="R84" s="13"/>
      <c r="S84" s="13"/>
      <c r="T84" s="13"/>
      <c r="U84" s="13"/>
      <c r="V84" s="15">
        <v>200</v>
      </c>
      <c r="W84" s="13">
        <f t="shared" si="18"/>
        <v>111.6</v>
      </c>
      <c r="X84" s="15">
        <v>200</v>
      </c>
      <c r="Y84" s="16">
        <f t="shared" si="19"/>
        <v>8.9874551971326166</v>
      </c>
      <c r="Z84" s="13">
        <f t="shared" si="20"/>
        <v>1.370967741935484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123.8</v>
      </c>
      <c r="AF84" s="13">
        <f>VLOOKUP(A:A,[1]TDSheet!$A:$AF,32,0)</f>
        <v>131.80000000000001</v>
      </c>
      <c r="AG84" s="13">
        <f>VLOOKUP(A:A,[1]TDSheet!$A:$AG,33,0)</f>
        <v>79.599999999999994</v>
      </c>
      <c r="AH84" s="13">
        <f>VLOOKUP(A:A,[3]TDSheet!$A:$D,4,0)</f>
        <v>249</v>
      </c>
      <c r="AI84" s="13" t="str">
        <f>VLOOKUP(A:A,[1]TDSheet!$A:$AI,35,0)</f>
        <v>Паша</v>
      </c>
      <c r="AJ84" s="13">
        <f t="shared" si="21"/>
        <v>80</v>
      </c>
      <c r="AK84" s="13">
        <f t="shared" si="22"/>
        <v>80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216</v>
      </c>
      <c r="D85" s="8">
        <v>1103</v>
      </c>
      <c r="E85" s="8">
        <v>906</v>
      </c>
      <c r="F85" s="8">
        <v>386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927</v>
      </c>
      <c r="K85" s="13">
        <f t="shared" si="17"/>
        <v>-21</v>
      </c>
      <c r="L85" s="13">
        <f>VLOOKUP(A:A,[1]TDSheet!$A:$M,13,0)</f>
        <v>200</v>
      </c>
      <c r="M85" s="13">
        <f>VLOOKUP(A:A,[1]TDSheet!$A:$N,14,0)</f>
        <v>200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>
        <v>200</v>
      </c>
      <c r="W85" s="13">
        <f t="shared" si="18"/>
        <v>181.2</v>
      </c>
      <c r="X85" s="15">
        <v>200</v>
      </c>
      <c r="Y85" s="16">
        <f t="shared" si="19"/>
        <v>6.5452538631346586</v>
      </c>
      <c r="Z85" s="13">
        <f t="shared" si="20"/>
        <v>2.130242825607064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149.80000000000001</v>
      </c>
      <c r="AF85" s="13">
        <f>VLOOKUP(A:A,[1]TDSheet!$A:$AF,32,0)</f>
        <v>155.80000000000001</v>
      </c>
      <c r="AG85" s="13">
        <f>VLOOKUP(A:A,[1]TDSheet!$A:$AG,33,0)</f>
        <v>192.4</v>
      </c>
      <c r="AH85" s="13">
        <f>VLOOKUP(A:A,[3]TDSheet!$A:$D,4,0)</f>
        <v>238</v>
      </c>
      <c r="AI85" s="13" t="str">
        <f>VLOOKUP(A:A,[1]TDSheet!$A:$AI,35,0)</f>
        <v>Паша</v>
      </c>
      <c r="AJ85" s="13">
        <f t="shared" si="21"/>
        <v>66</v>
      </c>
      <c r="AK85" s="13">
        <f t="shared" si="22"/>
        <v>66</v>
      </c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13</v>
      </c>
      <c r="C86" s="8">
        <v>240</v>
      </c>
      <c r="D86" s="8">
        <v>463</v>
      </c>
      <c r="E86" s="8">
        <v>477</v>
      </c>
      <c r="F86" s="8">
        <v>212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519</v>
      </c>
      <c r="K86" s="13">
        <f t="shared" si="17"/>
        <v>-42</v>
      </c>
      <c r="L86" s="13">
        <f>VLOOKUP(A:A,[1]TDSheet!$A:$M,13,0)</f>
        <v>100</v>
      </c>
      <c r="M86" s="13">
        <f>VLOOKUP(A:A,[1]TDSheet!$A:$N,14,0)</f>
        <v>110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>
        <v>100</v>
      </c>
      <c r="W86" s="13">
        <f t="shared" si="18"/>
        <v>95.4</v>
      </c>
      <c r="X86" s="15">
        <v>100</v>
      </c>
      <c r="Y86" s="16">
        <f t="shared" si="19"/>
        <v>6.5199161425576513</v>
      </c>
      <c r="Z86" s="13">
        <f t="shared" si="20"/>
        <v>2.2222222222222219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90</v>
      </c>
      <c r="AF86" s="13">
        <f>VLOOKUP(A:A,[1]TDSheet!$A:$AF,32,0)</f>
        <v>95.4</v>
      </c>
      <c r="AG86" s="13">
        <f>VLOOKUP(A:A,[1]TDSheet!$A:$AG,33,0)</f>
        <v>99</v>
      </c>
      <c r="AH86" s="13">
        <f>VLOOKUP(A:A,[3]TDSheet!$A:$D,4,0)</f>
        <v>118</v>
      </c>
      <c r="AI86" s="13" t="str">
        <f>VLOOKUP(A:A,[1]TDSheet!$A:$AI,35,0)</f>
        <v>Паша</v>
      </c>
      <c r="AJ86" s="13">
        <f t="shared" si="21"/>
        <v>35</v>
      </c>
      <c r="AK86" s="13">
        <f t="shared" si="22"/>
        <v>35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349</v>
      </c>
      <c r="D87" s="8">
        <v>484</v>
      </c>
      <c r="E87" s="8">
        <v>523</v>
      </c>
      <c r="F87" s="8">
        <v>288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541</v>
      </c>
      <c r="K87" s="13">
        <f t="shared" si="17"/>
        <v>-18</v>
      </c>
      <c r="L87" s="13">
        <f>VLOOKUP(A:A,[1]TDSheet!$A:$M,13,0)</f>
        <v>80</v>
      </c>
      <c r="M87" s="13">
        <f>VLOOKUP(A:A,[1]TDSheet!$A:$N,14,0)</f>
        <v>0</v>
      </c>
      <c r="N87" s="13">
        <f>VLOOKUP(A:A,[1]TDSheet!$A:$X,24,0)</f>
        <v>130</v>
      </c>
      <c r="O87" s="13"/>
      <c r="P87" s="13"/>
      <c r="Q87" s="13"/>
      <c r="R87" s="13"/>
      <c r="S87" s="13"/>
      <c r="T87" s="13"/>
      <c r="U87" s="13"/>
      <c r="V87" s="15">
        <v>100</v>
      </c>
      <c r="W87" s="13">
        <f t="shared" si="18"/>
        <v>104.6</v>
      </c>
      <c r="X87" s="15">
        <v>100</v>
      </c>
      <c r="Y87" s="16">
        <f t="shared" si="19"/>
        <v>6.6730401529636714</v>
      </c>
      <c r="Z87" s="13">
        <f t="shared" si="20"/>
        <v>2.7533460803059273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61.4</v>
      </c>
      <c r="AF87" s="13">
        <f>VLOOKUP(A:A,[1]TDSheet!$A:$AF,32,0)</f>
        <v>65.8</v>
      </c>
      <c r="AG87" s="13">
        <f>VLOOKUP(A:A,[1]TDSheet!$A:$AG,33,0)</f>
        <v>84.8</v>
      </c>
      <c r="AH87" s="13">
        <f>VLOOKUP(A:A,[3]TDSheet!$A:$D,4,0)</f>
        <v>41</v>
      </c>
      <c r="AI87" s="13" t="str">
        <f>VLOOKUP(A:A,[1]TDSheet!$A:$AI,35,0)</f>
        <v>акиюльяб</v>
      </c>
      <c r="AJ87" s="13">
        <f t="shared" si="21"/>
        <v>33</v>
      </c>
      <c r="AK87" s="13">
        <f t="shared" si="22"/>
        <v>33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2069</v>
      </c>
      <c r="D88" s="8">
        <v>6868</v>
      </c>
      <c r="E88" s="8">
        <v>5971</v>
      </c>
      <c r="F88" s="8">
        <v>2889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5978</v>
      </c>
      <c r="K88" s="13">
        <f t="shared" si="17"/>
        <v>-7</v>
      </c>
      <c r="L88" s="13">
        <f>VLOOKUP(A:A,[1]TDSheet!$A:$M,13,0)</f>
        <v>1000</v>
      </c>
      <c r="M88" s="13">
        <f>VLOOKUP(A:A,[1]TDSheet!$A:$N,14,0)</f>
        <v>1000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>
        <v>700</v>
      </c>
      <c r="W88" s="13">
        <f t="shared" si="18"/>
        <v>939.8</v>
      </c>
      <c r="X88" s="15">
        <v>700</v>
      </c>
      <c r="Y88" s="16">
        <f t="shared" si="19"/>
        <v>6.6918493296446053</v>
      </c>
      <c r="Z88" s="13">
        <f t="shared" si="20"/>
        <v>3.0740583102787831</v>
      </c>
      <c r="AA88" s="13"/>
      <c r="AB88" s="13"/>
      <c r="AC88" s="13"/>
      <c r="AD88" s="13">
        <f>VLOOKUP(A:A,[1]TDSheet!$A:$AD,30,0)</f>
        <v>1272</v>
      </c>
      <c r="AE88" s="13">
        <f>VLOOKUP(A:A,[1]TDSheet!$A:$AE,31,0)</f>
        <v>817.8</v>
      </c>
      <c r="AF88" s="13">
        <f>VLOOKUP(A:A,[1]TDSheet!$A:$AF,32,0)</f>
        <v>863.6</v>
      </c>
      <c r="AG88" s="13">
        <f>VLOOKUP(A:A,[1]TDSheet!$A:$AG,33,0)</f>
        <v>1002.6</v>
      </c>
      <c r="AH88" s="13">
        <f>VLOOKUP(A:A,[3]TDSheet!$A:$D,4,0)</f>
        <v>895</v>
      </c>
      <c r="AI88" s="13" t="str">
        <f>VLOOKUP(A:A,[1]TDSheet!$A:$AI,35,0)</f>
        <v>акиюльяб</v>
      </c>
      <c r="AJ88" s="13">
        <f t="shared" si="21"/>
        <v>244.99999999999997</v>
      </c>
      <c r="AK88" s="13">
        <f t="shared" si="22"/>
        <v>244.99999999999997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3073</v>
      </c>
      <c r="D89" s="8">
        <v>8289</v>
      </c>
      <c r="E89" s="8">
        <v>7935</v>
      </c>
      <c r="F89" s="8">
        <v>3300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8018</v>
      </c>
      <c r="K89" s="13">
        <f t="shared" si="17"/>
        <v>-83</v>
      </c>
      <c r="L89" s="13">
        <f>VLOOKUP(A:A,[1]TDSheet!$A:$M,13,0)</f>
        <v>1800</v>
      </c>
      <c r="M89" s="13">
        <f>VLOOKUP(A:A,[1]TDSheet!$A:$N,14,0)</f>
        <v>1500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5">
        <v>1000</v>
      </c>
      <c r="W89" s="13">
        <f t="shared" si="18"/>
        <v>1325.4</v>
      </c>
      <c r="X89" s="15">
        <v>1000</v>
      </c>
      <c r="Y89" s="16">
        <f t="shared" si="19"/>
        <v>6.4886072129168548</v>
      </c>
      <c r="Z89" s="13">
        <f t="shared" si="20"/>
        <v>2.4898143956541419</v>
      </c>
      <c r="AA89" s="13"/>
      <c r="AB89" s="13"/>
      <c r="AC89" s="13"/>
      <c r="AD89" s="13">
        <f>VLOOKUP(A:A,[1]TDSheet!$A:$AD,30,0)</f>
        <v>1308</v>
      </c>
      <c r="AE89" s="13">
        <f>VLOOKUP(A:A,[1]TDSheet!$A:$AE,31,0)</f>
        <v>1505.6</v>
      </c>
      <c r="AF89" s="13">
        <f>VLOOKUP(A:A,[1]TDSheet!$A:$AF,32,0)</f>
        <v>1665</v>
      </c>
      <c r="AG89" s="13">
        <f>VLOOKUP(A:A,[1]TDSheet!$A:$AG,33,0)</f>
        <v>1520.8</v>
      </c>
      <c r="AH89" s="13">
        <f>VLOOKUP(A:A,[3]TDSheet!$A:$D,4,0)</f>
        <v>1436</v>
      </c>
      <c r="AI89" s="13" t="str">
        <f>VLOOKUP(A:A,[1]TDSheet!$A:$AI,35,0)</f>
        <v>оконч</v>
      </c>
      <c r="AJ89" s="13">
        <f t="shared" si="21"/>
        <v>350</v>
      </c>
      <c r="AK89" s="13">
        <f t="shared" si="22"/>
        <v>350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324</v>
      </c>
      <c r="D90" s="8">
        <v>5</v>
      </c>
      <c r="E90" s="8">
        <v>87</v>
      </c>
      <c r="F90" s="8">
        <v>237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92</v>
      </c>
      <c r="K90" s="13">
        <f t="shared" si="17"/>
        <v>-5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5"/>
      <c r="W90" s="13">
        <f t="shared" si="18"/>
        <v>17.399999999999999</v>
      </c>
      <c r="X90" s="15"/>
      <c r="Y90" s="16">
        <f t="shared" si="19"/>
        <v>13.620689655172415</v>
      </c>
      <c r="Z90" s="13">
        <f t="shared" si="20"/>
        <v>13.620689655172415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0.4</v>
      </c>
      <c r="AF90" s="13">
        <f>VLOOKUP(A:A,[1]TDSheet!$A:$AF,32,0)</f>
        <v>24.2</v>
      </c>
      <c r="AG90" s="13">
        <f>VLOOKUP(A:A,[1]TDSheet!$A:$AG,33,0)</f>
        <v>18.600000000000001</v>
      </c>
      <c r="AH90" s="13">
        <f>VLOOKUP(A:A,[3]TDSheet!$A:$D,4,0)</f>
        <v>33</v>
      </c>
      <c r="AI90" s="13">
        <f>VLOOKUP(A:A,[1]TDSheet!$A:$AI,35,0)</f>
        <v>0</v>
      </c>
      <c r="AJ90" s="13">
        <f t="shared" si="21"/>
        <v>0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249</v>
      </c>
      <c r="D91" s="8">
        <v>62</v>
      </c>
      <c r="E91" s="8">
        <v>129</v>
      </c>
      <c r="F91" s="8">
        <v>182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136</v>
      </c>
      <c r="K91" s="13">
        <f t="shared" si="17"/>
        <v>-7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5"/>
      <c r="W91" s="13">
        <f t="shared" si="18"/>
        <v>25.8</v>
      </c>
      <c r="X91" s="15"/>
      <c r="Y91" s="16">
        <f t="shared" si="19"/>
        <v>7.054263565891473</v>
      </c>
      <c r="Z91" s="13">
        <f t="shared" si="20"/>
        <v>7.054263565891473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1.2</v>
      </c>
      <c r="AF91" s="13">
        <f>VLOOKUP(A:A,[1]TDSheet!$A:$AF,32,0)</f>
        <v>33.4</v>
      </c>
      <c r="AG91" s="13">
        <f>VLOOKUP(A:A,[1]TDSheet!$A:$AG,33,0)</f>
        <v>20.8</v>
      </c>
      <c r="AH91" s="13">
        <f>VLOOKUP(A:A,[3]TDSheet!$A:$D,4,0)</f>
        <v>43</v>
      </c>
      <c r="AI91" s="13">
        <f>VLOOKUP(A:A,[1]TDSheet!$A:$AI,35,0)</f>
        <v>0</v>
      </c>
      <c r="AJ91" s="13">
        <f t="shared" si="21"/>
        <v>0</v>
      </c>
      <c r="AK91" s="13">
        <f t="shared" si="22"/>
        <v>0</v>
      </c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13</v>
      </c>
      <c r="C92" s="8">
        <v>244</v>
      </c>
      <c r="D92" s="8">
        <v>580</v>
      </c>
      <c r="E92" s="8">
        <v>558</v>
      </c>
      <c r="F92" s="8">
        <v>246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670</v>
      </c>
      <c r="K92" s="13">
        <f t="shared" si="17"/>
        <v>-112</v>
      </c>
      <c r="L92" s="13">
        <f>VLOOKUP(A:A,[1]TDSheet!$A:$M,13,0)</f>
        <v>100</v>
      </c>
      <c r="M92" s="13">
        <f>VLOOKUP(A:A,[1]TDSheet!$A:$N,14,0)</f>
        <v>100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5">
        <v>100</v>
      </c>
      <c r="W92" s="13">
        <f t="shared" si="18"/>
        <v>111.6</v>
      </c>
      <c r="X92" s="15">
        <v>150</v>
      </c>
      <c r="Y92" s="16">
        <f t="shared" si="19"/>
        <v>7.1326164874551976</v>
      </c>
      <c r="Z92" s="13">
        <f t="shared" si="20"/>
        <v>2.2043010752688175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5.4</v>
      </c>
      <c r="AF92" s="13">
        <f>VLOOKUP(A:A,[1]TDSheet!$A:$AF,32,0)</f>
        <v>88</v>
      </c>
      <c r="AG92" s="13">
        <f>VLOOKUP(A:A,[1]TDSheet!$A:$AG,33,0)</f>
        <v>94.4</v>
      </c>
      <c r="AH92" s="13">
        <f>VLOOKUP(A:A,[3]TDSheet!$A:$D,4,0)</f>
        <v>184</v>
      </c>
      <c r="AI92" s="13" t="e">
        <f>VLOOKUP(A:A,[1]TDSheet!$A:$AI,35,0)</f>
        <v>#N/A</v>
      </c>
      <c r="AJ92" s="13">
        <f t="shared" si="21"/>
        <v>6</v>
      </c>
      <c r="AK92" s="13">
        <f t="shared" si="22"/>
        <v>9</v>
      </c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232</v>
      </c>
      <c r="D93" s="8">
        <v>338</v>
      </c>
      <c r="E93" s="8">
        <v>362</v>
      </c>
      <c r="F93" s="8">
        <v>192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489</v>
      </c>
      <c r="K93" s="13">
        <f t="shared" si="17"/>
        <v>-127</v>
      </c>
      <c r="L93" s="13">
        <f>VLOOKUP(A:A,[1]TDSheet!$A:$M,13,0)</f>
        <v>100</v>
      </c>
      <c r="M93" s="13">
        <f>VLOOKUP(A:A,[1]TDSheet!$A:$N,14,0)</f>
        <v>100</v>
      </c>
      <c r="N93" s="13">
        <f>VLOOKUP(A:A,[1]TDSheet!$A:$X,24,0)</f>
        <v>100</v>
      </c>
      <c r="O93" s="13"/>
      <c r="P93" s="13"/>
      <c r="Q93" s="13"/>
      <c r="R93" s="13"/>
      <c r="S93" s="13"/>
      <c r="T93" s="13"/>
      <c r="U93" s="13"/>
      <c r="V93" s="15">
        <v>100</v>
      </c>
      <c r="W93" s="13">
        <f t="shared" si="18"/>
        <v>72.400000000000006</v>
      </c>
      <c r="X93" s="15">
        <v>100</v>
      </c>
      <c r="Y93" s="16">
        <f t="shared" si="19"/>
        <v>9.5580110497237563</v>
      </c>
      <c r="Z93" s="13">
        <f t="shared" si="20"/>
        <v>2.6519337016574585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40.4</v>
      </c>
      <c r="AF93" s="13">
        <f>VLOOKUP(A:A,[1]TDSheet!$A:$AF,32,0)</f>
        <v>60.2</v>
      </c>
      <c r="AG93" s="13">
        <f>VLOOKUP(A:A,[1]TDSheet!$A:$AG,33,0)</f>
        <v>83.8</v>
      </c>
      <c r="AH93" s="13">
        <f>VLOOKUP(A:A,[3]TDSheet!$A:$D,4,0)</f>
        <v>92</v>
      </c>
      <c r="AI93" s="13">
        <f>VLOOKUP(A:A,[1]TDSheet!$A:$AI,35,0)</f>
        <v>0</v>
      </c>
      <c r="AJ93" s="13">
        <f t="shared" si="21"/>
        <v>6</v>
      </c>
      <c r="AK93" s="13">
        <f t="shared" si="22"/>
        <v>6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213</v>
      </c>
      <c r="D94" s="8">
        <v>857</v>
      </c>
      <c r="E94" s="8">
        <v>734</v>
      </c>
      <c r="F94" s="8">
        <v>307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824</v>
      </c>
      <c r="K94" s="13">
        <f t="shared" si="17"/>
        <v>-90</v>
      </c>
      <c r="L94" s="13">
        <f>VLOOKUP(A:A,[1]TDSheet!$A:$M,13,0)</f>
        <v>150</v>
      </c>
      <c r="M94" s="13">
        <f>VLOOKUP(A:A,[1]TDSheet!$A:$N,14,0)</f>
        <v>150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3"/>
      <c r="V94" s="15">
        <v>200</v>
      </c>
      <c r="W94" s="13">
        <f t="shared" si="18"/>
        <v>146.80000000000001</v>
      </c>
      <c r="X94" s="15">
        <v>150</v>
      </c>
      <c r="Y94" s="16">
        <f t="shared" si="19"/>
        <v>7.200272479564032</v>
      </c>
      <c r="Z94" s="13">
        <f t="shared" si="20"/>
        <v>2.0912806539509536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82.8</v>
      </c>
      <c r="AF94" s="13">
        <f>VLOOKUP(A:A,[1]TDSheet!$A:$AF,32,0)</f>
        <v>112</v>
      </c>
      <c r="AG94" s="13">
        <f>VLOOKUP(A:A,[1]TDSheet!$A:$AG,33,0)</f>
        <v>127.8</v>
      </c>
      <c r="AH94" s="13">
        <f>VLOOKUP(A:A,[3]TDSheet!$A:$D,4,0)</f>
        <v>263</v>
      </c>
      <c r="AI94" s="13" t="e">
        <f>VLOOKUP(A:A,[1]TDSheet!$A:$AI,35,0)</f>
        <v>#N/A</v>
      </c>
      <c r="AJ94" s="13">
        <f t="shared" si="21"/>
        <v>12</v>
      </c>
      <c r="AK94" s="13">
        <f t="shared" si="22"/>
        <v>9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243</v>
      </c>
      <c r="D95" s="8">
        <v>390</v>
      </c>
      <c r="E95" s="8">
        <v>587</v>
      </c>
      <c r="F95" s="8">
        <v>17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760</v>
      </c>
      <c r="K95" s="13">
        <f t="shared" si="17"/>
        <v>-173</v>
      </c>
      <c r="L95" s="13">
        <f>VLOOKUP(A:A,[1]TDSheet!$A:$M,13,0)</f>
        <v>150</v>
      </c>
      <c r="M95" s="13">
        <f>VLOOKUP(A:A,[1]TDSheet!$A:$N,14,0)</f>
        <v>150</v>
      </c>
      <c r="N95" s="13">
        <f>VLOOKUP(A:A,[1]TDSheet!$A:$X,24,0)</f>
        <v>160</v>
      </c>
      <c r="O95" s="13"/>
      <c r="P95" s="13"/>
      <c r="Q95" s="13"/>
      <c r="R95" s="13"/>
      <c r="S95" s="13"/>
      <c r="T95" s="13"/>
      <c r="U95" s="13"/>
      <c r="V95" s="15">
        <v>150</v>
      </c>
      <c r="W95" s="13">
        <f t="shared" si="18"/>
        <v>117.4</v>
      </c>
      <c r="X95" s="15">
        <v>150</v>
      </c>
      <c r="Y95" s="16">
        <f t="shared" si="19"/>
        <v>6.6183986371379895</v>
      </c>
      <c r="Z95" s="13">
        <f t="shared" si="20"/>
        <v>0.14480408858603067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115.6</v>
      </c>
      <c r="AF95" s="13">
        <f>VLOOKUP(A:A,[1]TDSheet!$A:$AF,32,0)</f>
        <v>119.2</v>
      </c>
      <c r="AG95" s="13">
        <f>VLOOKUP(A:A,[1]TDSheet!$A:$AG,33,0)</f>
        <v>129.19999999999999</v>
      </c>
      <c r="AH95" s="13">
        <f>VLOOKUP(A:A,[3]TDSheet!$A:$D,4,0)</f>
        <v>80</v>
      </c>
      <c r="AI95" s="13" t="e">
        <f>VLOOKUP(A:A,[1]TDSheet!$A:$AI,35,0)</f>
        <v>#N/A</v>
      </c>
      <c r="AJ95" s="13">
        <f t="shared" si="21"/>
        <v>49.5</v>
      </c>
      <c r="AK95" s="13">
        <f t="shared" si="22"/>
        <v>49.5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152</v>
      </c>
      <c r="D96" s="8">
        <v>288</v>
      </c>
      <c r="E96" s="8">
        <v>242</v>
      </c>
      <c r="F96" s="8">
        <v>186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279</v>
      </c>
      <c r="K96" s="13">
        <f t="shared" si="17"/>
        <v>-37</v>
      </c>
      <c r="L96" s="13">
        <f>VLOOKUP(A:A,[1]TDSheet!$A:$M,13,0)</f>
        <v>0</v>
      </c>
      <c r="M96" s="13">
        <f>VLOOKUP(A:A,[1]TDSheet!$A:$N,14,0)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5">
        <v>100</v>
      </c>
      <c r="W96" s="13">
        <f t="shared" si="18"/>
        <v>48.4</v>
      </c>
      <c r="X96" s="15">
        <v>100</v>
      </c>
      <c r="Y96" s="16">
        <f t="shared" si="19"/>
        <v>7.9752066115702478</v>
      </c>
      <c r="Z96" s="13">
        <f t="shared" si="20"/>
        <v>3.8429752066115705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40.6</v>
      </c>
      <c r="AF96" s="13">
        <f>VLOOKUP(A:A,[1]TDSheet!$A:$AF,32,0)</f>
        <v>47.6</v>
      </c>
      <c r="AG96" s="13">
        <f>VLOOKUP(A:A,[1]TDSheet!$A:$AG,33,0)</f>
        <v>39</v>
      </c>
      <c r="AH96" s="13">
        <f>VLOOKUP(A:A,[3]TDSheet!$A:$D,4,0)</f>
        <v>65</v>
      </c>
      <c r="AI96" s="13" t="e">
        <f>VLOOKUP(A:A,[1]TDSheet!$A:$AI,35,0)</f>
        <v>#N/A</v>
      </c>
      <c r="AJ96" s="13">
        <f t="shared" si="21"/>
        <v>15</v>
      </c>
      <c r="AK96" s="13">
        <f t="shared" si="22"/>
        <v>15</v>
      </c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13</v>
      </c>
      <c r="C97" s="8">
        <v>237</v>
      </c>
      <c r="D97" s="8">
        <v>419</v>
      </c>
      <c r="E97" s="8">
        <v>327</v>
      </c>
      <c r="F97" s="8">
        <v>317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341</v>
      </c>
      <c r="K97" s="13">
        <f t="shared" si="17"/>
        <v>-14</v>
      </c>
      <c r="L97" s="13">
        <f>VLOOKUP(A:A,[1]TDSheet!$A:$M,13,0)</f>
        <v>120</v>
      </c>
      <c r="M97" s="13">
        <f>VLOOKUP(A:A,[1]TDSheet!$A:$N,14,0)</f>
        <v>80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18"/>
        <v>65.400000000000006</v>
      </c>
      <c r="X97" s="15"/>
      <c r="Y97" s="16">
        <f t="shared" si="19"/>
        <v>7.9051987767584091</v>
      </c>
      <c r="Z97" s="13">
        <f t="shared" si="20"/>
        <v>4.8470948012232409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95.6</v>
      </c>
      <c r="AF97" s="13">
        <f>VLOOKUP(A:A,[1]TDSheet!$A:$AF,32,0)</f>
        <v>94.8</v>
      </c>
      <c r="AG97" s="13">
        <f>VLOOKUP(A:A,[1]TDSheet!$A:$AG,33,0)</f>
        <v>90.8</v>
      </c>
      <c r="AH97" s="13">
        <f>VLOOKUP(A:A,[3]TDSheet!$A:$D,4,0)</f>
        <v>63</v>
      </c>
      <c r="AI97" s="13" t="str">
        <f>VLOOKUP(A:A,[1]TDSheet!$A:$AI,35,0)</f>
        <v>оконч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242.17099999999999</v>
      </c>
      <c r="D98" s="8">
        <v>232.18899999999999</v>
      </c>
      <c r="E98" s="8">
        <v>462.53</v>
      </c>
      <c r="F98" s="8">
        <v>10.381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453.85</v>
      </c>
      <c r="K98" s="13">
        <f t="shared" si="17"/>
        <v>8.67999999999995</v>
      </c>
      <c r="L98" s="13">
        <f>VLOOKUP(A:A,[1]TDSheet!$A:$M,13,0)</f>
        <v>60</v>
      </c>
      <c r="M98" s="13">
        <f>VLOOKUP(A:A,[1]TDSheet!$A:$N,14,0)</f>
        <v>70</v>
      </c>
      <c r="N98" s="13">
        <f>VLOOKUP(A:A,[1]TDSheet!$A:$X,24,0)</f>
        <v>120</v>
      </c>
      <c r="O98" s="13"/>
      <c r="P98" s="13"/>
      <c r="Q98" s="13"/>
      <c r="R98" s="13"/>
      <c r="S98" s="13"/>
      <c r="T98" s="13"/>
      <c r="U98" s="13"/>
      <c r="V98" s="15">
        <v>180</v>
      </c>
      <c r="W98" s="13">
        <f t="shared" si="18"/>
        <v>92.506</v>
      </c>
      <c r="X98" s="15">
        <v>180</v>
      </c>
      <c r="Y98" s="16">
        <f t="shared" si="19"/>
        <v>6.7063866127602534</v>
      </c>
      <c r="Z98" s="13">
        <f t="shared" si="20"/>
        <v>0.11221974790824379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72.45</v>
      </c>
      <c r="AF98" s="13">
        <f>VLOOKUP(A:A,[1]TDSheet!$A:$AF,32,0)</f>
        <v>78.246000000000009</v>
      </c>
      <c r="AG98" s="13">
        <f>VLOOKUP(A:A,[1]TDSheet!$A:$AG,33,0)</f>
        <v>65.459800000000001</v>
      </c>
      <c r="AH98" s="13">
        <f>VLOOKUP(A:A,[3]TDSheet!$A:$D,4,0)</f>
        <v>112.848</v>
      </c>
      <c r="AI98" s="13" t="str">
        <f>VLOOKUP(A:A,[1]TDSheet!$A:$AI,35,0)</f>
        <v>увел</v>
      </c>
      <c r="AJ98" s="13">
        <f t="shared" si="21"/>
        <v>180</v>
      </c>
      <c r="AK98" s="13">
        <f t="shared" si="22"/>
        <v>180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180</v>
      </c>
      <c r="D99" s="8">
        <v>452</v>
      </c>
      <c r="E99" s="8">
        <v>516</v>
      </c>
      <c r="F99" s="8">
        <v>95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639</v>
      </c>
      <c r="K99" s="13">
        <f t="shared" si="17"/>
        <v>-123</v>
      </c>
      <c r="L99" s="13">
        <f>VLOOKUP(A:A,[1]TDSheet!$A:$M,13,0)</f>
        <v>120</v>
      </c>
      <c r="M99" s="13">
        <f>VLOOKUP(A:A,[1]TDSheet!$A:$N,14,0)</f>
        <v>100</v>
      </c>
      <c r="N99" s="13">
        <f>VLOOKUP(A:A,[1]TDSheet!$A:$X,24,0)</f>
        <v>80</v>
      </c>
      <c r="O99" s="13"/>
      <c r="P99" s="13"/>
      <c r="Q99" s="13"/>
      <c r="R99" s="13"/>
      <c r="S99" s="13"/>
      <c r="T99" s="13"/>
      <c r="U99" s="13"/>
      <c r="V99" s="15">
        <v>150</v>
      </c>
      <c r="W99" s="13">
        <f t="shared" si="18"/>
        <v>103.2</v>
      </c>
      <c r="X99" s="15">
        <v>150</v>
      </c>
      <c r="Y99" s="16">
        <f t="shared" si="19"/>
        <v>6.7344961240310077</v>
      </c>
      <c r="Z99" s="13">
        <f t="shared" si="20"/>
        <v>0.9205426356589147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88.8</v>
      </c>
      <c r="AF99" s="13">
        <f>VLOOKUP(A:A,[1]TDSheet!$A:$AF,32,0)</f>
        <v>92.2</v>
      </c>
      <c r="AG99" s="13">
        <f>VLOOKUP(A:A,[1]TDSheet!$A:$AG,33,0)</f>
        <v>105.8</v>
      </c>
      <c r="AH99" s="13">
        <f>VLOOKUP(A:A,[3]TDSheet!$A:$D,4,0)</f>
        <v>112</v>
      </c>
      <c r="AI99" s="13" t="e">
        <f>VLOOKUP(A:A,[1]TDSheet!$A:$AI,35,0)</f>
        <v>#N/A</v>
      </c>
      <c r="AJ99" s="13">
        <f t="shared" si="21"/>
        <v>49.5</v>
      </c>
      <c r="AK99" s="13">
        <f t="shared" si="22"/>
        <v>49.5</v>
      </c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307</v>
      </c>
      <c r="D100" s="8">
        <v>465</v>
      </c>
      <c r="E100" s="8">
        <v>512</v>
      </c>
      <c r="F100" s="8">
        <v>249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523</v>
      </c>
      <c r="K100" s="13">
        <f t="shared" si="17"/>
        <v>-11</v>
      </c>
      <c r="L100" s="13">
        <f>VLOOKUP(A:A,[1]TDSheet!$A:$M,13,0)</f>
        <v>120</v>
      </c>
      <c r="M100" s="13">
        <f>VLOOKUP(A:A,[1]TDSheet!$A:$N,14,0)</f>
        <v>120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>
        <v>100</v>
      </c>
      <c r="W100" s="13">
        <f t="shared" si="18"/>
        <v>102.4</v>
      </c>
      <c r="X100" s="15">
        <v>100</v>
      </c>
      <c r="Y100" s="16">
        <f t="shared" si="19"/>
        <v>6.728515625</v>
      </c>
      <c r="Z100" s="13">
        <f t="shared" si="20"/>
        <v>2.431640625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154.4</v>
      </c>
      <c r="AF100" s="13">
        <f>VLOOKUP(A:A,[1]TDSheet!$A:$AF,32,0)</f>
        <v>124.6</v>
      </c>
      <c r="AG100" s="13">
        <f>VLOOKUP(A:A,[1]TDSheet!$A:$AG,33,0)</f>
        <v>114.4</v>
      </c>
      <c r="AH100" s="13">
        <f>VLOOKUP(A:A,[3]TDSheet!$A:$D,4,0)</f>
        <v>142</v>
      </c>
      <c r="AI100" s="13" t="str">
        <f>VLOOKUP(A:A,[1]TDSheet!$A:$AI,35,0)</f>
        <v>Паша</v>
      </c>
      <c r="AJ100" s="13">
        <f t="shared" si="21"/>
        <v>40</v>
      </c>
      <c r="AK100" s="13">
        <f t="shared" si="22"/>
        <v>40</v>
      </c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224.73400000000001</v>
      </c>
      <c r="D101" s="8">
        <v>516.375</v>
      </c>
      <c r="E101" s="8">
        <v>440.8</v>
      </c>
      <c r="F101" s="8">
        <v>297.40899999999999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415.36700000000002</v>
      </c>
      <c r="K101" s="13">
        <f t="shared" si="17"/>
        <v>25.432999999999993</v>
      </c>
      <c r="L101" s="13">
        <f>VLOOKUP(A:A,[1]TDSheet!$A:$M,13,0)</f>
        <v>120</v>
      </c>
      <c r="M101" s="13">
        <f>VLOOKUP(A:A,[1]TDSheet!$A:$N,14,0)</f>
        <v>110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>
        <v>30</v>
      </c>
      <c r="W101" s="13">
        <f t="shared" si="18"/>
        <v>88.16</v>
      </c>
      <c r="X101" s="15">
        <v>30</v>
      </c>
      <c r="Y101" s="16">
        <f t="shared" si="19"/>
        <v>6.6629877495462795</v>
      </c>
      <c r="Z101" s="13">
        <f t="shared" si="20"/>
        <v>3.3735140653357534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107.88</v>
      </c>
      <c r="AF101" s="13">
        <f>VLOOKUP(A:A,[1]TDSheet!$A:$AF,32,0)</f>
        <v>89.61</v>
      </c>
      <c r="AG101" s="13">
        <f>VLOOKUP(A:A,[1]TDSheet!$A:$AG,33,0)</f>
        <v>104.9752</v>
      </c>
      <c r="AH101" s="13">
        <f>VLOOKUP(A:A,[3]TDSheet!$A:$D,4,0)</f>
        <v>108.75</v>
      </c>
      <c r="AI101" s="13" t="str">
        <f>VLOOKUP(A:A,[1]TDSheet!$A:$AI,35,0)</f>
        <v>увел</v>
      </c>
      <c r="AJ101" s="13">
        <f t="shared" si="21"/>
        <v>30</v>
      </c>
      <c r="AK101" s="13">
        <f t="shared" si="22"/>
        <v>30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13</v>
      </c>
      <c r="C102" s="8">
        <v>88</v>
      </c>
      <c r="D102" s="8">
        <v>175</v>
      </c>
      <c r="E102" s="8">
        <v>213</v>
      </c>
      <c r="F102" s="8">
        <v>46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243</v>
      </c>
      <c r="K102" s="13">
        <f t="shared" si="17"/>
        <v>-30</v>
      </c>
      <c r="L102" s="13">
        <f>VLOOKUP(A:A,[1]TDSheet!$A:$M,13,0)</f>
        <v>60</v>
      </c>
      <c r="M102" s="13">
        <f>VLOOKUP(A:A,[1]TDSheet!$A:$N,14,0)</f>
        <v>40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>
        <v>50</v>
      </c>
      <c r="W102" s="13">
        <f t="shared" si="18"/>
        <v>42.6</v>
      </c>
      <c r="X102" s="15">
        <v>50</v>
      </c>
      <c r="Y102" s="16">
        <f t="shared" si="19"/>
        <v>6.948356807511737</v>
      </c>
      <c r="Z102" s="13">
        <f t="shared" si="20"/>
        <v>1.07981220657277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33.4</v>
      </c>
      <c r="AF102" s="13">
        <f>VLOOKUP(A:A,[1]TDSheet!$A:$AF,32,0)</f>
        <v>42.6</v>
      </c>
      <c r="AG102" s="13">
        <f>VLOOKUP(A:A,[1]TDSheet!$A:$AG,33,0)</f>
        <v>47.8</v>
      </c>
      <c r="AH102" s="13">
        <f>VLOOKUP(A:A,[3]TDSheet!$A:$D,4,0)</f>
        <v>47</v>
      </c>
      <c r="AI102" s="13" t="str">
        <f>VLOOKUP(A:A,[1]TDSheet!$A:$AI,35,0)</f>
        <v>увел</v>
      </c>
      <c r="AJ102" s="13">
        <f t="shared" si="21"/>
        <v>20</v>
      </c>
      <c r="AK102" s="13">
        <f t="shared" si="22"/>
        <v>20</v>
      </c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8</v>
      </c>
      <c r="C103" s="8">
        <v>111.11199999999999</v>
      </c>
      <c r="D103" s="8">
        <v>425.66699999999997</v>
      </c>
      <c r="E103" s="8">
        <v>317.55</v>
      </c>
      <c r="F103" s="8">
        <v>209.07900000000001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304.76600000000002</v>
      </c>
      <c r="K103" s="13">
        <f t="shared" si="17"/>
        <v>12.783999999999992</v>
      </c>
      <c r="L103" s="13">
        <f>VLOOKUP(A:A,[1]TDSheet!$A:$M,13,0)</f>
        <v>80</v>
      </c>
      <c r="M103" s="13">
        <f>VLOOKUP(A:A,[1]TDSheet!$A:$N,14,0)</f>
        <v>70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>
        <v>40</v>
      </c>
      <c r="W103" s="13">
        <f t="shared" si="18"/>
        <v>63.510000000000005</v>
      </c>
      <c r="X103" s="15">
        <v>40</v>
      </c>
      <c r="Y103" s="16">
        <f t="shared" si="19"/>
        <v>6.9135411746181701</v>
      </c>
      <c r="Z103" s="13">
        <f t="shared" si="20"/>
        <v>3.2920642418516768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62.931600000000003</v>
      </c>
      <c r="AF103" s="13">
        <f>VLOOKUP(A:A,[1]TDSheet!$A:$AF,32,0)</f>
        <v>71.05</v>
      </c>
      <c r="AG103" s="13">
        <f>VLOOKUP(A:A,[1]TDSheet!$A:$AG,33,0)</f>
        <v>67.28</v>
      </c>
      <c r="AH103" s="13">
        <f>VLOOKUP(A:A,[3]TDSheet!$A:$D,4,0)</f>
        <v>82.65</v>
      </c>
      <c r="AI103" s="13" t="str">
        <f>VLOOKUP(A:A,[1]TDSheet!$A:$AI,35,0)</f>
        <v>увел</v>
      </c>
      <c r="AJ103" s="13">
        <f t="shared" si="21"/>
        <v>40</v>
      </c>
      <c r="AK103" s="13">
        <f t="shared" si="22"/>
        <v>40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13</v>
      </c>
      <c r="C104" s="8">
        <v>57</v>
      </c>
      <c r="D104" s="8">
        <v>134</v>
      </c>
      <c r="E104" s="8">
        <v>130</v>
      </c>
      <c r="F104" s="8">
        <v>60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177</v>
      </c>
      <c r="K104" s="13">
        <f t="shared" si="17"/>
        <v>-47</v>
      </c>
      <c r="L104" s="13">
        <f>VLOOKUP(A:A,[1]TDSheet!$A:$M,13,0)</f>
        <v>30</v>
      </c>
      <c r="M104" s="13">
        <f>VLOOKUP(A:A,[1]TDSheet!$A:$N,14,0)</f>
        <v>20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5">
        <v>40</v>
      </c>
      <c r="W104" s="13">
        <f t="shared" si="18"/>
        <v>26</v>
      </c>
      <c r="X104" s="15">
        <v>40</v>
      </c>
      <c r="Y104" s="16">
        <f t="shared" si="19"/>
        <v>7.3076923076923075</v>
      </c>
      <c r="Z104" s="13">
        <f t="shared" si="20"/>
        <v>2.3076923076923075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36.200000000000003</v>
      </c>
      <c r="AF104" s="13">
        <f>VLOOKUP(A:A,[1]TDSheet!$A:$AF,32,0)</f>
        <v>22.2</v>
      </c>
      <c r="AG104" s="13">
        <f>VLOOKUP(A:A,[1]TDSheet!$A:$AG,33,0)</f>
        <v>27</v>
      </c>
      <c r="AH104" s="13">
        <f>VLOOKUP(A:A,[3]TDSheet!$A:$D,4,0)</f>
        <v>54</v>
      </c>
      <c r="AI104" s="13" t="str">
        <f>VLOOKUP(A:A,[1]TDSheet!$A:$AI,35,0)</f>
        <v>Паша</v>
      </c>
      <c r="AJ104" s="13">
        <f t="shared" si="21"/>
        <v>16</v>
      </c>
      <c r="AK104" s="13">
        <f t="shared" si="22"/>
        <v>16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232</v>
      </c>
      <c r="D105" s="8">
        <v>118</v>
      </c>
      <c r="E105" s="8">
        <v>180</v>
      </c>
      <c r="F105" s="8">
        <v>161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201</v>
      </c>
      <c r="K105" s="13">
        <f t="shared" si="17"/>
        <v>-21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>
        <v>40</v>
      </c>
      <c r="W105" s="13">
        <f t="shared" si="18"/>
        <v>36</v>
      </c>
      <c r="X105" s="15">
        <v>40</v>
      </c>
      <c r="Y105" s="16">
        <f t="shared" si="19"/>
        <v>6.6944444444444446</v>
      </c>
      <c r="Z105" s="13">
        <f t="shared" si="20"/>
        <v>4.4722222222222223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50.2</v>
      </c>
      <c r="AF105" s="13">
        <f>VLOOKUP(A:A,[1]TDSheet!$A:$AF,32,0)</f>
        <v>47.2</v>
      </c>
      <c r="AG105" s="13">
        <f>VLOOKUP(A:A,[1]TDSheet!$A:$AG,33,0)</f>
        <v>37.799999999999997</v>
      </c>
      <c r="AH105" s="13">
        <f>VLOOKUP(A:A,[3]TDSheet!$A:$D,4,0)</f>
        <v>59</v>
      </c>
      <c r="AI105" s="13" t="e">
        <f>VLOOKUP(A:A,[1]TDSheet!$A:$AI,35,0)</f>
        <v>#N/A</v>
      </c>
      <c r="AJ105" s="13">
        <f t="shared" si="21"/>
        <v>8</v>
      </c>
      <c r="AK105" s="13">
        <f t="shared" si="22"/>
        <v>8</v>
      </c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259</v>
      </c>
      <c r="D106" s="8">
        <v>104</v>
      </c>
      <c r="E106" s="8">
        <v>215</v>
      </c>
      <c r="F106" s="8">
        <v>140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240</v>
      </c>
      <c r="K106" s="13">
        <f t="shared" si="17"/>
        <v>-25</v>
      </c>
      <c r="L106" s="13">
        <f>VLOOKUP(A:A,[1]TDSheet!$A:$M,13,0)</f>
        <v>30</v>
      </c>
      <c r="M106" s="13">
        <f>VLOOKUP(A:A,[1]TDSheet!$A:$N,14,0)</f>
        <v>30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>
        <v>40</v>
      </c>
      <c r="W106" s="13">
        <f t="shared" si="18"/>
        <v>43</v>
      </c>
      <c r="X106" s="15">
        <v>40</v>
      </c>
      <c r="Y106" s="16">
        <f t="shared" si="19"/>
        <v>6.5116279069767442</v>
      </c>
      <c r="Z106" s="13">
        <f t="shared" si="20"/>
        <v>3.2558139534883721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56</v>
      </c>
      <c r="AF106" s="13">
        <f>VLOOKUP(A:A,[1]TDSheet!$A:$AF,32,0)</f>
        <v>46.8</v>
      </c>
      <c r="AG106" s="13">
        <f>VLOOKUP(A:A,[1]TDSheet!$A:$AG,33,0)</f>
        <v>46</v>
      </c>
      <c r="AH106" s="13">
        <f>VLOOKUP(A:A,[3]TDSheet!$A:$D,4,0)</f>
        <v>51</v>
      </c>
      <c r="AI106" s="13" t="str">
        <f>VLOOKUP(A:A,[1]TDSheet!$A:$AI,35,0)</f>
        <v>увел</v>
      </c>
      <c r="AJ106" s="13">
        <f t="shared" si="21"/>
        <v>8</v>
      </c>
      <c r="AK106" s="13">
        <f t="shared" si="22"/>
        <v>8</v>
      </c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199</v>
      </c>
      <c r="D107" s="8">
        <v>621</v>
      </c>
      <c r="E107" s="8">
        <v>532</v>
      </c>
      <c r="F107" s="8">
        <v>272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595</v>
      </c>
      <c r="K107" s="13">
        <f t="shared" si="17"/>
        <v>-63</v>
      </c>
      <c r="L107" s="13">
        <f>VLOOKUP(A:A,[1]TDSheet!$A:$M,13,0)</f>
        <v>100</v>
      </c>
      <c r="M107" s="13">
        <f>VLOOKUP(A:A,[1]TDSheet!$A:$N,14,0)</f>
        <v>80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>
        <v>120</v>
      </c>
      <c r="W107" s="13">
        <f t="shared" si="18"/>
        <v>106.4</v>
      </c>
      <c r="X107" s="15">
        <v>120</v>
      </c>
      <c r="Y107" s="16">
        <f t="shared" si="19"/>
        <v>6.5037593984962401</v>
      </c>
      <c r="Z107" s="13">
        <f t="shared" si="20"/>
        <v>2.5563909774436091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70.2</v>
      </c>
      <c r="AF107" s="13">
        <f>VLOOKUP(A:A,[1]TDSheet!$A:$AF,32,0)</f>
        <v>105</v>
      </c>
      <c r="AG107" s="13">
        <f>VLOOKUP(A:A,[1]TDSheet!$A:$AG,33,0)</f>
        <v>111.2</v>
      </c>
      <c r="AH107" s="13">
        <f>VLOOKUP(A:A,[3]TDSheet!$A:$D,4,0)</f>
        <v>140</v>
      </c>
      <c r="AI107" s="13" t="str">
        <f>VLOOKUP(A:A,[1]TDSheet!$A:$AI,35,0)</f>
        <v>увел</v>
      </c>
      <c r="AJ107" s="13">
        <f t="shared" si="21"/>
        <v>24</v>
      </c>
      <c r="AK107" s="13">
        <f t="shared" si="22"/>
        <v>24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13</v>
      </c>
      <c r="C108" s="8">
        <v>74</v>
      </c>
      <c r="D108" s="8">
        <v>84</v>
      </c>
      <c r="E108" s="8">
        <v>131</v>
      </c>
      <c r="F108" s="8">
        <v>20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191</v>
      </c>
      <c r="K108" s="13">
        <f t="shared" si="17"/>
        <v>-60</v>
      </c>
      <c r="L108" s="13">
        <f>VLOOKUP(A:A,[1]TDSheet!$A:$M,13,0)</f>
        <v>30</v>
      </c>
      <c r="M108" s="13">
        <f>VLOOKUP(A:A,[1]TDSheet!$A:$N,14,0)</f>
        <v>30</v>
      </c>
      <c r="N108" s="13">
        <f>VLOOKUP(A:A,[1]TDSheet!$A:$X,24,0)</f>
        <v>20</v>
      </c>
      <c r="O108" s="13"/>
      <c r="P108" s="13"/>
      <c r="Q108" s="13"/>
      <c r="R108" s="13"/>
      <c r="S108" s="13"/>
      <c r="T108" s="13"/>
      <c r="U108" s="13"/>
      <c r="V108" s="15">
        <v>40</v>
      </c>
      <c r="W108" s="13">
        <f t="shared" si="18"/>
        <v>26.2</v>
      </c>
      <c r="X108" s="15">
        <v>40</v>
      </c>
      <c r="Y108" s="16">
        <f t="shared" si="19"/>
        <v>6.8702290076335881</v>
      </c>
      <c r="Z108" s="13">
        <f t="shared" si="20"/>
        <v>0.76335877862595425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16.2</v>
      </c>
      <c r="AF108" s="13">
        <f>VLOOKUP(A:A,[1]TDSheet!$A:$AF,32,0)</f>
        <v>15.2</v>
      </c>
      <c r="AG108" s="13">
        <f>VLOOKUP(A:A,[1]TDSheet!$A:$AG,33,0)</f>
        <v>21</v>
      </c>
      <c r="AH108" s="13">
        <f>VLOOKUP(A:A,[3]TDSheet!$A:$D,4,0)</f>
        <v>42</v>
      </c>
      <c r="AI108" s="13" t="str">
        <f>VLOOKUP(A:A,[1]TDSheet!$A:$AI,35,0)</f>
        <v>увел</v>
      </c>
      <c r="AJ108" s="13">
        <f t="shared" si="21"/>
        <v>12</v>
      </c>
      <c r="AK108" s="13">
        <f t="shared" si="22"/>
        <v>12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8</v>
      </c>
      <c r="C109" s="8">
        <v>82.343000000000004</v>
      </c>
      <c r="D109" s="8">
        <v>5.9359999999999999</v>
      </c>
      <c r="E109" s="17">
        <v>597</v>
      </c>
      <c r="F109" s="17">
        <v>642</v>
      </c>
      <c r="G109" s="1" t="str">
        <f>VLOOKUP(A:A,[1]TDSheet!$A:$G,7,0)</f>
        <v>рот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147.56399999999999</v>
      </c>
      <c r="K109" s="13">
        <f t="shared" si="17"/>
        <v>449.43600000000004</v>
      </c>
      <c r="L109" s="13">
        <f>VLOOKUP(A:A,[1]TDSheet!$A:$M,13,0)</f>
        <v>150</v>
      </c>
      <c r="M109" s="13">
        <f>VLOOKUP(A:A,[1]TDSheet!$A:$N,14,0)</f>
        <v>150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5">
        <v>150</v>
      </c>
      <c r="W109" s="13">
        <f t="shared" si="18"/>
        <v>119.4</v>
      </c>
      <c r="X109" s="15">
        <v>150</v>
      </c>
      <c r="Y109" s="16">
        <f t="shared" si="19"/>
        <v>11.239530988274707</v>
      </c>
      <c r="Z109" s="13">
        <f t="shared" si="20"/>
        <v>5.3768844221105523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107.8</v>
      </c>
      <c r="AF109" s="13">
        <f>VLOOKUP(A:A,[1]TDSheet!$A:$AF,32,0)</f>
        <v>116.452</v>
      </c>
      <c r="AG109" s="13">
        <f>VLOOKUP(A:A,[1]TDSheet!$A:$AG,33,0)</f>
        <v>138.71700000000001</v>
      </c>
      <c r="AH109" s="13">
        <f>VLOOKUP(A:A,[3]TDSheet!$A:$D,4,0)</f>
        <v>0.84799999999999998</v>
      </c>
      <c r="AI109" s="13" t="e">
        <f>VLOOKUP(A:A,[1]TDSheet!$A:$AI,35,0)</f>
        <v>#N/A</v>
      </c>
      <c r="AJ109" s="13">
        <f t="shared" si="21"/>
        <v>150</v>
      </c>
      <c r="AK109" s="13">
        <f t="shared" si="22"/>
        <v>150</v>
      </c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1131.461</v>
      </c>
      <c r="D110" s="8">
        <v>9132.1509999999998</v>
      </c>
      <c r="E110" s="8">
        <v>4294.8310000000001</v>
      </c>
      <c r="F110" s="8">
        <v>1719.261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4896.9369999999999</v>
      </c>
      <c r="K110" s="13">
        <f t="shared" si="17"/>
        <v>-602.10599999999977</v>
      </c>
      <c r="L110" s="13">
        <f>VLOOKUP(A:A,[1]TDSheet!$A:$M,13,0)</f>
        <v>1200</v>
      </c>
      <c r="M110" s="13">
        <f>VLOOKUP(A:A,[1]TDSheet!$A:$N,14,0)</f>
        <v>900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>
        <v>900</v>
      </c>
      <c r="W110" s="13">
        <f t="shared" si="18"/>
        <v>858.96620000000007</v>
      </c>
      <c r="X110" s="15">
        <v>900</v>
      </c>
      <c r="Y110" s="16">
        <f t="shared" si="19"/>
        <v>6.5418883769815386</v>
      </c>
      <c r="Z110" s="13">
        <f t="shared" si="20"/>
        <v>2.0015467430499592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938.22</v>
      </c>
      <c r="AF110" s="13">
        <f>VLOOKUP(A:A,[1]TDSheet!$A:$AF,32,0)</f>
        <v>784.851</v>
      </c>
      <c r="AG110" s="13">
        <f>VLOOKUP(A:A,[1]TDSheet!$A:$AG,33,0)</f>
        <v>911.99559999999997</v>
      </c>
      <c r="AH110" s="13">
        <f>VLOOKUP(A:A,[3]TDSheet!$A:$D,4,0)</f>
        <v>844.38499999999999</v>
      </c>
      <c r="AI110" s="13" t="str">
        <f>VLOOKUP(A:A,[1]TDSheet!$A:$AI,35,0)</f>
        <v>оконч</v>
      </c>
      <c r="AJ110" s="13">
        <f t="shared" si="21"/>
        <v>900</v>
      </c>
      <c r="AK110" s="13">
        <f t="shared" si="22"/>
        <v>900</v>
      </c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-95.427999999999997</v>
      </c>
      <c r="D111" s="8">
        <v>110.86499999999999</v>
      </c>
      <c r="E111" s="17">
        <v>47.476999999999997</v>
      </c>
      <c r="F111" s="18">
        <v>-32.04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40.201000000000001</v>
      </c>
      <c r="K111" s="13">
        <f t="shared" si="17"/>
        <v>7.2759999999999962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9.4954000000000001</v>
      </c>
      <c r="X111" s="15"/>
      <c r="Y111" s="16">
        <f t="shared" si="19"/>
        <v>-3.3742654337889926</v>
      </c>
      <c r="Z111" s="13">
        <f t="shared" si="20"/>
        <v>-3.3742654337889926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1718</v>
      </c>
      <c r="AF111" s="13">
        <f>VLOOKUP(A:A,[1]TDSheet!$A:$AF,32,0)</f>
        <v>1517.8</v>
      </c>
      <c r="AG111" s="13">
        <f>VLOOKUP(A:A,[1]TDSheet!$A:$AG,33,0)</f>
        <v>1857.6</v>
      </c>
      <c r="AH111" s="13">
        <f>VLOOKUP(A:A,[3]TDSheet!$A:$D,4,0)</f>
        <v>32.04</v>
      </c>
      <c r="AI111" s="13" t="str">
        <f>VLOOKUP(A:A,[1]TDSheet!$A:$AI,35,0)</f>
        <v>акиюльяб</v>
      </c>
      <c r="AJ111" s="13">
        <f t="shared" si="21"/>
        <v>0</v>
      </c>
      <c r="AK111" s="13">
        <f t="shared" si="22"/>
        <v>0</v>
      </c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3754.95</v>
      </c>
      <c r="D112" s="8">
        <v>18593.665000000001</v>
      </c>
      <c r="E112" s="17">
        <v>10302</v>
      </c>
      <c r="F112" s="18">
        <v>2957</v>
      </c>
      <c r="G112" s="1">
        <f>VLOOKUP(A:A,[1]TDSheet!$A:$G,7,0)</f>
        <v>0</v>
      </c>
      <c r="H112" s="19">
        <f>VLOOKUP(A:A,[1]TDSheet!$A:$H,8,0)</f>
        <v>1</v>
      </c>
      <c r="I112" s="1" t="e">
        <f>VLOOKUP(A:A,[1]TDSheet!$A:$I,9,0)</f>
        <v>#N/A</v>
      </c>
      <c r="J112" s="13">
        <f>VLOOKUP(A:A,[2]TDSheet!$A:$F,6,0)</f>
        <v>10008.561</v>
      </c>
      <c r="K112" s="13">
        <f t="shared" si="17"/>
        <v>293.43900000000031</v>
      </c>
      <c r="L112" s="13">
        <f>VLOOKUP(A:A,[1]TDSheet!$A:$M,13,0)</f>
        <v>2300</v>
      </c>
      <c r="M112" s="13">
        <f>VLOOKUP(A:A,[1]TDSheet!$A:$N,14,0)</f>
        <v>1600</v>
      </c>
      <c r="N112" s="13">
        <f>VLOOKUP(A:A,[1]TDSheet!$A:$X,24,0)</f>
        <v>2500</v>
      </c>
      <c r="O112" s="13"/>
      <c r="P112" s="13"/>
      <c r="Q112" s="13"/>
      <c r="R112" s="13"/>
      <c r="S112" s="13"/>
      <c r="T112" s="13"/>
      <c r="U112" s="13"/>
      <c r="V112" s="15">
        <v>2400</v>
      </c>
      <c r="W112" s="13">
        <f t="shared" si="18"/>
        <v>2060.4</v>
      </c>
      <c r="X112" s="15">
        <v>2500</v>
      </c>
      <c r="Y112" s="16">
        <f t="shared" si="19"/>
        <v>6.9195301883129483</v>
      </c>
      <c r="Z112" s="13">
        <f t="shared" si="20"/>
        <v>1.4351582217045233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1718</v>
      </c>
      <c r="AF112" s="13">
        <f>VLOOKUP(A:A,[1]TDSheet!$A:$AF,32,0)</f>
        <v>1517.8</v>
      </c>
      <c r="AG112" s="13">
        <f>VLOOKUP(A:A,[1]TDSheet!$A:$AG,33,0)</f>
        <v>1857.6</v>
      </c>
      <c r="AH112" s="13">
        <f>VLOOKUP(A:A,[3]TDSheet!$A:$D,4,0)</f>
        <v>1660.8219999999999</v>
      </c>
      <c r="AI112" s="13" t="e">
        <f>VLOOKUP(A:A,[1]TDSheet!$A:$AI,35,0)</f>
        <v>#N/A</v>
      </c>
      <c r="AJ112" s="13">
        <f t="shared" si="21"/>
        <v>2400</v>
      </c>
      <c r="AK112" s="13">
        <f t="shared" si="22"/>
        <v>2500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3088.2579999999998</v>
      </c>
      <c r="D113" s="8">
        <v>7745.2269999999999</v>
      </c>
      <c r="E113" s="17">
        <v>4946</v>
      </c>
      <c r="F113" s="17">
        <v>3175</v>
      </c>
      <c r="G113" s="1">
        <f>VLOOKUP(A:A,[1]TDSheet!$A:$G,7,0)</f>
        <v>0</v>
      </c>
      <c r="H113" s="19">
        <f>VLOOKUP(A:A,[1]TDSheet!$A:$H,8,0)</f>
        <v>1</v>
      </c>
      <c r="I113" s="1" t="e">
        <f>VLOOKUP(A:A,[1]TDSheet!$A:$I,9,0)</f>
        <v>#N/A</v>
      </c>
      <c r="J113" s="13">
        <f>VLOOKUP(A:A,[2]TDSheet!$A:$F,6,0)</f>
        <v>3591.6019999999999</v>
      </c>
      <c r="K113" s="13">
        <f t="shared" si="17"/>
        <v>1354.3980000000001</v>
      </c>
      <c r="L113" s="13">
        <f>VLOOKUP(A:A,[1]TDSheet!$A:$M,13,0)</f>
        <v>1200</v>
      </c>
      <c r="M113" s="13">
        <f>VLOOKUP(A:A,[1]TDSheet!$A:$N,14,0)</f>
        <v>1000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5">
        <v>600</v>
      </c>
      <c r="W113" s="13">
        <f t="shared" si="18"/>
        <v>989.2</v>
      </c>
      <c r="X113" s="15">
        <v>600</v>
      </c>
      <c r="Y113" s="16">
        <f t="shared" si="19"/>
        <v>6.6467852810351795</v>
      </c>
      <c r="Z113" s="13">
        <f t="shared" si="20"/>
        <v>3.2096643752527294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1121</v>
      </c>
      <c r="AF113" s="13">
        <f>VLOOKUP(A:A,[1]TDSheet!$A:$AF,32,0)</f>
        <v>1265.8</v>
      </c>
      <c r="AG113" s="13">
        <f>VLOOKUP(A:A,[1]TDSheet!$A:$AG,33,0)</f>
        <v>1088.8</v>
      </c>
      <c r="AH113" s="13">
        <f>VLOOKUP(A:A,[3]TDSheet!$A:$D,4,0)</f>
        <v>767.48500000000001</v>
      </c>
      <c r="AI113" s="13" t="str">
        <f>VLOOKUP(A:A,[1]TDSheet!$A:$AI,35,0)</f>
        <v>оконч</v>
      </c>
      <c r="AJ113" s="13">
        <f t="shared" si="21"/>
        <v>600</v>
      </c>
      <c r="AK113" s="13">
        <f t="shared" si="22"/>
        <v>600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13</v>
      </c>
      <c r="C114" s="8">
        <v>172</v>
      </c>
      <c r="D114" s="8">
        <v>432</v>
      </c>
      <c r="E114" s="8">
        <v>237</v>
      </c>
      <c r="F114" s="8">
        <v>116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243</v>
      </c>
      <c r="K114" s="13">
        <f t="shared" si="17"/>
        <v>-6</v>
      </c>
      <c r="L114" s="13">
        <f>VLOOKUP(A:A,[1]TDSheet!$A:$M,13,0)</f>
        <v>0</v>
      </c>
      <c r="M114" s="13">
        <f>VLOOKUP(A:A,[1]TDSheet!$A:$N,14,0)</f>
        <v>50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5">
        <v>100</v>
      </c>
      <c r="W114" s="13">
        <f t="shared" si="18"/>
        <v>47.4</v>
      </c>
      <c r="X114" s="15">
        <v>100</v>
      </c>
      <c r="Y114" s="16">
        <f t="shared" si="19"/>
        <v>7.7215189873417724</v>
      </c>
      <c r="Z114" s="13">
        <f t="shared" si="20"/>
        <v>2.4472573839662446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51</v>
      </c>
      <c r="AF114" s="13">
        <f>VLOOKUP(A:A,[1]TDSheet!$A:$AF,32,0)</f>
        <v>54</v>
      </c>
      <c r="AG114" s="13">
        <f>VLOOKUP(A:A,[1]TDSheet!$A:$AG,33,0)</f>
        <v>44.2</v>
      </c>
      <c r="AH114" s="13">
        <f>VLOOKUP(A:A,[3]TDSheet!$A:$D,4,0)</f>
        <v>80</v>
      </c>
      <c r="AI114" s="13" t="e">
        <f>VLOOKUP(A:A,[1]TDSheet!$A:$AI,35,0)</f>
        <v>#N/A</v>
      </c>
      <c r="AJ114" s="13">
        <f t="shared" si="21"/>
        <v>50</v>
      </c>
      <c r="AK114" s="13">
        <f t="shared" si="22"/>
        <v>50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13</v>
      </c>
      <c r="C115" s="8">
        <v>-343</v>
      </c>
      <c r="D115" s="8">
        <v>22</v>
      </c>
      <c r="E115" s="17">
        <v>1603</v>
      </c>
      <c r="F115" s="18">
        <v>-1944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1627</v>
      </c>
      <c r="K115" s="13">
        <f t="shared" si="17"/>
        <v>-24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5"/>
      <c r="W115" s="13">
        <f t="shared" si="18"/>
        <v>320.60000000000002</v>
      </c>
      <c r="X115" s="15"/>
      <c r="Y115" s="16">
        <f t="shared" si="19"/>
        <v>-6.0636306924516523</v>
      </c>
      <c r="Z115" s="13">
        <f t="shared" si="20"/>
        <v>-6.0636306924516523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365.8</v>
      </c>
      <c r="AF115" s="13">
        <f>VLOOKUP(A:A,[1]TDSheet!$A:$AF,32,0)</f>
        <v>306.2</v>
      </c>
      <c r="AG115" s="13">
        <f>VLOOKUP(A:A,[1]TDSheet!$A:$AG,33,0)</f>
        <v>309.8</v>
      </c>
      <c r="AH115" s="13">
        <f>VLOOKUP(A:A,[3]TDSheet!$A:$D,4,0)</f>
        <v>425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-14.34</v>
      </c>
      <c r="D116" s="8">
        <v>8.8800000000000008</v>
      </c>
      <c r="E116" s="8">
        <v>11.675000000000001</v>
      </c>
      <c r="F116" s="8">
        <v>-26.015000000000001</v>
      </c>
      <c r="G116" s="1" t="str">
        <f>VLOOKUP(A:A,[1]TDSheet!$A:$G,7,0)</f>
        <v>оконч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19.8</v>
      </c>
      <c r="K116" s="13">
        <f t="shared" si="17"/>
        <v>-8.125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2.335</v>
      </c>
      <c r="X116" s="15"/>
      <c r="Y116" s="16">
        <f t="shared" si="19"/>
        <v>-11.141327623126339</v>
      </c>
      <c r="Z116" s="13">
        <f t="shared" si="20"/>
        <v>-11.141327623126339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84.699600000000004</v>
      </c>
      <c r="AF116" s="13">
        <f>VLOOKUP(A:A,[1]TDSheet!$A:$AF,32,0)</f>
        <v>46.941600000000001</v>
      </c>
      <c r="AG116" s="13">
        <f>VLOOKUP(A:A,[1]TDSheet!$A:$AG,33,0)</f>
        <v>14.356</v>
      </c>
      <c r="AH116" s="13">
        <f>VLOOKUP(A:A,[3]TDSheet!$A:$D,4,0)</f>
        <v>2.96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-250.67500000000001</v>
      </c>
      <c r="D117" s="8">
        <v>409.20499999999998</v>
      </c>
      <c r="E117" s="17">
        <v>502.52</v>
      </c>
      <c r="F117" s="18">
        <v>-361.60500000000002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507.21199999999999</v>
      </c>
      <c r="K117" s="13">
        <f t="shared" si="17"/>
        <v>-4.6920000000000073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100.50399999999999</v>
      </c>
      <c r="X117" s="15"/>
      <c r="Y117" s="16">
        <f t="shared" si="19"/>
        <v>-3.5979165008357881</v>
      </c>
      <c r="Z117" s="13">
        <f t="shared" si="20"/>
        <v>-3.5979165008357881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137.11199999999999</v>
      </c>
      <c r="AF117" s="13">
        <f>VLOOKUP(A:A,[1]TDSheet!$A:$AF,32,0)</f>
        <v>95.929999999999993</v>
      </c>
      <c r="AG117" s="13">
        <f>VLOOKUP(A:A,[1]TDSheet!$A:$AG,33,0)</f>
        <v>95.12</v>
      </c>
      <c r="AH117" s="13">
        <f>VLOOKUP(A:A,[3]TDSheet!$A:$D,4,0)</f>
        <v>55.555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121</v>
      </c>
      <c r="B118" s="7" t="s">
        <v>13</v>
      </c>
      <c r="C118" s="8">
        <v>-334</v>
      </c>
      <c r="D118" s="8">
        <v>7</v>
      </c>
      <c r="E118" s="17">
        <v>532</v>
      </c>
      <c r="F118" s="18">
        <v>-864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538</v>
      </c>
      <c r="K118" s="13">
        <f t="shared" si="17"/>
        <v>-6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106.4</v>
      </c>
      <c r="X118" s="15"/>
      <c r="Y118" s="16">
        <f t="shared" si="19"/>
        <v>-8.1203007518796984</v>
      </c>
      <c r="Z118" s="13">
        <f t="shared" si="20"/>
        <v>-8.1203007518796984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113.4</v>
      </c>
      <c r="AF118" s="13">
        <f>VLOOKUP(A:A,[1]TDSheet!$A:$AF,32,0)</f>
        <v>92.8</v>
      </c>
      <c r="AG118" s="13">
        <f>VLOOKUP(A:A,[1]TDSheet!$A:$AG,33,0)</f>
        <v>98.2</v>
      </c>
      <c r="AH118" s="13">
        <f>VLOOKUP(A:A,[3]TDSheet!$A:$D,4,0)</f>
        <v>143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2024-07-11T10:20:37Z</dcterms:modified>
</cp:coreProperties>
</file>