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7,07,24 Симф КИ\"/>
    </mc:Choice>
  </mc:AlternateContent>
  <xr:revisionPtr revIDLastSave="0" documentId="13_ncr:1_{32DCB71D-4E04-4A7B-AB7E-1DCC0B01AA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X546" i="1"/>
  <c r="BO546" i="1" s="1"/>
  <c r="BN545" i="1"/>
  <c r="BL545" i="1"/>
  <c r="X545" i="1"/>
  <c r="BO544" i="1"/>
  <c r="BN544" i="1"/>
  <c r="BM544" i="1"/>
  <c r="BL544" i="1"/>
  <c r="Y544" i="1"/>
  <c r="X544" i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BO500" i="1" s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BO486" i="1" s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BO474" i="1" s="1"/>
  <c r="BN473" i="1"/>
  <c r="BL473" i="1"/>
  <c r="X473" i="1"/>
  <c r="BO473" i="1" s="1"/>
  <c r="O473" i="1"/>
  <c r="BN472" i="1"/>
  <c r="BL472" i="1"/>
  <c r="X472" i="1"/>
  <c r="BO472" i="1" s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N435" i="1"/>
  <c r="BL435" i="1"/>
  <c r="X435" i="1"/>
  <c r="BN434" i="1"/>
  <c r="BL434" i="1"/>
  <c r="X434" i="1"/>
  <c r="O434" i="1"/>
  <c r="BN433" i="1"/>
  <c r="BL433" i="1"/>
  <c r="X433" i="1"/>
  <c r="BO433" i="1" s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BN429" i="1"/>
  <c r="BL429" i="1"/>
  <c r="X429" i="1"/>
  <c r="BO429" i="1" s="1"/>
  <c r="BN428" i="1"/>
  <c r="BL428" i="1"/>
  <c r="X428" i="1"/>
  <c r="O428" i="1"/>
  <c r="W426" i="1"/>
  <c r="W425" i="1"/>
  <c r="BN424" i="1"/>
  <c r="BL424" i="1"/>
  <c r="X424" i="1"/>
  <c r="BO424" i="1" s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BN401" i="1"/>
  <c r="BL401" i="1"/>
  <c r="X401" i="1"/>
  <c r="O401" i="1"/>
  <c r="BN400" i="1"/>
  <c r="BL400" i="1"/>
  <c r="X400" i="1"/>
  <c r="BO400" i="1" s="1"/>
  <c r="BN399" i="1"/>
  <c r="BL399" i="1"/>
  <c r="X399" i="1"/>
  <c r="BO399" i="1" s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N395" i="1"/>
  <c r="BL395" i="1"/>
  <c r="X395" i="1"/>
  <c r="BN394" i="1"/>
  <c r="BL394" i="1"/>
  <c r="X394" i="1"/>
  <c r="O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X382" i="1" s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BO359" i="1" s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BO340" i="1" s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BO324" i="1" s="1"/>
  <c r="O324" i="1"/>
  <c r="BN323" i="1"/>
  <c r="BL323" i="1"/>
  <c r="X323" i="1"/>
  <c r="O323" i="1"/>
  <c r="BN322" i="1"/>
  <c r="BL322" i="1"/>
  <c r="X322" i="1"/>
  <c r="BO322" i="1" s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BO319" i="1" s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O309" i="1"/>
  <c r="BN308" i="1"/>
  <c r="BL308" i="1"/>
  <c r="X308" i="1"/>
  <c r="O308" i="1"/>
  <c r="BN307" i="1"/>
  <c r="BL307" i="1"/>
  <c r="X307" i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BO281" i="1" s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BN230" i="1"/>
  <c r="BL230" i="1"/>
  <c r="X230" i="1"/>
  <c r="O230" i="1"/>
  <c r="W227" i="1"/>
  <c r="W226" i="1"/>
  <c r="BN225" i="1"/>
  <c r="BL225" i="1"/>
  <c r="X225" i="1"/>
  <c r="BO225" i="1" s="1"/>
  <c r="O225" i="1"/>
  <c r="BN224" i="1"/>
  <c r="BL224" i="1"/>
  <c r="X224" i="1"/>
  <c r="O224" i="1"/>
  <c r="W222" i="1"/>
  <c r="W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O206" i="1" s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60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X549" i="1" l="1"/>
  <c r="X548" i="1"/>
  <c r="Y546" i="1"/>
  <c r="BM546" i="1"/>
  <c r="Y547" i="1"/>
  <c r="BM547" i="1"/>
  <c r="Y545" i="1"/>
  <c r="Y548" i="1" s="1"/>
  <c r="BM545" i="1"/>
  <c r="BO545" i="1"/>
  <c r="Y359" i="1"/>
  <c r="BM359" i="1"/>
  <c r="X362" i="1"/>
  <c r="Y500" i="1"/>
  <c r="BM500" i="1"/>
  <c r="X536" i="1"/>
  <c r="Y532" i="1"/>
  <c r="BM532" i="1"/>
  <c r="Y533" i="1"/>
  <c r="BM533" i="1"/>
  <c r="Y534" i="1"/>
  <c r="BM534" i="1"/>
  <c r="Y531" i="1"/>
  <c r="Y535" i="1" s="1"/>
  <c r="BM531" i="1"/>
  <c r="BO531" i="1"/>
  <c r="X535" i="1"/>
  <c r="Y136" i="1"/>
  <c r="BM136" i="1"/>
  <c r="G560" i="1"/>
  <c r="Y156" i="1"/>
  <c r="BM156" i="1"/>
  <c r="Y91" i="1"/>
  <c r="BM91" i="1"/>
  <c r="Y220" i="1"/>
  <c r="BM220" i="1"/>
  <c r="Y234" i="1"/>
  <c r="BM234" i="1"/>
  <c r="Y235" i="1"/>
  <c r="BM235" i="1"/>
  <c r="Y247" i="1"/>
  <c r="BM247" i="1"/>
  <c r="Y292" i="1"/>
  <c r="BM292" i="1"/>
  <c r="Y30" i="1"/>
  <c r="BM30" i="1"/>
  <c r="Y31" i="1"/>
  <c r="BM31" i="1"/>
  <c r="Y32" i="1"/>
  <c r="BM32" i="1"/>
  <c r="Y73" i="1"/>
  <c r="BM73" i="1"/>
  <c r="Y111" i="1"/>
  <c r="BM111" i="1"/>
  <c r="Y185" i="1"/>
  <c r="BM185" i="1"/>
  <c r="Y328" i="1"/>
  <c r="BM328" i="1"/>
  <c r="X437" i="1"/>
  <c r="Y61" i="1"/>
  <c r="BM61" i="1"/>
  <c r="Y62" i="1"/>
  <c r="BM62" i="1"/>
  <c r="Y81" i="1"/>
  <c r="BM81" i="1"/>
  <c r="Y101" i="1"/>
  <c r="BM101" i="1"/>
  <c r="Y125" i="1"/>
  <c r="BM125" i="1"/>
  <c r="Y175" i="1"/>
  <c r="BM175" i="1"/>
  <c r="Y207" i="1"/>
  <c r="BM207" i="1"/>
  <c r="Y208" i="1"/>
  <c r="BM208" i="1"/>
  <c r="Y209" i="1"/>
  <c r="BM209" i="1"/>
  <c r="Y260" i="1"/>
  <c r="BM260" i="1"/>
  <c r="Y281" i="1"/>
  <c r="BM281" i="1"/>
  <c r="Y313" i="1"/>
  <c r="Y314" i="1" s="1"/>
  <c r="BM313" i="1"/>
  <c r="BO313" i="1"/>
  <c r="X314" i="1"/>
  <c r="Y319" i="1"/>
  <c r="BM319" i="1"/>
  <c r="Y340" i="1"/>
  <c r="BM340" i="1"/>
  <c r="Y369" i="1"/>
  <c r="BM369" i="1"/>
  <c r="Y398" i="1"/>
  <c r="BM398" i="1"/>
  <c r="Y399" i="1"/>
  <c r="BM399" i="1"/>
  <c r="Y400" i="1"/>
  <c r="BM400" i="1"/>
  <c r="Y403" i="1"/>
  <c r="BM403" i="1"/>
  <c r="Y473" i="1"/>
  <c r="BM473" i="1"/>
  <c r="Y474" i="1"/>
  <c r="BM474" i="1"/>
  <c r="Y486" i="1"/>
  <c r="BM486" i="1"/>
  <c r="BO269" i="1"/>
  <c r="BM269" i="1"/>
  <c r="Y269" i="1"/>
  <c r="X300" i="1"/>
  <c r="X299" i="1"/>
  <c r="BO298" i="1"/>
  <c r="BM298" i="1"/>
  <c r="Y298" i="1"/>
  <c r="Y299" i="1" s="1"/>
  <c r="X304" i="1"/>
  <c r="BO303" i="1"/>
  <c r="BM303" i="1"/>
  <c r="Y303" i="1"/>
  <c r="Y304" i="1" s="1"/>
  <c r="BO307" i="1"/>
  <c r="BM307" i="1"/>
  <c r="Y307" i="1"/>
  <c r="BO334" i="1"/>
  <c r="BM334" i="1"/>
  <c r="Y334" i="1"/>
  <c r="BO365" i="1"/>
  <c r="BM365" i="1"/>
  <c r="Y365" i="1"/>
  <c r="BO386" i="1"/>
  <c r="BM386" i="1"/>
  <c r="Y386" i="1"/>
  <c r="BO392" i="1"/>
  <c r="BM392" i="1"/>
  <c r="Y392" i="1"/>
  <c r="BO439" i="1"/>
  <c r="BM439" i="1"/>
  <c r="Y439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Y22" i="1"/>
  <c r="BM22" i="1"/>
  <c r="X36" i="1"/>
  <c r="Y54" i="1"/>
  <c r="BM54" i="1"/>
  <c r="Y69" i="1"/>
  <c r="BM69" i="1"/>
  <c r="Y77" i="1"/>
  <c r="BM77" i="1"/>
  <c r="Y85" i="1"/>
  <c r="BM85" i="1"/>
  <c r="Y97" i="1"/>
  <c r="BM97" i="1"/>
  <c r="Y107" i="1"/>
  <c r="BM107" i="1"/>
  <c r="Y115" i="1"/>
  <c r="BM115" i="1"/>
  <c r="Y116" i="1"/>
  <c r="BM116" i="1"/>
  <c r="Y117" i="1"/>
  <c r="BM117" i="1"/>
  <c r="Y129" i="1"/>
  <c r="BM12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Y165" i="1"/>
  <c r="BM165" i="1"/>
  <c r="Y179" i="1"/>
  <c r="BM179" i="1"/>
  <c r="Y193" i="1"/>
  <c r="BM193" i="1"/>
  <c r="Y216" i="1"/>
  <c r="BM216" i="1"/>
  <c r="L560" i="1"/>
  <c r="Y253" i="1"/>
  <c r="BM253" i="1"/>
  <c r="BO264" i="1"/>
  <c r="BM264" i="1"/>
  <c r="Y264" i="1"/>
  <c r="BO288" i="1"/>
  <c r="BM288" i="1"/>
  <c r="Y288" i="1"/>
  <c r="BO323" i="1"/>
  <c r="BM323" i="1"/>
  <c r="Y323" i="1"/>
  <c r="BO353" i="1"/>
  <c r="BM353" i="1"/>
  <c r="Y353" i="1"/>
  <c r="BO381" i="1"/>
  <c r="BM381" i="1"/>
  <c r="Y381" i="1"/>
  <c r="BO385" i="1"/>
  <c r="BM385" i="1"/>
  <c r="Y385" i="1"/>
  <c r="BO391" i="1"/>
  <c r="BM391" i="1"/>
  <c r="Y391" i="1"/>
  <c r="BO411" i="1"/>
  <c r="BM411" i="1"/>
  <c r="Y411" i="1"/>
  <c r="BO492" i="1"/>
  <c r="BM492" i="1"/>
  <c r="Y49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310" i="1"/>
  <c r="X337" i="1"/>
  <c r="X520" i="1"/>
  <c r="Y511" i="1"/>
  <c r="BM511" i="1"/>
  <c r="BO511" i="1"/>
  <c r="BO28" i="1"/>
  <c r="BM28" i="1"/>
  <c r="Y28" i="1"/>
  <c r="BO59" i="1"/>
  <c r="BM59" i="1"/>
  <c r="Y59" i="1"/>
  <c r="BO71" i="1"/>
  <c r="BM71" i="1"/>
  <c r="Y71" i="1"/>
  <c r="BO79" i="1"/>
  <c r="BM79" i="1"/>
  <c r="Y79" i="1"/>
  <c r="BO87" i="1"/>
  <c r="BM87" i="1"/>
  <c r="Y87" i="1"/>
  <c r="BO99" i="1"/>
  <c r="BM99" i="1"/>
  <c r="Y99" i="1"/>
  <c r="BO109" i="1"/>
  <c r="BM109" i="1"/>
  <c r="Y109" i="1"/>
  <c r="BO119" i="1"/>
  <c r="BM119" i="1"/>
  <c r="Y119" i="1"/>
  <c r="BO121" i="1"/>
  <c r="BM121" i="1"/>
  <c r="Y121" i="1"/>
  <c r="BO134" i="1"/>
  <c r="BM134" i="1"/>
  <c r="Y134" i="1"/>
  <c r="BO154" i="1"/>
  <c r="BM154" i="1"/>
  <c r="Y154" i="1"/>
  <c r="X171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X211" i="1"/>
  <c r="BO205" i="1"/>
  <c r="BM205" i="1"/>
  <c r="Y205" i="1"/>
  <c r="BO218" i="1"/>
  <c r="BM218" i="1"/>
  <c r="Y218" i="1"/>
  <c r="BO232" i="1"/>
  <c r="BM232" i="1"/>
  <c r="Y232" i="1"/>
  <c r="BO245" i="1"/>
  <c r="BM245" i="1"/>
  <c r="Y245" i="1"/>
  <c r="BO255" i="1"/>
  <c r="BM255" i="1"/>
  <c r="Y255" i="1"/>
  <c r="BO271" i="1"/>
  <c r="BM271" i="1"/>
  <c r="Y271" i="1"/>
  <c r="BO277" i="1"/>
  <c r="BM277" i="1"/>
  <c r="Y277" i="1"/>
  <c r="BO290" i="1"/>
  <c r="BM290" i="1"/>
  <c r="Y290" i="1"/>
  <c r="BO309" i="1"/>
  <c r="BM309" i="1"/>
  <c r="Y309" i="1"/>
  <c r="BO325" i="1"/>
  <c r="BM325" i="1"/>
  <c r="Y325" i="1"/>
  <c r="W554" i="1"/>
  <c r="BO34" i="1"/>
  <c r="BM34" i="1"/>
  <c r="Y34" i="1"/>
  <c r="BO67" i="1"/>
  <c r="BM67" i="1"/>
  <c r="Y67" i="1"/>
  <c r="BO75" i="1"/>
  <c r="BM75" i="1"/>
  <c r="Y75" i="1"/>
  <c r="BO83" i="1"/>
  <c r="BM83" i="1"/>
  <c r="Y83" i="1"/>
  <c r="BO93" i="1"/>
  <c r="BM93" i="1"/>
  <c r="Y93" i="1"/>
  <c r="BO103" i="1"/>
  <c r="BM103" i="1"/>
  <c r="Y103" i="1"/>
  <c r="BO113" i="1"/>
  <c r="BM113" i="1"/>
  <c r="Y113" i="1"/>
  <c r="BO120" i="1"/>
  <c r="BM120" i="1"/>
  <c r="Y120" i="1"/>
  <c r="BO127" i="1"/>
  <c r="BM127" i="1"/>
  <c r="Y127" i="1"/>
  <c r="BO138" i="1"/>
  <c r="BM138" i="1"/>
  <c r="Y138" i="1"/>
  <c r="BO158" i="1"/>
  <c r="BM158" i="1"/>
  <c r="Y158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BO214" i="1"/>
  <c r="BM214" i="1"/>
  <c r="Y214" i="1"/>
  <c r="X226" i="1"/>
  <c r="BO224" i="1"/>
  <c r="BM224" i="1"/>
  <c r="Y224" i="1"/>
  <c r="BO237" i="1"/>
  <c r="BM237" i="1"/>
  <c r="Y237" i="1"/>
  <c r="BO249" i="1"/>
  <c r="BM249" i="1"/>
  <c r="Y249" i="1"/>
  <c r="BO262" i="1"/>
  <c r="BM262" i="1"/>
  <c r="Y262" i="1"/>
  <c r="BO283" i="1"/>
  <c r="BM283" i="1"/>
  <c r="Y283" i="1"/>
  <c r="BO294" i="1"/>
  <c r="BM294" i="1"/>
  <c r="Y294" i="1"/>
  <c r="X331" i="1"/>
  <c r="BO321" i="1"/>
  <c r="BM321" i="1"/>
  <c r="Y321" i="1"/>
  <c r="BO330" i="1"/>
  <c r="BM330" i="1"/>
  <c r="Y330" i="1"/>
  <c r="BO342" i="1"/>
  <c r="BM342" i="1"/>
  <c r="Y342" i="1"/>
  <c r="BO346" i="1"/>
  <c r="BM346" i="1"/>
  <c r="Y346" i="1"/>
  <c r="BO361" i="1"/>
  <c r="BM361" i="1"/>
  <c r="Y361" i="1"/>
  <c r="X375" i="1"/>
  <c r="BO373" i="1"/>
  <c r="BM373" i="1"/>
  <c r="Y373" i="1"/>
  <c r="BO395" i="1"/>
  <c r="BM395" i="1"/>
  <c r="Y395" i="1"/>
  <c r="BO407" i="1"/>
  <c r="BM407" i="1"/>
  <c r="Y407" i="1"/>
  <c r="BO431" i="1"/>
  <c r="BM431" i="1"/>
  <c r="Y431" i="1"/>
  <c r="BO435" i="1"/>
  <c r="BM435" i="1"/>
  <c r="Y435" i="1"/>
  <c r="BO460" i="1"/>
  <c r="BM460" i="1"/>
  <c r="Y460" i="1"/>
  <c r="BO476" i="1"/>
  <c r="BM476" i="1"/>
  <c r="Y476" i="1"/>
  <c r="BO477" i="1"/>
  <c r="BM477" i="1"/>
  <c r="Y477" i="1"/>
  <c r="X496" i="1"/>
  <c r="BO490" i="1"/>
  <c r="BM490" i="1"/>
  <c r="Y490" i="1"/>
  <c r="X95" i="1"/>
  <c r="X105" i="1"/>
  <c r="X123" i="1"/>
  <c r="X131" i="1"/>
  <c r="I560" i="1"/>
  <c r="X183" i="1"/>
  <c r="X202" i="1"/>
  <c r="K560" i="1"/>
  <c r="X273" i="1"/>
  <c r="X272" i="1"/>
  <c r="X311" i="1"/>
  <c r="BO326" i="1"/>
  <c r="BM326" i="1"/>
  <c r="Y326" i="1"/>
  <c r="BO336" i="1"/>
  <c r="BM336" i="1"/>
  <c r="Y336" i="1"/>
  <c r="BO355" i="1"/>
  <c r="BM355" i="1"/>
  <c r="Y355" i="1"/>
  <c r="BO367" i="1"/>
  <c r="BM367" i="1"/>
  <c r="Y367" i="1"/>
  <c r="X408" i="1"/>
  <c r="BO394" i="1"/>
  <c r="BM394" i="1"/>
  <c r="Y394" i="1"/>
  <c r="BO396" i="1"/>
  <c r="BM396" i="1"/>
  <c r="Y396" i="1"/>
  <c r="BO417" i="1"/>
  <c r="BM417" i="1"/>
  <c r="Y417" i="1"/>
  <c r="BO434" i="1"/>
  <c r="BM434" i="1"/>
  <c r="Y434" i="1"/>
  <c r="BO454" i="1"/>
  <c r="BM454" i="1"/>
  <c r="Y454" i="1"/>
  <c r="X467" i="1"/>
  <c r="X466" i="1"/>
  <c r="BO465" i="1"/>
  <c r="BM465" i="1"/>
  <c r="Y465" i="1"/>
  <c r="Y466" i="1" s="1"/>
  <c r="BO471" i="1"/>
  <c r="BM471" i="1"/>
  <c r="Y471" i="1"/>
  <c r="BO480" i="1"/>
  <c r="BM480" i="1"/>
  <c r="Y480" i="1"/>
  <c r="BO494" i="1"/>
  <c r="BM494" i="1"/>
  <c r="Y494" i="1"/>
  <c r="X344" i="1"/>
  <c r="X343" i="1"/>
  <c r="X371" i="1"/>
  <c r="X413" i="1"/>
  <c r="S560" i="1"/>
  <c r="X441" i="1"/>
  <c r="F9" i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61" i="1"/>
  <c r="X166" i="1"/>
  <c r="X172" i="1"/>
  <c r="X182" i="1"/>
  <c r="X203" i="1"/>
  <c r="X210" i="1"/>
  <c r="X221" i="1"/>
  <c r="X227" i="1"/>
  <c r="X238" i="1"/>
  <c r="X250" i="1"/>
  <c r="X257" i="1"/>
  <c r="X266" i="1"/>
  <c r="BO259" i="1"/>
  <c r="BM259" i="1"/>
  <c r="Y259" i="1"/>
  <c r="BO263" i="1"/>
  <c r="BM263" i="1"/>
  <c r="Y263" i="1"/>
  <c r="X279" i="1"/>
  <c r="BO275" i="1"/>
  <c r="BM275" i="1"/>
  <c r="Y275" i="1"/>
  <c r="X278" i="1"/>
  <c r="BO282" i="1"/>
  <c r="BM282" i="1"/>
  <c r="Y282" i="1"/>
  <c r="BO291" i="1"/>
  <c r="BM291" i="1"/>
  <c r="Y291" i="1"/>
  <c r="X295" i="1"/>
  <c r="H9" i="1"/>
  <c r="B560" i="1"/>
  <c r="W551" i="1"/>
  <c r="W552" i="1"/>
  <c r="Y23" i="1"/>
  <c r="Y24" i="1" s="1"/>
  <c r="BM23" i="1"/>
  <c r="X24" i="1"/>
  <c r="W550" i="1"/>
  <c r="Y27" i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BM53" i="1"/>
  <c r="BO53" i="1"/>
  <c r="X56" i="1"/>
  <c r="D560" i="1"/>
  <c r="Y60" i="1"/>
  <c r="BM60" i="1"/>
  <c r="X64" i="1"/>
  <c r="E560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8" i="1"/>
  <c r="BM118" i="1"/>
  <c r="Y126" i="1"/>
  <c r="BM126" i="1"/>
  <c r="Y128" i="1"/>
  <c r="BM128" i="1"/>
  <c r="F560" i="1"/>
  <c r="Y135" i="1"/>
  <c r="BM135" i="1"/>
  <c r="Y137" i="1"/>
  <c r="BM137" i="1"/>
  <c r="X140" i="1"/>
  <c r="X149" i="1"/>
  <c r="H560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BM186" i="1"/>
  <c r="Y189" i="1"/>
  <c r="BM189" i="1"/>
  <c r="Y190" i="1"/>
  <c r="BM190" i="1"/>
  <c r="Y192" i="1"/>
  <c r="BM192" i="1"/>
  <c r="Y194" i="1"/>
  <c r="BM194" i="1"/>
  <c r="Y201" i="1"/>
  <c r="BM201" i="1"/>
  <c r="Y206" i="1"/>
  <c r="BM206" i="1"/>
  <c r="J560" i="1"/>
  <c r="Y215" i="1"/>
  <c r="BM215" i="1"/>
  <c r="Y217" i="1"/>
  <c r="BM217" i="1"/>
  <c r="Y219" i="1"/>
  <c r="BM219" i="1"/>
  <c r="X222" i="1"/>
  <c r="Y225" i="1"/>
  <c r="BM225" i="1"/>
  <c r="Y230" i="1"/>
  <c r="BM230" i="1"/>
  <c r="BO230" i="1"/>
  <c r="Y231" i="1"/>
  <c r="BM231" i="1"/>
  <c r="Y233" i="1"/>
  <c r="BM233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X251" i="1"/>
  <c r="X256" i="1"/>
  <c r="Y254" i="1"/>
  <c r="BM254" i="1"/>
  <c r="BO261" i="1"/>
  <c r="BM261" i="1"/>
  <c r="Y261" i="1"/>
  <c r="BO265" i="1"/>
  <c r="BM265" i="1"/>
  <c r="Y265" i="1"/>
  <c r="X267" i="1"/>
  <c r="BO270" i="1"/>
  <c r="BM270" i="1"/>
  <c r="Y270" i="1"/>
  <c r="BO276" i="1"/>
  <c r="BM276" i="1"/>
  <c r="Y276" i="1"/>
  <c r="X285" i="1"/>
  <c r="X284" i="1"/>
  <c r="BO289" i="1"/>
  <c r="BM289" i="1"/>
  <c r="Y289" i="1"/>
  <c r="BO293" i="1"/>
  <c r="BM293" i="1"/>
  <c r="Y293" i="1"/>
  <c r="N560" i="1"/>
  <c r="X296" i="1"/>
  <c r="O560" i="1"/>
  <c r="X305" i="1"/>
  <c r="Y308" i="1"/>
  <c r="Y310" i="1" s="1"/>
  <c r="BM308" i="1"/>
  <c r="BO308" i="1"/>
  <c r="X332" i="1"/>
  <c r="P560" i="1"/>
  <c r="Y320" i="1"/>
  <c r="BM320" i="1"/>
  <c r="BO320" i="1"/>
  <c r="Y322" i="1"/>
  <c r="BM322" i="1"/>
  <c r="Y324" i="1"/>
  <c r="BM324" i="1"/>
  <c r="BO329" i="1"/>
  <c r="BM329" i="1"/>
  <c r="Y329" i="1"/>
  <c r="X338" i="1"/>
  <c r="BO341" i="1"/>
  <c r="BM341" i="1"/>
  <c r="Y341" i="1"/>
  <c r="X348" i="1"/>
  <c r="BO354" i="1"/>
  <c r="BM354" i="1"/>
  <c r="Y354" i="1"/>
  <c r="X363" i="1"/>
  <c r="BO366" i="1"/>
  <c r="BM366" i="1"/>
  <c r="Y366" i="1"/>
  <c r="X370" i="1"/>
  <c r="BO374" i="1"/>
  <c r="BM374" i="1"/>
  <c r="Y374" i="1"/>
  <c r="X376" i="1"/>
  <c r="R560" i="1"/>
  <c r="X383" i="1"/>
  <c r="BO380" i="1"/>
  <c r="BM380" i="1"/>
  <c r="Y380" i="1"/>
  <c r="Y382" i="1" s="1"/>
  <c r="X409" i="1"/>
  <c r="BO388" i="1"/>
  <c r="BM388" i="1"/>
  <c r="Y388" i="1"/>
  <c r="BO390" i="1"/>
  <c r="BM390" i="1"/>
  <c r="Y390" i="1"/>
  <c r="BO397" i="1"/>
  <c r="BM397" i="1"/>
  <c r="Y397" i="1"/>
  <c r="BO402" i="1"/>
  <c r="BM402" i="1"/>
  <c r="Y402" i="1"/>
  <c r="BO405" i="1"/>
  <c r="BM405" i="1"/>
  <c r="Y405" i="1"/>
  <c r="BO412" i="1"/>
  <c r="BM412" i="1"/>
  <c r="Y412" i="1"/>
  <c r="X414" i="1"/>
  <c r="X419" i="1"/>
  <c r="BO416" i="1"/>
  <c r="BM416" i="1"/>
  <c r="Y416" i="1"/>
  <c r="BO327" i="1"/>
  <c r="BM327" i="1"/>
  <c r="Y327" i="1"/>
  <c r="BO335" i="1"/>
  <c r="BM335" i="1"/>
  <c r="Y335" i="1"/>
  <c r="BO347" i="1"/>
  <c r="BM347" i="1"/>
  <c r="Y347" i="1"/>
  <c r="X349" i="1"/>
  <c r="Q560" i="1"/>
  <c r="X357" i="1"/>
  <c r="BO352" i="1"/>
  <c r="BM352" i="1"/>
  <c r="Y352" i="1"/>
  <c r="X356" i="1"/>
  <c r="BO360" i="1"/>
  <c r="BM360" i="1"/>
  <c r="Y360" i="1"/>
  <c r="BO368" i="1"/>
  <c r="BM368" i="1"/>
  <c r="Y368" i="1"/>
  <c r="BO387" i="1"/>
  <c r="BM387" i="1"/>
  <c r="Y387" i="1"/>
  <c r="BO389" i="1"/>
  <c r="BM389" i="1"/>
  <c r="Y389" i="1"/>
  <c r="BO393" i="1"/>
  <c r="BM393" i="1"/>
  <c r="Y393" i="1"/>
  <c r="BO401" i="1"/>
  <c r="BM401" i="1"/>
  <c r="Y401" i="1"/>
  <c r="BO404" i="1"/>
  <c r="BM404" i="1"/>
  <c r="Y404" i="1"/>
  <c r="BO406" i="1"/>
  <c r="BM406" i="1"/>
  <c r="Y406" i="1"/>
  <c r="BO418" i="1"/>
  <c r="BM418" i="1"/>
  <c r="Y418" i="1"/>
  <c r="X420" i="1"/>
  <c r="X426" i="1"/>
  <c r="X436" i="1"/>
  <c r="X442" i="1"/>
  <c r="X446" i="1"/>
  <c r="X450" i="1"/>
  <c r="X457" i="1"/>
  <c r="X463" i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BO493" i="1"/>
  <c r="BM493" i="1"/>
  <c r="Y493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T560" i="1"/>
  <c r="Y423" i="1"/>
  <c r="BM423" i="1"/>
  <c r="BO423" i="1"/>
  <c r="Y424" i="1"/>
  <c r="BM424" i="1"/>
  <c r="X425" i="1"/>
  <c r="Y428" i="1"/>
  <c r="BM428" i="1"/>
  <c r="BO428" i="1"/>
  <c r="Y429" i="1"/>
  <c r="BM429" i="1"/>
  <c r="Y430" i="1"/>
  <c r="BM430" i="1"/>
  <c r="Y432" i="1"/>
  <c r="BM432" i="1"/>
  <c r="Y433" i="1"/>
  <c r="BM433" i="1"/>
  <c r="Y440" i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U560" i="1"/>
  <c r="Y461" i="1"/>
  <c r="Y462" i="1" s="1"/>
  <c r="BM461" i="1"/>
  <c r="X462" i="1"/>
  <c r="X482" i="1"/>
  <c r="Y472" i="1"/>
  <c r="BM472" i="1"/>
  <c r="Y475" i="1"/>
  <c r="BM475" i="1"/>
  <c r="BO479" i="1"/>
  <c r="BM479" i="1"/>
  <c r="Y479" i="1"/>
  <c r="X487" i="1"/>
  <c r="BO491" i="1"/>
  <c r="BM491" i="1"/>
  <c r="Y491" i="1"/>
  <c r="BO495" i="1"/>
  <c r="BM495" i="1"/>
  <c r="Y495" i="1"/>
  <c r="X497" i="1"/>
  <c r="X502" i="1"/>
  <c r="BO499" i="1"/>
  <c r="BM499" i="1"/>
  <c r="Y499" i="1"/>
  <c r="W560" i="1"/>
  <c r="BO524" i="1"/>
  <c r="BM524" i="1"/>
  <c r="Y524" i="1"/>
  <c r="BO526" i="1"/>
  <c r="BM526" i="1"/>
  <c r="Y526" i="1"/>
  <c r="BO539" i="1"/>
  <c r="BM539" i="1"/>
  <c r="Y539" i="1"/>
  <c r="V560" i="1"/>
  <c r="X521" i="1"/>
  <c r="Y362" i="1" l="1"/>
  <c r="Y502" i="1"/>
  <c r="Y348" i="1"/>
  <c r="Y256" i="1"/>
  <c r="Y63" i="1"/>
  <c r="Y284" i="1"/>
  <c r="Y148" i="1"/>
  <c r="Y331" i="1"/>
  <c r="Y337" i="1"/>
  <c r="Y375" i="1"/>
  <c r="Y343" i="1"/>
  <c r="Y496" i="1"/>
  <c r="Y456" i="1"/>
  <c r="Y441" i="1"/>
  <c r="Y356" i="1"/>
  <c r="Y413" i="1"/>
  <c r="Y295" i="1"/>
  <c r="Y272" i="1"/>
  <c r="Y94" i="1"/>
  <c r="Y55" i="1"/>
  <c r="Y520" i="1"/>
  <c r="Y482" i="1"/>
  <c r="Y221" i="1"/>
  <c r="Y139" i="1"/>
  <c r="Y88" i="1"/>
  <c r="X551" i="1"/>
  <c r="Y408" i="1"/>
  <c r="Y370" i="1"/>
  <c r="Y250" i="1"/>
  <c r="Y238" i="1"/>
  <c r="Y226" i="1"/>
  <c r="Y210" i="1"/>
  <c r="Y202" i="1"/>
  <c r="Y160" i="1"/>
  <c r="Y130" i="1"/>
  <c r="Y122" i="1"/>
  <c r="Y104" i="1"/>
  <c r="X552" i="1"/>
  <c r="Y436" i="1"/>
  <c r="Y425" i="1"/>
  <c r="Y541" i="1"/>
  <c r="Y182" i="1"/>
  <c r="Y266" i="1"/>
  <c r="Y528" i="1"/>
  <c r="Y419" i="1"/>
  <c r="Y36" i="1"/>
  <c r="X554" i="1"/>
  <c r="W553" i="1"/>
  <c r="Y278" i="1"/>
  <c r="X550" i="1"/>
  <c r="Y555" i="1" l="1"/>
  <c r="X553" i="1"/>
</calcChain>
</file>

<file path=xl/sharedStrings.xml><?xml version="1.0" encoding="utf-8"?>
<sst xmlns="http://schemas.openxmlformats.org/spreadsheetml/2006/main" count="2416" uniqueCount="799">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</sst>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3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0.375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8" t="s">
        <v>85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90</v>
      </c>
      <c r="X53" s="386">
        <f>IFERROR(IF(W53="",0,CEILING((W53/$H53),1)*$H53),"")</f>
        <v>97.2</v>
      </c>
      <c r="Y53" s="36">
        <f>IFERROR(IF(X53=0,"",ROUNDUP(X53/H53,0)*0.02175),"")</f>
        <v>0.19574999999999998</v>
      </c>
      <c r="Z53" s="56"/>
      <c r="AA53" s="57"/>
      <c r="AE53" s="64"/>
      <c r="BB53" s="79" t="s">
        <v>1</v>
      </c>
      <c r="BL53" s="64">
        <f>IFERROR(W53*I53/H53,"0")</f>
        <v>93.999999999999986</v>
      </c>
      <c r="BM53" s="64">
        <f>IFERROR(X53*I53/H53,"0")</f>
        <v>101.51999999999998</v>
      </c>
      <c r="BN53" s="64">
        <f>IFERROR(1/J53*(W53/H53),"0")</f>
        <v>0.14880952380952378</v>
      </c>
      <c r="BO53" s="64">
        <f>IFERROR(1/J53*(X53/H53),"0")</f>
        <v>0.1607142857142857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90</v>
      </c>
      <c r="X54" s="386">
        <f>IFERROR(IF(W54="",0,CEILING((W54/$H54),1)*$H54),"")</f>
        <v>91.800000000000011</v>
      </c>
      <c r="Y54" s="36">
        <f>IFERROR(IF(X54=0,"",ROUNDUP(X54/H54,0)*0.00753),"")</f>
        <v>0.25602000000000003</v>
      </c>
      <c r="Z54" s="56"/>
      <c r="AA54" s="57"/>
      <c r="AE54" s="64"/>
      <c r="BB54" s="80" t="s">
        <v>1</v>
      </c>
      <c r="BL54" s="64">
        <f>IFERROR(W54*I54/H54,"0")</f>
        <v>96.666666666666657</v>
      </c>
      <c r="BM54" s="64">
        <f>IFERROR(X54*I54/H54,"0")</f>
        <v>98.600000000000009</v>
      </c>
      <c r="BN54" s="64">
        <f>IFERROR(1/J54*(W54/H54),"0")</f>
        <v>0.21367521367521364</v>
      </c>
      <c r="BO54" s="64">
        <f>IFERROR(1/J54*(X54/H54),"0")</f>
        <v>0.21794871794871795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41.666666666666657</v>
      </c>
      <c r="X55" s="387">
        <f>IFERROR(X53/H53,"0")+IFERROR(X54/H54,"0")</f>
        <v>43</v>
      </c>
      <c r="Y55" s="387">
        <f>IFERROR(IF(Y53="",0,Y53),"0")+IFERROR(IF(Y54="",0,Y54),"0")</f>
        <v>0.45177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180</v>
      </c>
      <c r="X56" s="387">
        <f>IFERROR(SUM(X53:X54),"0")</f>
        <v>189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504</v>
      </c>
      <c r="X61" s="386">
        <f>IFERROR(IF(W61="",0,CEILING((W61/$H61),1)*$H61),"")</f>
        <v>504</v>
      </c>
      <c r="Y61" s="36">
        <f>IFERROR(IF(X61=0,"",ROUNDUP(X61/H61,0)*0.00937),"")</f>
        <v>1.0494399999999999</v>
      </c>
      <c r="Z61" s="56"/>
      <c r="AA61" s="57"/>
      <c r="AE61" s="64"/>
      <c r="BB61" s="83" t="s">
        <v>1</v>
      </c>
      <c r="BL61" s="64">
        <f>IFERROR(W61*I61/H61,"0")</f>
        <v>530.88</v>
      </c>
      <c r="BM61" s="64">
        <f>IFERROR(X61*I61/H61,"0")</f>
        <v>530.88</v>
      </c>
      <c r="BN61" s="64">
        <f>IFERROR(1/J61*(W61/H61),"0")</f>
        <v>0.93333333333333335</v>
      </c>
      <c r="BO61" s="64">
        <f>IFERROR(1/J61*(X61/H61),"0")</f>
        <v>0.93333333333333335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139.77777777777777</v>
      </c>
      <c r="X63" s="387">
        <f>IFERROR(X59/H59,"0")+IFERROR(X60/H60,"0")+IFERROR(X61/H61,"0")+IFERROR(X62/H62,"0")</f>
        <v>140</v>
      </c>
      <c r="Y63" s="387">
        <f>IFERROR(IF(Y59="",0,Y59),"0")+IFERROR(IF(Y60="",0,Y60),"0")+IFERROR(IF(Y61="",0,Y61),"0")+IFERROR(IF(Y62="",0,Y62),"0")</f>
        <v>1.6584399999999999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804</v>
      </c>
      <c r="X64" s="387">
        <f>IFERROR(SUM(X59:X62),"0")</f>
        <v>806.40000000000009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100</v>
      </c>
      <c r="X68" s="386">
        <f t="shared" si="6"/>
        <v>108</v>
      </c>
      <c r="Y68" s="36">
        <f t="shared" si="7"/>
        <v>0.21749999999999997</v>
      </c>
      <c r="Z68" s="56"/>
      <c r="AA68" s="57"/>
      <c r="AE68" s="64"/>
      <c r="BB68" s="86" t="s">
        <v>1</v>
      </c>
      <c r="BL68" s="64">
        <f t="shared" si="8"/>
        <v>104.44444444444444</v>
      </c>
      <c r="BM68" s="64">
        <f t="shared" si="9"/>
        <v>112.8</v>
      </c>
      <c r="BN68" s="64">
        <f t="shared" si="10"/>
        <v>0.16534391534391535</v>
      </c>
      <c r="BO68" s="64">
        <f t="shared" si="11"/>
        <v>0.17857142857142855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89">
        <v>4680115882133</v>
      </c>
      <c r="E72" s="390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389">
        <v>4680115882133</v>
      </c>
      <c r="E73" s="390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596</v>
      </c>
      <c r="X75" s="386">
        <f t="shared" si="6"/>
        <v>596</v>
      </c>
      <c r="Y75" s="36">
        <f t="shared" ref="Y75:Y81" si="12">IFERROR(IF(X75=0,"",ROUNDUP(X75/H75,0)*0.00937),"")</f>
        <v>1.3961299999999999</v>
      </c>
      <c r="Z75" s="56"/>
      <c r="AA75" s="57"/>
      <c r="AE75" s="64"/>
      <c r="BB75" s="93" t="s">
        <v>1</v>
      </c>
      <c r="BL75" s="64">
        <f t="shared" si="8"/>
        <v>631.76</v>
      </c>
      <c r="BM75" s="64">
        <f t="shared" si="9"/>
        <v>631.76</v>
      </c>
      <c r="BN75" s="64">
        <f t="shared" si="10"/>
        <v>1.2416666666666667</v>
      </c>
      <c r="BO75" s="64">
        <f t="shared" si="11"/>
        <v>1.2416666666666667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751.5</v>
      </c>
      <c r="X81" s="386">
        <f t="shared" si="6"/>
        <v>751.5</v>
      </c>
      <c r="Y81" s="36">
        <f t="shared" si="12"/>
        <v>1.5647899999999999</v>
      </c>
      <c r="Z81" s="56"/>
      <c r="AA81" s="57"/>
      <c r="AE81" s="64"/>
      <c r="BB81" s="99" t="s">
        <v>1</v>
      </c>
      <c r="BL81" s="64">
        <f t="shared" si="8"/>
        <v>786.57</v>
      </c>
      <c r="BM81" s="64">
        <f t="shared" si="9"/>
        <v>786.57</v>
      </c>
      <c r="BN81" s="64">
        <f t="shared" si="10"/>
        <v>1.3916666666666666</v>
      </c>
      <c r="BO81" s="64">
        <f t="shared" si="11"/>
        <v>1.3916666666666666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100</v>
      </c>
      <c r="X82" s="386">
        <f t="shared" si="6"/>
        <v>102.4</v>
      </c>
      <c r="Y82" s="36">
        <f>IFERROR(IF(X82=0,"",ROUNDUP(X82/H82,0)*0.00753),"")</f>
        <v>0.24096000000000001</v>
      </c>
      <c r="Z82" s="56"/>
      <c r="AA82" s="57"/>
      <c r="AE82" s="64"/>
      <c r="BB82" s="100" t="s">
        <v>1</v>
      </c>
      <c r="BL82" s="64">
        <f t="shared" si="8"/>
        <v>106.25</v>
      </c>
      <c r="BM82" s="64">
        <f t="shared" si="9"/>
        <v>108.8</v>
      </c>
      <c r="BN82" s="64">
        <f t="shared" si="10"/>
        <v>0.2003205128205128</v>
      </c>
      <c r="BO82" s="64">
        <f t="shared" si="11"/>
        <v>0.20512820512820512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1107</v>
      </c>
      <c r="X86" s="386">
        <f t="shared" si="6"/>
        <v>1107</v>
      </c>
      <c r="Y86" s="36">
        <f>IFERROR(IF(X86=0,"",ROUNDUP(X86/H86,0)*0.00937),"")</f>
        <v>2.3050199999999998</v>
      </c>
      <c r="Z86" s="56"/>
      <c r="AA86" s="57"/>
      <c r="AE86" s="64"/>
      <c r="BB86" s="104" t="s">
        <v>1</v>
      </c>
      <c r="BL86" s="64">
        <f t="shared" si="8"/>
        <v>1166.04</v>
      </c>
      <c r="BM86" s="64">
        <f t="shared" si="9"/>
        <v>1166.04</v>
      </c>
      <c r="BN86" s="64">
        <f t="shared" si="10"/>
        <v>2.0499999999999998</v>
      </c>
      <c r="BO86" s="64">
        <f t="shared" si="11"/>
        <v>2.0499999999999998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602.50925925925924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604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5.7243999999999993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2654.5</v>
      </c>
      <c r="X89" s="387">
        <f>IFERROR(SUM(X67:X87),"0")</f>
        <v>2664.9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89">
        <v>4607091386967</v>
      </c>
      <c r="E107" s="390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170</v>
      </c>
      <c r="X107" s="386">
        <f t="shared" ref="X107:X121" si="18">IFERROR(IF(W107="",0,CEILING((W107/$H107),1)*$H107),"")</f>
        <v>176.4</v>
      </c>
      <c r="Y107" s="36">
        <f>IFERROR(IF(X107=0,"",ROUNDUP(X107/H107,0)*0.02175),"")</f>
        <v>0.45674999999999999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181.41428571428571</v>
      </c>
      <c r="BM107" s="64">
        <f t="shared" ref="BM107:BM121" si="20">IFERROR(X107*I107/H107,"0")</f>
        <v>188.244</v>
      </c>
      <c r="BN107" s="64">
        <f t="shared" ref="BN107:BN121" si="21">IFERROR(1/J107*(W107/H107),"0")</f>
        <v>0.36139455782312924</v>
      </c>
      <c r="BO107" s="64">
        <f t="shared" ref="BO107:BO121" si="22">IFERROR(1/J107*(X107/H107),"0")</f>
        <v>0.375</v>
      </c>
    </row>
    <row r="108" spans="1:67" ht="27" customHeight="1" x14ac:dyDescent="0.25">
      <c r="A108" s="54" t="s">
        <v>183</v>
      </c>
      <c r="B108" s="54" t="s">
        <v>185</v>
      </c>
      <c r="C108" s="31">
        <v>4301051437</v>
      </c>
      <c r="D108" s="389">
        <v>4607091386967</v>
      </c>
      <c r="E108" s="390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5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885.6</v>
      </c>
      <c r="X113" s="386">
        <f t="shared" si="18"/>
        <v>885.6</v>
      </c>
      <c r="Y113" s="36">
        <f>IFERROR(IF(X113=0,"",ROUNDUP(X113/H113,0)*0.00753),"")</f>
        <v>2.46984</v>
      </c>
      <c r="Z113" s="56"/>
      <c r="AA113" s="57"/>
      <c r="AE113" s="64"/>
      <c r="BB113" s="122" t="s">
        <v>1</v>
      </c>
      <c r="BL113" s="64">
        <f t="shared" si="19"/>
        <v>974.81600000000003</v>
      </c>
      <c r="BM113" s="64">
        <f t="shared" si="20"/>
        <v>974.81600000000003</v>
      </c>
      <c r="BN113" s="64">
        <f t="shared" si="21"/>
        <v>2.1025641025641026</v>
      </c>
      <c r="BO113" s="64">
        <f t="shared" si="22"/>
        <v>2.1025641025641026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25</v>
      </c>
      <c r="X118" s="386">
        <f t="shared" si="18"/>
        <v>27</v>
      </c>
      <c r="Y118" s="36">
        <f>IFERROR(IF(X118=0,"",ROUNDUP(X118/H118,0)*0.00753),"")</f>
        <v>6.7769999999999997E-2</v>
      </c>
      <c r="Z118" s="56"/>
      <c r="AA118" s="57"/>
      <c r="AE118" s="64"/>
      <c r="BB118" s="127" t="s">
        <v>1</v>
      </c>
      <c r="BL118" s="64">
        <f t="shared" si="19"/>
        <v>27.266666666666666</v>
      </c>
      <c r="BM118" s="64">
        <f t="shared" si="20"/>
        <v>29.447999999999997</v>
      </c>
      <c r="BN118" s="64">
        <f t="shared" si="21"/>
        <v>5.3418803418803423E-2</v>
      </c>
      <c r="BO118" s="64">
        <f t="shared" si="22"/>
        <v>5.7692307692307689E-2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381.57142857142856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383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3.1826099999999999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1146.5999999999999</v>
      </c>
      <c r="X123" s="387">
        <f>IFERROR(SUM(X107:X121),"0")</f>
        <v>1155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4301060366</v>
      </c>
      <c r="D125" s="389">
        <v>4680115881532</v>
      </c>
      <c r="E125" s="390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89">
        <v>4680115881532</v>
      </c>
      <c r="E126" s="390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350</v>
      </c>
      <c r="X134" s="386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64"/>
      <c r="BB134" s="136" t="s">
        <v>1</v>
      </c>
      <c r="BL134" s="64">
        <f>IFERROR(W134*I134/H134,"0")</f>
        <v>373.25</v>
      </c>
      <c r="BM134" s="64">
        <f>IFERROR(X134*I134/H134,"0")</f>
        <v>376.23599999999999</v>
      </c>
      <c r="BN134" s="64">
        <f>IFERROR(1/J134*(W134/H134),"0")</f>
        <v>0.74404761904761896</v>
      </c>
      <c r="BO134" s="64">
        <f>IFERROR(1/J134*(X134/H134),"0")</f>
        <v>0.75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990</v>
      </c>
      <c r="X137" s="386">
        <f>IFERROR(IF(W137="",0,CEILING((W137/$H137),1)*$H137),"")</f>
        <v>990.90000000000009</v>
      </c>
      <c r="Y137" s="36">
        <f>IFERROR(IF(X137=0,"",ROUNDUP(X137/H137,0)*0.00753),"")</f>
        <v>2.7635100000000001</v>
      </c>
      <c r="Z137" s="56"/>
      <c r="AA137" s="57"/>
      <c r="AE137" s="64"/>
      <c r="BB137" s="139" t="s">
        <v>1</v>
      </c>
      <c r="BL137" s="64">
        <f>IFERROR(W137*I137/H137,"0")</f>
        <v>1089.7333333333333</v>
      </c>
      <c r="BM137" s="64">
        <f>IFERROR(X137*I137/H137,"0")</f>
        <v>1090.7240000000002</v>
      </c>
      <c r="BN137" s="64">
        <f>IFERROR(1/J137*(W137/H137),"0")</f>
        <v>2.3504273504273501</v>
      </c>
      <c r="BO137" s="64">
        <f>IFERROR(1/J137*(X137/H137),"0")</f>
        <v>2.3525641025641026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408.33333333333331</v>
      </c>
      <c r="X139" s="387">
        <f>IFERROR(X134/H134,"0")+IFERROR(X135/H135,"0")+IFERROR(X136/H136,"0")+IFERROR(X137/H137,"0")+IFERROR(X138/H138,"0")</f>
        <v>409</v>
      </c>
      <c r="Y139" s="387">
        <f>IFERROR(IF(Y134="",0,Y134),"0")+IFERROR(IF(Y135="",0,Y135),"0")+IFERROR(IF(Y136="",0,Y136),"0")+IFERROR(IF(Y137="",0,Y137),"0")+IFERROR(IF(Y138="",0,Y138),"0")</f>
        <v>3.6770100000000001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1340</v>
      </c>
      <c r="X140" s="387">
        <f>IFERROR(SUM(X134:X138),"0")</f>
        <v>1343.7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66.5</v>
      </c>
      <c r="X155" s="386">
        <f t="shared" si="23"/>
        <v>67.2</v>
      </c>
      <c r="Y155" s="36">
        <f>IFERROR(IF(X155=0,"",ROUNDUP(X155/H155,0)*0.00502),"")</f>
        <v>0.16064000000000001</v>
      </c>
      <c r="Z155" s="56"/>
      <c r="AA155" s="57"/>
      <c r="AE155" s="64"/>
      <c r="BB155" s="148" t="s">
        <v>1</v>
      </c>
      <c r="BL155" s="64">
        <f t="shared" si="24"/>
        <v>70.61666666666666</v>
      </c>
      <c r="BM155" s="64">
        <f t="shared" si="25"/>
        <v>71.36</v>
      </c>
      <c r="BN155" s="64">
        <f t="shared" si="26"/>
        <v>0.13532763532763534</v>
      </c>
      <c r="BO155" s="64">
        <f t="shared" si="27"/>
        <v>0.13675213675213677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70</v>
      </c>
      <c r="X156" s="386">
        <f t="shared" si="23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4"/>
        <v>74.333333333333329</v>
      </c>
      <c r="BM156" s="64">
        <f t="shared" si="25"/>
        <v>75.820000000000007</v>
      </c>
      <c r="BN156" s="64">
        <f t="shared" si="26"/>
        <v>0.14245014245014245</v>
      </c>
      <c r="BO156" s="64">
        <f t="shared" si="27"/>
        <v>0.14529914529914531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175</v>
      </c>
      <c r="X157" s="386">
        <f t="shared" si="23"/>
        <v>176.4</v>
      </c>
      <c r="Y157" s="36">
        <f>IFERROR(IF(X157=0,"",ROUNDUP(X157/H157,0)*0.00502),"")</f>
        <v>0.42168</v>
      </c>
      <c r="Z157" s="56"/>
      <c r="AA157" s="57"/>
      <c r="AE157" s="64"/>
      <c r="BB157" s="150" t="s">
        <v>1</v>
      </c>
      <c r="BL157" s="64">
        <f t="shared" si="24"/>
        <v>183.33333333333334</v>
      </c>
      <c r="BM157" s="64">
        <f t="shared" si="25"/>
        <v>184.8</v>
      </c>
      <c r="BN157" s="64">
        <f t="shared" si="26"/>
        <v>0.35612535612535612</v>
      </c>
      <c r="BO157" s="64">
        <f t="shared" si="27"/>
        <v>0.35897435897435903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153.09523809523807</v>
      </c>
      <c r="X160" s="387">
        <f>IFERROR(X152/H152,"0")+IFERROR(X153/H153,"0")+IFERROR(X154/H154,"0")+IFERROR(X155/H155,"0")+IFERROR(X156/H156,"0")+IFERROR(X157/H157,"0")+IFERROR(X158/H158,"0")+IFERROR(X159/H159,"0")</f>
        <v>155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0.79065000000000007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331.5</v>
      </c>
      <c r="X161" s="387">
        <f>IFERROR(SUM(X152:X159),"0")</f>
        <v>336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120</v>
      </c>
      <c r="X174" s="386">
        <f t="shared" ref="X174:X181" si="28"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124.66666666666667</v>
      </c>
      <c r="BM174" s="64">
        <f t="shared" ref="BM174:BM181" si="30">IFERROR(X174*I174/H174,"0")</f>
        <v>129.03</v>
      </c>
      <c r="BN174" s="64">
        <f t="shared" ref="BN174:BN181" si="31">IFERROR(1/J174*(W174/H174),"0")</f>
        <v>0.18518518518518517</v>
      </c>
      <c r="BO174" s="64">
        <f t="shared" ref="BO174:BO181" si="32">IFERROR(1/J174*(X174/H174),"0")</f>
        <v>0.19166666666666665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200</v>
      </c>
      <c r="X176" s="386">
        <f t="shared" si="28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 t="shared" si="29"/>
        <v>207.77777777777777</v>
      </c>
      <c r="BM176" s="64">
        <f t="shared" si="30"/>
        <v>213.18000000000004</v>
      </c>
      <c r="BN176" s="64">
        <f t="shared" si="31"/>
        <v>0.30864197530864196</v>
      </c>
      <c r="BO176" s="64">
        <f t="shared" si="32"/>
        <v>0.31666666666666665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59.25925925925926</v>
      </c>
      <c r="X182" s="387">
        <f>IFERROR(X174/H174,"0")+IFERROR(X175/H175,"0")+IFERROR(X176/H176,"0")+IFERROR(X177/H177,"0")+IFERROR(X178/H178,"0")+IFERROR(X179/H179,"0")+IFERROR(X180/H180,"0")+IFERROR(X181/H181,"0")</f>
        <v>61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0.57157000000000002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320</v>
      </c>
      <c r="X183" s="387">
        <f>IFERROR(SUM(X174:X181),"0")</f>
        <v>329.40000000000003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130</v>
      </c>
      <c r="X190" s="386">
        <f t="shared" si="33"/>
        <v>130.5</v>
      </c>
      <c r="Y190" s="36">
        <f>IFERROR(IF(X190=0,"",ROUNDUP(X190/H190,0)*0.02175),"")</f>
        <v>0.32624999999999998</v>
      </c>
      <c r="Z190" s="56"/>
      <c r="AA190" s="57"/>
      <c r="AE190" s="64"/>
      <c r="BB190" s="170" t="s">
        <v>1</v>
      </c>
      <c r="BL190" s="64">
        <f t="shared" si="34"/>
        <v>138.42758620689656</v>
      </c>
      <c r="BM190" s="64">
        <f t="shared" si="35"/>
        <v>138.96</v>
      </c>
      <c r="BN190" s="64">
        <f t="shared" si="36"/>
        <v>0.26683087027914615</v>
      </c>
      <c r="BO190" s="64">
        <f t="shared" si="37"/>
        <v>0.26785714285714285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140</v>
      </c>
      <c r="X191" s="386">
        <f t="shared" si="33"/>
        <v>141.6</v>
      </c>
      <c r="Y191" s="36">
        <f>IFERROR(IF(X191=0,"",ROUNDUP(X191/H191,0)*0.00753),"")</f>
        <v>0.44427</v>
      </c>
      <c r="Z191" s="56"/>
      <c r="AA191" s="57"/>
      <c r="AE191" s="64"/>
      <c r="BB191" s="171" t="s">
        <v>1</v>
      </c>
      <c r="BL191" s="64">
        <f t="shared" si="34"/>
        <v>155.8666666666667</v>
      </c>
      <c r="BM191" s="64">
        <f t="shared" si="35"/>
        <v>157.64800000000002</v>
      </c>
      <c r="BN191" s="64">
        <f t="shared" si="36"/>
        <v>0.37393162393162394</v>
      </c>
      <c r="BO191" s="64">
        <f t="shared" si="37"/>
        <v>0.37820512820512819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280</v>
      </c>
      <c r="X193" s="386">
        <f t="shared" si="33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3" t="s">
        <v>1</v>
      </c>
      <c r="BL193" s="64">
        <f t="shared" si="34"/>
        <v>303.33333333333337</v>
      </c>
      <c r="BM193" s="64">
        <f t="shared" si="35"/>
        <v>304.20000000000005</v>
      </c>
      <c r="BN193" s="64">
        <f t="shared" si="36"/>
        <v>0.74786324786324787</v>
      </c>
      <c r="BO193" s="64">
        <f t="shared" si="37"/>
        <v>0.75000000000000011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844</v>
      </c>
      <c r="X195" s="386">
        <f t="shared" si="33"/>
        <v>844.8</v>
      </c>
      <c r="Y195" s="36">
        <f t="shared" ref="Y195:Y201" si="38">IFERROR(IF(X195=0,"",ROUNDUP(X195/H195,0)*0.00753),"")</f>
        <v>2.65056</v>
      </c>
      <c r="Z195" s="56"/>
      <c r="AA195" s="57"/>
      <c r="AE195" s="64"/>
      <c r="BB195" s="175" t="s">
        <v>1</v>
      </c>
      <c r="BL195" s="64">
        <f t="shared" si="34"/>
        <v>945.98333333333346</v>
      </c>
      <c r="BM195" s="64">
        <f t="shared" si="35"/>
        <v>946.87999999999988</v>
      </c>
      <c r="BN195" s="64">
        <f t="shared" si="36"/>
        <v>2.2542735042735043</v>
      </c>
      <c r="BO195" s="64">
        <f t="shared" si="37"/>
        <v>2.2564102564102564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778.40000000000009</v>
      </c>
      <c r="X197" s="386">
        <f t="shared" si="33"/>
        <v>780</v>
      </c>
      <c r="Y197" s="36">
        <f t="shared" si="38"/>
        <v>2.4472499999999999</v>
      </c>
      <c r="Z197" s="56"/>
      <c r="AA197" s="57"/>
      <c r="AE197" s="64"/>
      <c r="BB197" s="177" t="s">
        <v>1</v>
      </c>
      <c r="BL197" s="64">
        <f t="shared" si="34"/>
        <v>866.61866666666685</v>
      </c>
      <c r="BM197" s="64">
        <f t="shared" si="35"/>
        <v>868.4000000000002</v>
      </c>
      <c r="BN197" s="64">
        <f t="shared" si="36"/>
        <v>2.0790598290598292</v>
      </c>
      <c r="BO197" s="64">
        <f t="shared" si="37"/>
        <v>2.0833333333333335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120</v>
      </c>
      <c r="X200" s="386">
        <f t="shared" si="33"/>
        <v>120</v>
      </c>
      <c r="Y200" s="36">
        <f t="shared" si="38"/>
        <v>0.3765</v>
      </c>
      <c r="Z200" s="56"/>
      <c r="AA200" s="57"/>
      <c r="AE200" s="64"/>
      <c r="BB200" s="180" t="s">
        <v>1</v>
      </c>
      <c r="BL200" s="64">
        <f t="shared" si="34"/>
        <v>133.60000000000002</v>
      </c>
      <c r="BM200" s="64">
        <f t="shared" si="35"/>
        <v>133.60000000000002</v>
      </c>
      <c r="BN200" s="64">
        <f t="shared" si="36"/>
        <v>0.32051282051282048</v>
      </c>
      <c r="BO200" s="64">
        <f t="shared" si="37"/>
        <v>0.32051282051282048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160</v>
      </c>
      <c r="X201" s="386">
        <f t="shared" si="33"/>
        <v>160.79999999999998</v>
      </c>
      <c r="Y201" s="36">
        <f t="shared" si="38"/>
        <v>0.50451000000000001</v>
      </c>
      <c r="Z201" s="56"/>
      <c r="AA201" s="57"/>
      <c r="AE201" s="64"/>
      <c r="BB201" s="181" t="s">
        <v>1</v>
      </c>
      <c r="BL201" s="64">
        <f t="shared" si="34"/>
        <v>178.53333333333336</v>
      </c>
      <c r="BM201" s="64">
        <f t="shared" si="35"/>
        <v>179.42599999999999</v>
      </c>
      <c r="BN201" s="64">
        <f t="shared" si="36"/>
        <v>0.42735042735042739</v>
      </c>
      <c r="BO201" s="64">
        <f t="shared" si="37"/>
        <v>0.42948717948717946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982.60919540229884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985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7.63035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2452.4</v>
      </c>
      <c r="X203" s="387">
        <f>IFERROR(SUM(X185:X201),"0")</f>
        <v>2458.5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40</v>
      </c>
      <c r="X208" s="386">
        <f>IFERROR(IF(W208="",0,CEILING((W208/$H208),1)*$H208),"")</f>
        <v>40.799999999999997</v>
      </c>
      <c r="Y208" s="36">
        <f>IFERROR(IF(X208=0,"",ROUNDUP(X208/H208,0)*0.00753),"")</f>
        <v>0.12801000000000001</v>
      </c>
      <c r="Z208" s="56"/>
      <c r="AA208" s="57"/>
      <c r="AE208" s="64"/>
      <c r="BB208" s="185" t="s">
        <v>1</v>
      </c>
      <c r="BL208" s="64">
        <f>IFERROR(W208*I208/H208,"0")</f>
        <v>44.533333333333339</v>
      </c>
      <c r="BM208" s="64">
        <f>IFERROR(X208*I208/H208,"0")</f>
        <v>45.423999999999999</v>
      </c>
      <c r="BN208" s="64">
        <f>IFERROR(1/J208*(W208/H208),"0")</f>
        <v>0.10683760683760685</v>
      </c>
      <c r="BO208" s="64">
        <f>IFERROR(1/J208*(X208/H208),"0")</f>
        <v>0.10897435897435898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16.666666666666668</v>
      </c>
      <c r="X210" s="387">
        <f>IFERROR(X205/H205,"0")+IFERROR(X206/H206,"0")+IFERROR(X207/H207,"0")+IFERROR(X208/H208,"0")+IFERROR(X209/H209,"0")</f>
        <v>17</v>
      </c>
      <c r="Y210" s="387">
        <f>IFERROR(IF(Y205="",0,Y205),"0")+IFERROR(IF(Y206="",0,Y206),"0")+IFERROR(IF(Y207="",0,Y207),"0")+IFERROR(IF(Y208="",0,Y208),"0")+IFERROR(IF(Y209="",0,Y209),"0")</f>
        <v>0.12801000000000001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40</v>
      </c>
      <c r="X211" s="387">
        <f>IFERROR(SUM(X205:X209),"0")</f>
        <v>40.799999999999997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210</v>
      </c>
      <c r="X224" s="386">
        <f>IFERROR(IF(W224="",0,CEILING((W224/$H224),1)*$H224),"")</f>
        <v>210</v>
      </c>
      <c r="Y224" s="36">
        <f>IFERROR(IF(X224=0,"",ROUNDUP(X224/H224,0)*0.00502),"")</f>
        <v>0.502</v>
      </c>
      <c r="Z224" s="56"/>
      <c r="AA224" s="57"/>
      <c r="AE224" s="64"/>
      <c r="BB224" s="194" t="s">
        <v>1</v>
      </c>
      <c r="BL224" s="64">
        <f>IFERROR(W224*I224/H224,"0")</f>
        <v>220.00000000000003</v>
      </c>
      <c r="BM224" s="64">
        <f>IFERROR(X224*I224/H224,"0")</f>
        <v>220.00000000000003</v>
      </c>
      <c r="BN224" s="64">
        <f>IFERROR(1/J224*(W224/H224),"0")</f>
        <v>0.42735042735042739</v>
      </c>
      <c r="BO224" s="64">
        <f>IFERROR(1/J224*(X224/H224),"0")</f>
        <v>0.42735042735042739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100</v>
      </c>
      <c r="X226" s="387">
        <f>IFERROR(X224/H224,"0")+IFERROR(X225/H225,"0")</f>
        <v>100</v>
      </c>
      <c r="Y226" s="387">
        <f>IFERROR(IF(Y224="",0,Y224),"0")+IFERROR(IF(Y225="",0,Y225),"0")</f>
        <v>0.502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210</v>
      </c>
      <c r="X227" s="387">
        <f>IFERROR(SUM(X224:X225),"0")</f>
        <v>210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200</v>
      </c>
      <c r="X230" s="386">
        <f t="shared" ref="X230:X237" si="44">IFERROR(IF(W230="",0,CEILING((W230/$H230),1)*$H230),"")</f>
        <v>208.79999999999998</v>
      </c>
      <c r="Y230" s="36">
        <f>IFERROR(IF(X230=0,"",ROUNDUP(X230/H230,0)*0.02175),"")</f>
        <v>0.39149999999999996</v>
      </c>
      <c r="Z230" s="56"/>
      <c r="AA230" s="57"/>
      <c r="AE230" s="64"/>
      <c r="BB230" s="196" t="s">
        <v>1</v>
      </c>
      <c r="BL230" s="64">
        <f t="shared" ref="BL230:BL237" si="45">IFERROR(W230*I230/H230,"0")</f>
        <v>208.27586206896552</v>
      </c>
      <c r="BM230" s="64">
        <f t="shared" ref="BM230:BM237" si="46">IFERROR(X230*I230/H230,"0")</f>
        <v>217.43999999999997</v>
      </c>
      <c r="BN230" s="64">
        <f t="shared" ref="BN230:BN237" si="47">IFERROR(1/J230*(W230/H230),"0")</f>
        <v>0.30788177339901479</v>
      </c>
      <c r="BO230" s="64">
        <f t="shared" ref="BO230:BO237" si="48">IFERROR(1/J230*(X230/H230),"0")</f>
        <v>0.3214285714285714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24</v>
      </c>
      <c r="X234" s="386">
        <f t="shared" si="44"/>
        <v>24</v>
      </c>
      <c r="Y234" s="36">
        <f>IFERROR(IF(X234=0,"",ROUNDUP(X234/H234,0)*0.00937),"")</f>
        <v>5.6219999999999999E-2</v>
      </c>
      <c r="Z234" s="56"/>
      <c r="AA234" s="57"/>
      <c r="AE234" s="64"/>
      <c r="BB234" s="200" t="s">
        <v>1</v>
      </c>
      <c r="BL234" s="64">
        <f t="shared" si="45"/>
        <v>25.44</v>
      </c>
      <c r="BM234" s="64">
        <f t="shared" si="46"/>
        <v>25.44</v>
      </c>
      <c r="BN234" s="64">
        <f t="shared" si="47"/>
        <v>0.05</v>
      </c>
      <c r="BO234" s="64">
        <f t="shared" si="48"/>
        <v>0.05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23.241379310344829</v>
      </c>
      <c r="X238" s="387">
        <f>IFERROR(X230/H230,"0")+IFERROR(X231/H231,"0")+IFERROR(X232/H232,"0")+IFERROR(X233/H233,"0")+IFERROR(X234/H234,"0")+IFERROR(X235/H235,"0")+IFERROR(X236/H236,"0")+IFERROR(X237/H237,"0")</f>
        <v>24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0.44771999999999995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224</v>
      </c>
      <c r="X239" s="387">
        <f>IFERROR(SUM(X230:X237),"0")</f>
        <v>232.79999999999998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50</v>
      </c>
      <c r="X270" s="386">
        <f>IFERROR(IF(W270="",0,CEILING((W270/$H270),1)*$H270),"")</f>
        <v>54.6</v>
      </c>
      <c r="Y270" s="36">
        <f>IFERROR(IF(X270=0,"",ROUNDUP(X270/H270,0)*0.02175),"")</f>
        <v>0.15225</v>
      </c>
      <c r="Z270" s="56"/>
      <c r="AA270" s="57"/>
      <c r="AE270" s="64"/>
      <c r="BB270" s="223" t="s">
        <v>1</v>
      </c>
      <c r="BL270" s="64">
        <f>IFERROR(W270*I270/H270,"0")</f>
        <v>53.61538461538462</v>
      </c>
      <c r="BM270" s="64">
        <f>IFERROR(X270*I270/H270,"0")</f>
        <v>58.548000000000009</v>
      </c>
      <c r="BN270" s="64">
        <f>IFERROR(1/J270*(W270/H270),"0")</f>
        <v>0.11446886446886446</v>
      </c>
      <c r="BO270" s="64">
        <f>IFERROR(1/J270*(X270/H270),"0")</f>
        <v>0.125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70</v>
      </c>
      <c r="X271" s="386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64"/>
      <c r="BB271" s="224" t="s">
        <v>1</v>
      </c>
      <c r="BL271" s="64">
        <f>IFERROR(W271*I271/H271,"0")</f>
        <v>74.7</v>
      </c>
      <c r="BM271" s="64">
        <f>IFERROR(X271*I271/H271,"0")</f>
        <v>80.676000000000016</v>
      </c>
      <c r="BN271" s="64">
        <f>IFERROR(1/J271*(W271/H271),"0")</f>
        <v>0.14880952380952378</v>
      </c>
      <c r="BO271" s="64">
        <f>IFERROR(1/J271*(X271/H271),"0")</f>
        <v>0.1607142857142857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14.743589743589743</v>
      </c>
      <c r="X272" s="387">
        <f>IFERROR(X269/H269,"0")+IFERROR(X270/H270,"0")+IFERROR(X271/H271,"0")</f>
        <v>16</v>
      </c>
      <c r="Y272" s="387">
        <f>IFERROR(IF(Y269="",0,Y269),"0")+IFERROR(IF(Y270="",0,Y270),"0")+IFERROR(IF(Y271="",0,Y271),"0")</f>
        <v>0.34799999999999998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120</v>
      </c>
      <c r="X273" s="387">
        <f>IFERROR(SUM(X269:X271),"0")</f>
        <v>130.20000000000002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45</v>
      </c>
      <c r="X303" s="386">
        <f>IFERROR(IF(W303="",0,CEILING((W303/$H303),1)*$H303),"")</f>
        <v>45</v>
      </c>
      <c r="Y303" s="36">
        <f>IFERROR(IF(X303=0,"",ROUNDUP(X303/H303,0)*0.00753),"")</f>
        <v>0.18825</v>
      </c>
      <c r="Z303" s="56"/>
      <c r="AA303" s="57"/>
      <c r="AE303" s="64"/>
      <c r="BB303" s="239" t="s">
        <v>1</v>
      </c>
      <c r="BL303" s="64">
        <f>IFERROR(W303*I303/H303,"0")</f>
        <v>51.199999999999996</v>
      </c>
      <c r="BM303" s="64">
        <f>IFERROR(X303*I303/H303,"0")</f>
        <v>51.199999999999996</v>
      </c>
      <c r="BN303" s="64">
        <f>IFERROR(1/J303*(W303/H303),"0")</f>
        <v>0.16025641025641024</v>
      </c>
      <c r="BO303" s="64">
        <f>IFERROR(1/J303*(X303/H303),"0")</f>
        <v>0.16025641025641024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25</v>
      </c>
      <c r="X304" s="387">
        <f>IFERROR(X303/H303,"0")</f>
        <v>25</v>
      </c>
      <c r="Y304" s="387">
        <f>IFERROR(IF(Y303="",0,Y303),"0")</f>
        <v>0.18825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45</v>
      </c>
      <c r="X305" s="387">
        <f>IFERROR(SUM(X303:X303),"0")</f>
        <v>45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735</v>
      </c>
      <c r="X308" s="386">
        <f>IFERROR(IF(W308="",0,CEILING((W308/$H308),1)*$H308),"")</f>
        <v>735</v>
      </c>
      <c r="Y308" s="36">
        <f>IFERROR(IF(X308=0,"",ROUNDUP(X308/H308,0)*0.00753),"")</f>
        <v>2.6355</v>
      </c>
      <c r="Z308" s="56"/>
      <c r="AA308" s="57"/>
      <c r="AE308" s="64"/>
      <c r="BB308" s="241" t="s">
        <v>1</v>
      </c>
      <c r="BL308" s="64">
        <f>IFERROR(W308*I308/H308,"0")</f>
        <v>830.19999999999993</v>
      </c>
      <c r="BM308" s="64">
        <f>IFERROR(X308*I308/H308,"0")</f>
        <v>830.19999999999993</v>
      </c>
      <c r="BN308" s="64">
        <f>IFERROR(1/J308*(W308/H308),"0")</f>
        <v>2.2435897435897436</v>
      </c>
      <c r="BO308" s="64">
        <f>IFERROR(1/J308*(X308/H308),"0")</f>
        <v>2.2435897435897436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1120</v>
      </c>
      <c r="X309" s="386">
        <f>IFERROR(IF(W309="",0,CEILING((W309/$H309),1)*$H309),"")</f>
        <v>1121.4000000000001</v>
      </c>
      <c r="Y309" s="36">
        <f>IFERROR(IF(X309=0,"",ROUNDUP(X309/H309,0)*0.00753),"")</f>
        <v>4.02102</v>
      </c>
      <c r="Z309" s="56"/>
      <c r="AA309" s="57"/>
      <c r="AE309" s="64"/>
      <c r="BB309" s="242" t="s">
        <v>1</v>
      </c>
      <c r="BL309" s="64">
        <f>IFERROR(W309*I309/H309,"0")</f>
        <v>1258.6666666666665</v>
      </c>
      <c r="BM309" s="64">
        <f>IFERROR(X309*I309/H309,"0")</f>
        <v>1260.24</v>
      </c>
      <c r="BN309" s="64">
        <f>IFERROR(1/J309*(W309/H309),"0")</f>
        <v>3.4188034188034182</v>
      </c>
      <c r="BO309" s="64">
        <f>IFERROR(1/J309*(X309/H309),"0")</f>
        <v>3.4230769230769229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883.33333333333326</v>
      </c>
      <c r="X310" s="387">
        <f>IFERROR(X307/H307,"0")+IFERROR(X308/H308,"0")+IFERROR(X309/H309,"0")</f>
        <v>884</v>
      </c>
      <c r="Y310" s="387">
        <f>IFERROR(IF(Y307="",0,Y307),"0")+IFERROR(IF(Y308="",0,Y308),"0")+IFERROR(IF(Y309="",0,Y309),"0")</f>
        <v>6.6565200000000004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1855</v>
      </c>
      <c r="X311" s="387">
        <f>IFERROR(SUM(X307:X309),"0")</f>
        <v>1856.4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1400</v>
      </c>
      <c r="X322" s="386">
        <f t="shared" si="64"/>
        <v>1410</v>
      </c>
      <c r="Y322" s="36">
        <f>IFERROR(IF(X322=0,"",ROUNDUP(X322/H322,0)*0.02175),"")</f>
        <v>2.0444999999999998</v>
      </c>
      <c r="Z322" s="56"/>
      <c r="AA322" s="57"/>
      <c r="AE322" s="64"/>
      <c r="BB322" s="247" t="s">
        <v>1</v>
      </c>
      <c r="BL322" s="64">
        <f t="shared" si="65"/>
        <v>1444.8</v>
      </c>
      <c r="BM322" s="64">
        <f t="shared" si="66"/>
        <v>1455.12</v>
      </c>
      <c r="BN322" s="64">
        <f t="shared" si="67"/>
        <v>1.9444444444444442</v>
      </c>
      <c r="BO322" s="64">
        <f t="shared" si="68"/>
        <v>1.9583333333333333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300</v>
      </c>
      <c r="X324" s="386">
        <f t="shared" si="64"/>
        <v>300</v>
      </c>
      <c r="Y324" s="36">
        <f>IFERROR(IF(X324=0,"",ROUNDUP(X324/H324,0)*0.02175),"")</f>
        <v>0.43499999999999994</v>
      </c>
      <c r="Z324" s="56"/>
      <c r="AA324" s="57"/>
      <c r="AE324" s="64"/>
      <c r="BB324" s="249" t="s">
        <v>1</v>
      </c>
      <c r="BL324" s="64">
        <f t="shared" si="65"/>
        <v>309.60000000000002</v>
      </c>
      <c r="BM324" s="64">
        <f t="shared" si="66"/>
        <v>309.60000000000002</v>
      </c>
      <c r="BN324" s="64">
        <f t="shared" si="67"/>
        <v>0.41666666666666663</v>
      </c>
      <c r="BO324" s="64">
        <f t="shared" si="68"/>
        <v>0.41666666666666663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300</v>
      </c>
      <c r="X326" s="386">
        <f t="shared" si="64"/>
        <v>300</v>
      </c>
      <c r="Y326" s="36">
        <f>IFERROR(IF(X326=0,"",ROUNDUP(X326/H326,0)*0.02175),"")</f>
        <v>0.43499999999999994</v>
      </c>
      <c r="Z326" s="56"/>
      <c r="AA326" s="57"/>
      <c r="AE326" s="64"/>
      <c r="BB326" s="251" t="s">
        <v>1</v>
      </c>
      <c r="BL326" s="64">
        <f t="shared" si="65"/>
        <v>309.60000000000002</v>
      </c>
      <c r="BM326" s="64">
        <f t="shared" si="66"/>
        <v>309.60000000000002</v>
      </c>
      <c r="BN326" s="64">
        <f t="shared" si="67"/>
        <v>0.41666666666666663</v>
      </c>
      <c r="BO326" s="64">
        <f t="shared" si="68"/>
        <v>0.41666666666666663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133.33333333333331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134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2.9144999999999999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2000</v>
      </c>
      <c r="X332" s="387">
        <f>IFERROR(SUM(X319:X330),"0")</f>
        <v>2010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0</v>
      </c>
      <c r="X337" s="387">
        <f>IFERROR(X334/H334,"0")+IFERROR(X335/H335,"0")+IFERROR(X336/H336,"0")</f>
        <v>0</v>
      </c>
      <c r="Y337" s="387">
        <f>IFERROR(IF(Y334="",0,Y334),"0")+IFERROR(IF(Y335="",0,Y335),"0")+IFERROR(IF(Y336="",0,Y336),"0")</f>
        <v>0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0</v>
      </c>
      <c r="X338" s="387">
        <f>IFERROR(SUM(X334:X336),"0")</f>
        <v>0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60</v>
      </c>
      <c r="X342" s="386">
        <f>IFERROR(IF(W342="",0,CEILING((W342/$H342),1)*$H342),"")</f>
        <v>62.4</v>
      </c>
      <c r="Y342" s="36">
        <f>IFERROR(IF(X342=0,"",ROUNDUP(X342/H342,0)*0.02175),"")</f>
        <v>0.17399999999999999</v>
      </c>
      <c r="Z342" s="56"/>
      <c r="AA342" s="57"/>
      <c r="AE342" s="64"/>
      <c r="BB342" s="261" t="s">
        <v>1</v>
      </c>
      <c r="BL342" s="64">
        <f>IFERROR(W342*I342/H342,"0")</f>
        <v>64.338461538461544</v>
      </c>
      <c r="BM342" s="64">
        <f>IFERROR(X342*I342/H342,"0")</f>
        <v>66.912000000000006</v>
      </c>
      <c r="BN342" s="64">
        <f>IFERROR(1/J342*(W342/H342),"0")</f>
        <v>0.13736263736263735</v>
      </c>
      <c r="BO342" s="64">
        <f>IFERROR(1/J342*(X342/H342),"0")</f>
        <v>0.14285714285714285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7.6923076923076925</v>
      </c>
      <c r="X343" s="387">
        <f>IFERROR(X340/H340,"0")+IFERROR(X341/H341,"0")+IFERROR(X342/H342,"0")</f>
        <v>8</v>
      </c>
      <c r="Y343" s="387">
        <f>IFERROR(IF(Y340="",0,Y340),"0")+IFERROR(IF(Y341="",0,Y341),"0")+IFERROR(IF(Y342="",0,Y342),"0")</f>
        <v>0.17399999999999999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60</v>
      </c>
      <c r="X344" s="387">
        <f>IFERROR(SUM(X340:X342),"0")</f>
        <v>62.4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80</v>
      </c>
      <c r="X346" s="386">
        <f>IFERROR(IF(W346="",0,CEILING((W346/$H346),1)*$H346),"")</f>
        <v>85.8</v>
      </c>
      <c r="Y346" s="36">
        <f>IFERROR(IF(X346=0,"",ROUNDUP(X346/H346,0)*0.02175),"")</f>
        <v>0.23924999999999999</v>
      </c>
      <c r="Z346" s="56"/>
      <c r="AA346" s="57"/>
      <c r="AE346" s="64"/>
      <c r="BB346" s="262" t="s">
        <v>1</v>
      </c>
      <c r="BL346" s="64">
        <f>IFERROR(W346*I346/H346,"0")</f>
        <v>85.784615384615407</v>
      </c>
      <c r="BM346" s="64">
        <f>IFERROR(X346*I346/H346,"0")</f>
        <v>92.004000000000005</v>
      </c>
      <c r="BN346" s="64">
        <f>IFERROR(1/J346*(W346/H346),"0")</f>
        <v>0.18315018315018317</v>
      </c>
      <c r="BO346" s="64">
        <f>IFERROR(1/J346*(X346/H346),"0")</f>
        <v>0.19642857142857142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10.256410256410257</v>
      </c>
      <c r="X348" s="387">
        <f>IFERROR(X346/H346,"0")+IFERROR(X347/H347,"0")</f>
        <v>11</v>
      </c>
      <c r="Y348" s="387">
        <f>IFERROR(IF(Y346="",0,Y346),"0")+IFERROR(IF(Y347="",0,Y347),"0")</f>
        <v>0.23924999999999999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80</v>
      </c>
      <c r="X349" s="387">
        <f>IFERROR(SUM(X346:X347),"0")</f>
        <v>85.8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4301031139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4301031303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36</v>
      </c>
      <c r="X381" s="386">
        <f>IFERROR(IF(W381="",0,CEILING((W381/$H381),1)*$H381),"")</f>
        <v>37.800000000000004</v>
      </c>
      <c r="Y381" s="36">
        <f>IFERROR(IF(X381=0,"",ROUNDUP(X381/H381,0)*0.00753),"")</f>
        <v>0.10542</v>
      </c>
      <c r="Z381" s="56"/>
      <c r="AA381" s="57"/>
      <c r="AE381" s="64"/>
      <c r="BB381" s="279" t="s">
        <v>1</v>
      </c>
      <c r="BL381" s="64">
        <f>IFERROR(W381*I381/H381,"0")</f>
        <v>38.666666666666664</v>
      </c>
      <c r="BM381" s="64">
        <f>IFERROR(X381*I381/H381,"0")</f>
        <v>40.6</v>
      </c>
      <c r="BN381" s="64">
        <f>IFERROR(1/J381*(W381/H381),"0")</f>
        <v>8.5470085470085458E-2</v>
      </c>
      <c r="BO381" s="64">
        <f>IFERROR(1/J381*(X381/H381),"0")</f>
        <v>8.9743589743589744E-2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13.333333333333332</v>
      </c>
      <c r="X382" s="387">
        <f>IFERROR(X380/H380,"0")+IFERROR(X381/H381,"0")</f>
        <v>14</v>
      </c>
      <c r="Y382" s="387">
        <f>IFERROR(IF(Y380="",0,Y380),"0")+IFERROR(IF(Y381="",0,Y381),"0")</f>
        <v>0.10542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36</v>
      </c>
      <c r="X383" s="387">
        <f>IFERROR(SUM(X380:X381),"0")</f>
        <v>37.800000000000004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541</v>
      </c>
      <c r="C386" s="31">
        <v>4301031322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12" t="s">
        <v>542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4301031174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545</v>
      </c>
      <c r="C388" s="31">
        <v>4301031323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4" t="s">
        <v>546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4301031356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25.2</v>
      </c>
      <c r="X391" s="386">
        <f t="shared" si="69"/>
        <v>25.2</v>
      </c>
      <c r="Y391" s="36">
        <f t="shared" si="70"/>
        <v>0.11295000000000001</v>
      </c>
      <c r="Z391" s="56"/>
      <c r="AA391" s="57"/>
      <c r="AE391" s="64"/>
      <c r="BB391" s="286" t="s">
        <v>1</v>
      </c>
      <c r="BL391" s="64">
        <f t="shared" si="71"/>
        <v>39</v>
      </c>
      <c r="BM391" s="64">
        <f t="shared" si="72"/>
        <v>39</v>
      </c>
      <c r="BN391" s="64">
        <f t="shared" si="73"/>
        <v>9.6153846153846145E-2</v>
      </c>
      <c r="BO391" s="64">
        <f t="shared" si="74"/>
        <v>9.6153846153846145E-2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105</v>
      </c>
      <c r="X394" s="386">
        <f t="shared" si="69"/>
        <v>105</v>
      </c>
      <c r="Y394" s="36">
        <f t="shared" si="75"/>
        <v>0.251</v>
      </c>
      <c r="Z394" s="56"/>
      <c r="AA394" s="57"/>
      <c r="AE394" s="64"/>
      <c r="BB394" s="289" t="s">
        <v>1</v>
      </c>
      <c r="BL394" s="64">
        <f t="shared" si="71"/>
        <v>111.5</v>
      </c>
      <c r="BM394" s="64">
        <f t="shared" si="72"/>
        <v>111.5</v>
      </c>
      <c r="BN394" s="64">
        <f t="shared" si="73"/>
        <v>0.21367521367521369</v>
      </c>
      <c r="BO394" s="64">
        <f t="shared" si="74"/>
        <v>0.21367521367521369</v>
      </c>
    </row>
    <row r="395" spans="1:67" ht="27" customHeight="1" x14ac:dyDescent="0.25">
      <c r="A395" s="54" t="s">
        <v>557</v>
      </c>
      <c r="B395" s="54" t="s">
        <v>559</v>
      </c>
      <c r="C395" s="31">
        <v>4301031330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9" t="s">
        <v>560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18.899999999999999</v>
      </c>
      <c r="X398" s="386">
        <f t="shared" si="69"/>
        <v>18.900000000000002</v>
      </c>
      <c r="Y398" s="36">
        <f t="shared" si="75"/>
        <v>4.5179999999999998E-2</v>
      </c>
      <c r="Z398" s="56"/>
      <c r="AA398" s="57"/>
      <c r="AE398" s="64"/>
      <c r="BB398" s="293" t="s">
        <v>1</v>
      </c>
      <c r="BL398" s="64">
        <f t="shared" si="71"/>
        <v>20.069999999999997</v>
      </c>
      <c r="BM398" s="64">
        <f t="shared" si="72"/>
        <v>20.07</v>
      </c>
      <c r="BN398" s="64">
        <f t="shared" si="73"/>
        <v>3.8461538461538457E-2</v>
      </c>
      <c r="BO398" s="64">
        <f t="shared" si="74"/>
        <v>3.8461538461538464E-2</v>
      </c>
    </row>
    <row r="399" spans="1:67" ht="37.5" customHeight="1" x14ac:dyDescent="0.25">
      <c r="A399" s="54" t="s">
        <v>565</v>
      </c>
      <c r="B399" s="54" t="s">
        <v>567</v>
      </c>
      <c r="C399" s="31">
        <v>4301031331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568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4301031337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16" t="s">
        <v>571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572</v>
      </c>
      <c r="C401" s="31">
        <v>4301031258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52.5</v>
      </c>
      <c r="X404" s="386">
        <f t="shared" si="69"/>
        <v>52.5</v>
      </c>
      <c r="Y404" s="36">
        <f t="shared" si="75"/>
        <v>0.1255</v>
      </c>
      <c r="Z404" s="56"/>
      <c r="AA404" s="57"/>
      <c r="AE404" s="64"/>
      <c r="BB404" s="299" t="s">
        <v>1</v>
      </c>
      <c r="BL404" s="64">
        <f t="shared" si="71"/>
        <v>55.75</v>
      </c>
      <c r="BM404" s="64">
        <f t="shared" si="72"/>
        <v>55.75</v>
      </c>
      <c r="BN404" s="64">
        <f t="shared" si="73"/>
        <v>0.10683760683760685</v>
      </c>
      <c r="BO404" s="64">
        <f t="shared" si="74"/>
        <v>0.10683760683760685</v>
      </c>
    </row>
    <row r="405" spans="1:67" ht="27" customHeight="1" x14ac:dyDescent="0.25">
      <c r="A405" s="54" t="s">
        <v>578</v>
      </c>
      <c r="B405" s="54" t="s">
        <v>580</v>
      </c>
      <c r="C405" s="31">
        <v>4301031333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5" t="s">
        <v>581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4301031338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1" t="s">
        <v>584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585</v>
      </c>
      <c r="C407" s="31">
        <v>4301031255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99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99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0.53462999999999994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201.6</v>
      </c>
      <c r="X409" s="387">
        <f>IFERROR(SUM(X385:X407),"0")</f>
        <v>201.6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18</v>
      </c>
      <c r="X416" s="386">
        <f>IFERROR(IF(W416="",0,CEILING((W416/$H416),1)*$H416),"")</f>
        <v>18</v>
      </c>
      <c r="Y416" s="36">
        <f>IFERROR(IF(X416=0,"",ROUNDUP(X416/H416,0)*0.00627),"")</f>
        <v>9.4050000000000009E-2</v>
      </c>
      <c r="Z416" s="56"/>
      <c r="AA416" s="57"/>
      <c r="AE416" s="64"/>
      <c r="BB416" s="305" t="s">
        <v>1</v>
      </c>
      <c r="BL416" s="64">
        <f>IFERROR(W416*I416/H416,"0")</f>
        <v>27</v>
      </c>
      <c r="BM416" s="64">
        <f>IFERROR(X416*I416/H416,"0")</f>
        <v>27</v>
      </c>
      <c r="BN416" s="64">
        <f>IFERROR(1/J416*(W416/H416),"0")</f>
        <v>7.4999999999999997E-2</v>
      </c>
      <c r="BO416" s="64">
        <f>IFERROR(1/J416*(X416/H416),"0")</f>
        <v>7.4999999999999997E-2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11</v>
      </c>
      <c r="X418" s="386">
        <f>IFERROR(IF(W418="",0,CEILING((W418/$H418),1)*$H418),"")</f>
        <v>11.88</v>
      </c>
      <c r="Y418" s="36">
        <f>IFERROR(IF(X418=0,"",ROUNDUP(X418/H418,0)*0.00627),"")</f>
        <v>5.6430000000000001E-2</v>
      </c>
      <c r="Z418" s="56"/>
      <c r="AA418" s="57"/>
      <c r="AE418" s="64"/>
      <c r="BB418" s="307" t="s">
        <v>1</v>
      </c>
      <c r="BL418" s="64">
        <f>IFERROR(W418*I418/H418,"0")</f>
        <v>15.666666666666666</v>
      </c>
      <c r="BM418" s="64">
        <f>IFERROR(X418*I418/H418,"0")</f>
        <v>16.919999999999998</v>
      </c>
      <c r="BN418" s="64">
        <f>IFERROR(1/J418*(W418/H418),"0")</f>
        <v>4.1666666666666664E-2</v>
      </c>
      <c r="BO418" s="64">
        <f>IFERROR(1/J418*(X418/H418),"0")</f>
        <v>4.4999999999999998E-2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23.333333333333332</v>
      </c>
      <c r="X419" s="387">
        <f>IFERROR(X416/H416,"0")+IFERROR(X417/H417,"0")+IFERROR(X418/H418,"0")</f>
        <v>24</v>
      </c>
      <c r="Y419" s="387">
        <f>IFERROR(IF(Y416="",0,Y416),"0")+IFERROR(IF(Y417="",0,Y417),"0")+IFERROR(IF(Y418="",0,Y418),"0")</f>
        <v>0.15048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29</v>
      </c>
      <c r="X420" s="387">
        <f>IFERROR(SUM(X416:X418),"0")</f>
        <v>29.880000000000003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571" t="s">
        <v>607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615</v>
      </c>
      <c r="C433" s="31">
        <v>4301031334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71" t="s">
        <v>616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101.5</v>
      </c>
      <c r="X434" s="386">
        <f t="shared" si="76"/>
        <v>102.9</v>
      </c>
      <c r="Y434" s="36">
        <f t="shared" si="81"/>
        <v>0.24598</v>
      </c>
      <c r="Z434" s="56"/>
      <c r="AA434" s="57"/>
      <c r="AE434" s="64"/>
      <c r="BB434" s="316" t="s">
        <v>1</v>
      </c>
      <c r="BL434" s="64">
        <f t="shared" si="77"/>
        <v>107.78333333333333</v>
      </c>
      <c r="BM434" s="64">
        <f t="shared" si="78"/>
        <v>109.27</v>
      </c>
      <c r="BN434" s="64">
        <f t="shared" si="79"/>
        <v>0.20655270655270655</v>
      </c>
      <c r="BO434" s="64">
        <f t="shared" si="80"/>
        <v>0.20940170940170943</v>
      </c>
    </row>
    <row r="435" spans="1:67" ht="27" customHeight="1" x14ac:dyDescent="0.25">
      <c r="A435" s="54" t="s">
        <v>617</v>
      </c>
      <c r="B435" s="54" t="s">
        <v>619</v>
      </c>
      <c r="C435" s="31">
        <v>4301031327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5" t="s">
        <v>620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48.333333333333329</v>
      </c>
      <c r="X436" s="387">
        <f>IFERROR(X428/H428,"0")+IFERROR(X429/H429,"0")+IFERROR(X430/H430,"0")+IFERROR(X431/H431,"0")+IFERROR(X432/H432,"0")+IFERROR(X433/H433,"0")+IFERROR(X434/H434,"0")+IFERROR(X435/H435,"0")</f>
        <v>49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0.24598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101.5</v>
      </c>
      <c r="X437" s="387">
        <f>IFERROR(SUM(X428:X435),"0")</f>
        <v>102.9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9</v>
      </c>
      <c r="X439" s="386">
        <f>IFERROR(IF(W439="",0,CEILING((W439/$H439),1)*$H439),"")</f>
        <v>9.6</v>
      </c>
      <c r="Y439" s="36">
        <f>IFERROR(IF(X439=0,"",ROUNDUP(X439/H439,0)*0.00627),"")</f>
        <v>5.0160000000000003E-2</v>
      </c>
      <c r="Z439" s="56"/>
      <c r="AA439" s="57"/>
      <c r="AE439" s="64"/>
      <c r="BB439" s="318" t="s">
        <v>1</v>
      </c>
      <c r="BL439" s="64">
        <f>IFERROR(W439*I439/H439,"0")</f>
        <v>13.5</v>
      </c>
      <c r="BM439" s="64">
        <f>IFERROR(X439*I439/H439,"0")</f>
        <v>14.400000000000002</v>
      </c>
      <c r="BN439" s="64">
        <f>IFERROR(1/J439*(W439/H439),"0")</f>
        <v>3.7499999999999999E-2</v>
      </c>
      <c r="BO439" s="64">
        <f>IFERROR(1/J439*(X439/H439),"0")</f>
        <v>0.04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7.5</v>
      </c>
      <c r="X441" s="387">
        <f>IFERROR(X439/H439,"0")+IFERROR(X440/H440,"0")</f>
        <v>8</v>
      </c>
      <c r="Y441" s="387">
        <f>IFERROR(IF(Y439="",0,Y439),"0")+IFERROR(IF(Y440="",0,Y440),"0")</f>
        <v>5.0160000000000003E-2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9</v>
      </c>
      <c r="X442" s="387">
        <f>IFERROR(SUM(X439:X440),"0")</f>
        <v>9.6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7.5</v>
      </c>
      <c r="X448" s="38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64"/>
      <c r="BB448" s="321" t="s">
        <v>1</v>
      </c>
      <c r="BL448" s="64">
        <f>IFERROR(W448*I448/H448,"0")</f>
        <v>9</v>
      </c>
      <c r="BM448" s="64">
        <f>IFERROR(X448*I448/H448,"0")</f>
        <v>10.799999999999999</v>
      </c>
      <c r="BN448" s="64">
        <f>IFERROR(1/J448*(W448/H448),"0")</f>
        <v>1.2500000000000001E-2</v>
      </c>
      <c r="BO448" s="64">
        <f>IFERROR(1/J448*(X448/H448),"0")</f>
        <v>1.4999999999999999E-2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2.5</v>
      </c>
      <c r="X449" s="387">
        <f>IFERROR(X448/H448,"0")</f>
        <v>3</v>
      </c>
      <c r="Y449" s="387">
        <f>IFERROR(IF(Y448="",0,Y448),"0")</f>
        <v>1.881E-2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7.5</v>
      </c>
      <c r="X450" s="387">
        <f>IFERROR(SUM(X448:X448),"0")</f>
        <v>9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10</v>
      </c>
      <c r="X453" s="386">
        <f>IFERROR(IF(W453="",0,CEILING((W453/$H453),1)*$H453),"")</f>
        <v>10.799999999999999</v>
      </c>
      <c r="Y453" s="36">
        <f>IFERROR(IF(X453=0,"",ROUNDUP(X453/H453,0)*0.00502),"")</f>
        <v>4.5179999999999998E-2</v>
      </c>
      <c r="Z453" s="56"/>
      <c r="AA453" s="57"/>
      <c r="AE453" s="64"/>
      <c r="BB453" s="322" t="s">
        <v>1</v>
      </c>
      <c r="BL453" s="64">
        <f>IFERROR(W453*I453/H453,"0")</f>
        <v>11.433333333333334</v>
      </c>
      <c r="BM453" s="64">
        <f>IFERROR(X453*I453/H453,"0")</f>
        <v>12.348000000000001</v>
      </c>
      <c r="BN453" s="64">
        <f>IFERROR(1/J453*(W453/H453),"0")</f>
        <v>3.561253561253562E-2</v>
      </c>
      <c r="BO453" s="64">
        <f>IFERROR(1/J453*(X453/H453),"0")</f>
        <v>3.8461538461538464E-2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8.3333333333333339</v>
      </c>
      <c r="X456" s="387">
        <f>IFERROR(X453/H453,"0")+IFERROR(X454/H454,"0")+IFERROR(X455/H455,"0")</f>
        <v>9</v>
      </c>
      <c r="Y456" s="387">
        <f>IFERROR(IF(Y453="",0,Y453),"0")+IFERROR(IF(Y454="",0,Y454),"0")+IFERROR(IF(Y455="",0,Y455),"0")</f>
        <v>4.5179999999999998E-2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10</v>
      </c>
      <c r="X457" s="387">
        <f>IFERROR(SUM(X453:X455),"0")</f>
        <v>10.799999999999999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70</v>
      </c>
      <c r="X471" s="386">
        <f t="shared" ref="X471:X481" si="82">IFERROR(IF(W471="",0,CEILING((W471/$H471),1)*$H471),"")</f>
        <v>73.92</v>
      </c>
      <c r="Y471" s="36">
        <f t="shared" ref="Y471:Y477" si="83">IFERROR(IF(X471=0,"",ROUNDUP(X471/H471,0)*0.01196),"")</f>
        <v>0.16744000000000001</v>
      </c>
      <c r="Z471" s="56"/>
      <c r="AA471" s="57"/>
      <c r="AE471" s="64"/>
      <c r="BB471" s="328" t="s">
        <v>1</v>
      </c>
      <c r="BL471" s="64">
        <f t="shared" ref="BL471:BL481" si="84">IFERROR(W471*I471/H471,"0")</f>
        <v>74.772727272727266</v>
      </c>
      <c r="BM471" s="64">
        <f t="shared" ref="BM471:BM481" si="85">IFERROR(X471*I471/H471,"0")</f>
        <v>78.959999999999994</v>
      </c>
      <c r="BN471" s="64">
        <f t="shared" ref="BN471:BN481" si="86">IFERROR(1/J471*(W471/H471),"0")</f>
        <v>0.12747668997668998</v>
      </c>
      <c r="BO471" s="64">
        <f t="shared" ref="BO471:BO481" si="87">IFERROR(1/J471*(X471/H471),"0")</f>
        <v>0.13461538461538464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89">
        <v>4680115885226</v>
      </c>
      <c r="E472" s="390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4301011779</v>
      </c>
      <c r="D473" s="389">
        <v>4607091383522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80</v>
      </c>
      <c r="X476" s="386">
        <f t="shared" si="82"/>
        <v>84.48</v>
      </c>
      <c r="Y476" s="36">
        <f t="shared" si="83"/>
        <v>0.19136</v>
      </c>
      <c r="Z476" s="56"/>
      <c r="AA476" s="57"/>
      <c r="AE476" s="64"/>
      <c r="BB476" s="333" t="s">
        <v>1</v>
      </c>
      <c r="BL476" s="64">
        <f t="shared" si="84"/>
        <v>85.454545454545453</v>
      </c>
      <c r="BM476" s="64">
        <f t="shared" si="85"/>
        <v>90.24</v>
      </c>
      <c r="BN476" s="64">
        <f t="shared" si="86"/>
        <v>0.14568764568764569</v>
      </c>
      <c r="BO476" s="64">
        <f t="shared" si="87"/>
        <v>0.15384615384615385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42</v>
      </c>
      <c r="X478" s="386">
        <f t="shared" si="82"/>
        <v>43.2</v>
      </c>
      <c r="Y478" s="36">
        <f>IFERROR(IF(X478=0,"",ROUNDUP(X478/H478,0)*0.00937),"")</f>
        <v>0.11244</v>
      </c>
      <c r="Z478" s="56"/>
      <c r="AA478" s="57"/>
      <c r="AE478" s="64"/>
      <c r="BB478" s="335" t="s">
        <v>1</v>
      </c>
      <c r="BL478" s="64">
        <f t="shared" si="84"/>
        <v>44.8</v>
      </c>
      <c r="BM478" s="64">
        <f t="shared" si="85"/>
        <v>46.08</v>
      </c>
      <c r="BN478" s="64">
        <f t="shared" si="86"/>
        <v>9.722222222222221E-2</v>
      </c>
      <c r="BO478" s="64">
        <f t="shared" si="87"/>
        <v>0.1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24</v>
      </c>
      <c r="X481" s="386">
        <f t="shared" si="82"/>
        <v>25.2</v>
      </c>
      <c r="Y481" s="36">
        <f>IFERROR(IF(X481=0,"",ROUNDUP(X481/H481,0)*0.00937),"")</f>
        <v>6.5589999999999996E-2</v>
      </c>
      <c r="Z481" s="56"/>
      <c r="AA481" s="57"/>
      <c r="AE481" s="64"/>
      <c r="BB481" s="338" t="s">
        <v>1</v>
      </c>
      <c r="BL481" s="64">
        <f t="shared" si="84"/>
        <v>25.599999999999998</v>
      </c>
      <c r="BM481" s="64">
        <f t="shared" si="85"/>
        <v>26.88</v>
      </c>
      <c r="BN481" s="64">
        <f t="shared" si="86"/>
        <v>5.5555555555555552E-2</v>
      </c>
      <c r="BO481" s="64">
        <f t="shared" si="87"/>
        <v>5.8333333333333334E-2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46.742424242424235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49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0.53683000000000003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216</v>
      </c>
      <c r="X483" s="387">
        <f>IFERROR(SUM(X471:X481),"0")</f>
        <v>226.8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90</v>
      </c>
      <c r="X485" s="386">
        <f>IFERROR(IF(W485="",0,CEILING((W485/$H485),1)*$H485),"")</f>
        <v>95.04</v>
      </c>
      <c r="Y485" s="36">
        <f>IFERROR(IF(X485=0,"",ROUNDUP(X485/H485,0)*0.01196),"")</f>
        <v>0.21528</v>
      </c>
      <c r="Z485" s="56"/>
      <c r="AA485" s="57"/>
      <c r="AE485" s="64"/>
      <c r="BB485" s="339" t="s">
        <v>1</v>
      </c>
      <c r="BL485" s="64">
        <f>IFERROR(W485*I485/H485,"0")</f>
        <v>96.136363636363626</v>
      </c>
      <c r="BM485" s="64">
        <f>IFERROR(X485*I485/H485,"0")</f>
        <v>101.52000000000001</v>
      </c>
      <c r="BN485" s="64">
        <f>IFERROR(1/J485*(W485/H485),"0")</f>
        <v>0.16389860139860138</v>
      </c>
      <c r="BO485" s="64">
        <f>IFERROR(1/J485*(X485/H485),"0")</f>
        <v>0.17307692307692307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17.045454545454543</v>
      </c>
      <c r="X487" s="387">
        <f>IFERROR(X485/H485,"0")+IFERROR(X486/H486,"0")</f>
        <v>18</v>
      </c>
      <c r="Y487" s="387">
        <f>IFERROR(IF(Y485="",0,Y485),"0")+IFERROR(IF(Y486="",0,Y486),"0")</f>
        <v>0.21528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90</v>
      </c>
      <c r="X488" s="387">
        <f>IFERROR(SUM(X485:X486),"0")</f>
        <v>95.04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30</v>
      </c>
      <c r="X490" s="386">
        <f t="shared" ref="X490:X495" si="88">IFERROR(IF(W490="",0,CEILING((W490/$H490),1)*$H490),"")</f>
        <v>31.68</v>
      </c>
      <c r="Y490" s="36">
        <f>IFERROR(IF(X490=0,"",ROUNDUP(X490/H490,0)*0.01196),"")</f>
        <v>7.1760000000000004E-2</v>
      </c>
      <c r="Z490" s="56"/>
      <c r="AA490" s="57"/>
      <c r="AE490" s="64"/>
      <c r="BB490" s="341" t="s">
        <v>1</v>
      </c>
      <c r="BL490" s="64">
        <f t="shared" ref="BL490:BL495" si="89">IFERROR(W490*I490/H490,"0")</f>
        <v>32.04545454545454</v>
      </c>
      <c r="BM490" s="64">
        <f t="shared" ref="BM490:BM495" si="90">IFERROR(X490*I490/H490,"0")</f>
        <v>33.839999999999996</v>
      </c>
      <c r="BN490" s="64">
        <f t="shared" ref="BN490:BN495" si="91">IFERROR(1/J490*(W490/H490),"0")</f>
        <v>5.4632867132867136E-2</v>
      </c>
      <c r="BO490" s="64">
        <f t="shared" ref="BO490:BO495" si="92">IFERROR(1/J490*(X490/H490),"0")</f>
        <v>5.7692307692307696E-2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120</v>
      </c>
      <c r="X492" s="386">
        <f t="shared" si="88"/>
        <v>121.44000000000001</v>
      </c>
      <c r="Y492" s="36">
        <f>IFERROR(IF(X492=0,"",ROUNDUP(X492/H492,0)*0.01196),"")</f>
        <v>0.27507999999999999</v>
      </c>
      <c r="Z492" s="56"/>
      <c r="AA492" s="57"/>
      <c r="AE492" s="64"/>
      <c r="BB492" s="343" t="s">
        <v>1</v>
      </c>
      <c r="BL492" s="64">
        <f t="shared" si="89"/>
        <v>128.18181818181816</v>
      </c>
      <c r="BM492" s="64">
        <f t="shared" si="90"/>
        <v>129.72</v>
      </c>
      <c r="BN492" s="64">
        <f t="shared" si="91"/>
        <v>0.21853146853146854</v>
      </c>
      <c r="BO492" s="64">
        <f t="shared" si="92"/>
        <v>0.22115384615384617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72</v>
      </c>
      <c r="X493" s="386">
        <f t="shared" si="88"/>
        <v>72</v>
      </c>
      <c r="Y493" s="36">
        <f>IFERROR(IF(X493=0,"",ROUNDUP(X493/H493,0)*0.00937),"")</f>
        <v>0.18740000000000001</v>
      </c>
      <c r="Z493" s="56"/>
      <c r="AA493" s="57"/>
      <c r="AE493" s="64"/>
      <c r="BB493" s="344" t="s">
        <v>1</v>
      </c>
      <c r="BL493" s="64">
        <f t="shared" si="89"/>
        <v>76.8</v>
      </c>
      <c r="BM493" s="64">
        <f t="shared" si="90"/>
        <v>76.8</v>
      </c>
      <c r="BN493" s="64">
        <f t="shared" si="91"/>
        <v>0.16666666666666666</v>
      </c>
      <c r="BO493" s="64">
        <f t="shared" si="92"/>
        <v>0.16666666666666666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42</v>
      </c>
      <c r="X495" s="386">
        <f t="shared" si="88"/>
        <v>43.2</v>
      </c>
      <c r="Y495" s="36">
        <f>IFERROR(IF(X495=0,"",ROUNDUP(X495/H495,0)*0.00937),"")</f>
        <v>0.11244</v>
      </c>
      <c r="Z495" s="56"/>
      <c r="AA495" s="57"/>
      <c r="AE495" s="64"/>
      <c r="BB495" s="346" t="s">
        <v>1</v>
      </c>
      <c r="BL495" s="64">
        <f t="shared" si="89"/>
        <v>44.45</v>
      </c>
      <c r="BM495" s="64">
        <f t="shared" si="90"/>
        <v>45.720000000000006</v>
      </c>
      <c r="BN495" s="64">
        <f t="shared" si="91"/>
        <v>9.722222222222221E-2</v>
      </c>
      <c r="BO495" s="64">
        <f t="shared" si="92"/>
        <v>0.1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60.075757575757571</v>
      </c>
      <c r="X496" s="387">
        <f>IFERROR(X490/H490,"0")+IFERROR(X491/H491,"0")+IFERROR(X492/H492,"0")+IFERROR(X493/H493,"0")+IFERROR(X494/H494,"0")+IFERROR(X495/H495,"0")</f>
        <v>61</v>
      </c>
      <c r="Y496" s="387">
        <f>IFERROR(IF(Y490="",0,Y490),"0")+IFERROR(IF(Y491="",0,Y491),"0")+IFERROR(IF(Y492="",0,Y492),"0")+IFERROR(IF(Y493="",0,Y493),"0")+IFERROR(IF(Y494="",0,Y494),"0")+IFERROR(IF(Y495="",0,Y495),"0")</f>
        <v>0.64668000000000003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264</v>
      </c>
      <c r="X497" s="387">
        <f>IFERROR(SUM(X490:X495),"0")</f>
        <v>268.32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200</v>
      </c>
      <c r="X511" s="386">
        <f t="shared" ref="X511:X519" si="93">IFERROR(IF(W511="",0,CEILING((W511/$H511),1)*$H511),"")</f>
        <v>205.20000000000002</v>
      </c>
      <c r="Y511" s="36">
        <f t="shared" ref="Y511:Y516" si="94">IFERROR(IF(X511=0,"",ROUNDUP(X511/H511,0)*0.02175),"")</f>
        <v>0.41324999999999995</v>
      </c>
      <c r="Z511" s="56"/>
      <c r="AA511" s="57"/>
      <c r="AE511" s="64"/>
      <c r="BB511" s="351" t="s">
        <v>1</v>
      </c>
      <c r="BL511" s="64">
        <f t="shared" ref="BL511:BL519" si="95">IFERROR(W511*I511/H511,"0")</f>
        <v>208.88888888888889</v>
      </c>
      <c r="BM511" s="64">
        <f t="shared" ref="BM511:BM519" si="96">IFERROR(X511*I511/H511,"0")</f>
        <v>214.32</v>
      </c>
      <c r="BN511" s="64">
        <f t="shared" ref="BN511:BN519" si="97">IFERROR(1/J511*(W511/H511),"0")</f>
        <v>0.3306878306878307</v>
      </c>
      <c r="BO511" s="64">
        <f t="shared" ref="BO511:BO519" si="98">IFERROR(1/J511*(X511/H511),"0")</f>
        <v>0.33928571428571425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130</v>
      </c>
      <c r="X513" s="386">
        <f t="shared" si="93"/>
        <v>132</v>
      </c>
      <c r="Y513" s="36">
        <f t="shared" si="94"/>
        <v>0.23924999999999999</v>
      </c>
      <c r="Z513" s="56"/>
      <c r="AA513" s="57"/>
      <c r="AE513" s="64"/>
      <c r="BB513" s="353" t="s">
        <v>1</v>
      </c>
      <c r="BL513" s="64">
        <f t="shared" si="95"/>
        <v>135.20000000000002</v>
      </c>
      <c r="BM513" s="64">
        <f t="shared" si="96"/>
        <v>137.28</v>
      </c>
      <c r="BN513" s="64">
        <f t="shared" si="97"/>
        <v>0.19345238095238096</v>
      </c>
      <c r="BO513" s="64">
        <f t="shared" si="98"/>
        <v>0.19642857142857142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200</v>
      </c>
      <c r="X515" s="386">
        <f t="shared" si="93"/>
        <v>204</v>
      </c>
      <c r="Y515" s="36">
        <f t="shared" si="94"/>
        <v>0.36974999999999997</v>
      </c>
      <c r="Z515" s="56"/>
      <c r="AA515" s="57"/>
      <c r="AE515" s="64"/>
      <c r="BB515" s="355" t="s">
        <v>1</v>
      </c>
      <c r="BL515" s="64">
        <f t="shared" si="95"/>
        <v>208</v>
      </c>
      <c r="BM515" s="64">
        <f t="shared" si="96"/>
        <v>212.16</v>
      </c>
      <c r="BN515" s="64">
        <f t="shared" si="97"/>
        <v>0.29761904761904762</v>
      </c>
      <c r="BO515" s="64">
        <f t="shared" si="98"/>
        <v>0.30357142857142855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130</v>
      </c>
      <c r="X516" s="386">
        <f t="shared" si="93"/>
        <v>140.4</v>
      </c>
      <c r="Y516" s="36">
        <f t="shared" si="94"/>
        <v>0.28275</v>
      </c>
      <c r="Z516" s="56"/>
      <c r="AA516" s="57"/>
      <c r="AE516" s="64"/>
      <c r="BB516" s="356" t="s">
        <v>1</v>
      </c>
      <c r="BL516" s="64">
        <f t="shared" si="95"/>
        <v>135.77777777777774</v>
      </c>
      <c r="BM516" s="64">
        <f t="shared" si="96"/>
        <v>146.63999999999999</v>
      </c>
      <c r="BN516" s="64">
        <f t="shared" si="97"/>
        <v>0.21494708994708991</v>
      </c>
      <c r="BO516" s="64">
        <f t="shared" si="98"/>
        <v>0.23214285714285712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80</v>
      </c>
      <c r="X517" s="386">
        <f t="shared" si="93"/>
        <v>80</v>
      </c>
      <c r="Y517" s="36">
        <f>IFERROR(IF(X517=0,"",ROUNDUP(X517/H517,0)*0.00937),"")</f>
        <v>0.18740000000000001</v>
      </c>
      <c r="Z517" s="56"/>
      <c r="AA517" s="57"/>
      <c r="AE517" s="64"/>
      <c r="BB517" s="357" t="s">
        <v>1</v>
      </c>
      <c r="BL517" s="64">
        <f t="shared" si="95"/>
        <v>84.800000000000011</v>
      </c>
      <c r="BM517" s="64">
        <f t="shared" si="96"/>
        <v>84.800000000000011</v>
      </c>
      <c r="BN517" s="64">
        <f t="shared" si="97"/>
        <v>0.16666666666666666</v>
      </c>
      <c r="BO517" s="64">
        <f t="shared" si="98"/>
        <v>0.16666666666666666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80</v>
      </c>
      <c r="X518" s="386">
        <f t="shared" si="93"/>
        <v>80</v>
      </c>
      <c r="Y518" s="36">
        <f>IFERROR(IF(X518=0,"",ROUNDUP(X518/H518,0)*0.00937),"")</f>
        <v>0.18740000000000001</v>
      </c>
      <c r="Z518" s="56"/>
      <c r="AA518" s="57"/>
      <c r="AE518" s="64"/>
      <c r="BB518" s="358" t="s">
        <v>1</v>
      </c>
      <c r="BL518" s="64">
        <f t="shared" si="95"/>
        <v>84.800000000000011</v>
      </c>
      <c r="BM518" s="64">
        <f t="shared" si="96"/>
        <v>84.800000000000011</v>
      </c>
      <c r="BN518" s="64">
        <f t="shared" si="97"/>
        <v>0.16666666666666666</v>
      </c>
      <c r="BO518" s="64">
        <f t="shared" si="98"/>
        <v>0.16666666666666666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48</v>
      </c>
      <c r="X519" s="386">
        <f t="shared" si="93"/>
        <v>48</v>
      </c>
      <c r="Y519" s="36">
        <f>IFERROR(IF(X519=0,"",ROUNDUP(X519/H519,0)*0.00937),"")</f>
        <v>0.11244</v>
      </c>
      <c r="Z519" s="56"/>
      <c r="AA519" s="57"/>
      <c r="AE519" s="64"/>
      <c r="BB519" s="359" t="s">
        <v>1</v>
      </c>
      <c r="BL519" s="64">
        <f t="shared" si="95"/>
        <v>50.88</v>
      </c>
      <c r="BM519" s="64">
        <f t="shared" si="96"/>
        <v>50.88</v>
      </c>
      <c r="BN519" s="64">
        <f t="shared" si="97"/>
        <v>0.1</v>
      </c>
      <c r="BO519" s="64">
        <f t="shared" si="98"/>
        <v>0.1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110.05555555555556</v>
      </c>
      <c r="X520" s="387">
        <f>IFERROR(X511/H511,"0")+IFERROR(X512/H512,"0")+IFERROR(X513/H513,"0")+IFERROR(X514/H514,"0")+IFERROR(X515/H515,"0")+IFERROR(X516/H516,"0")+IFERROR(X517/H517,"0")+IFERROR(X518/H518,"0")+IFERROR(X519/H519,"0")</f>
        <v>112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1.7922400000000001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868</v>
      </c>
      <c r="X521" s="387">
        <f>IFERROR(SUM(X511:X519),"0")</f>
        <v>889.6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200</v>
      </c>
      <c r="X524" s="386">
        <f>IFERROR(IF(W524="",0,CEILING((W524/$H524),1)*$H524),"")</f>
        <v>205.20000000000002</v>
      </c>
      <c r="Y524" s="36">
        <f>IFERROR(IF(X524=0,"",ROUNDUP(X524/H524,0)*0.02175),"")</f>
        <v>0.41324999999999995</v>
      </c>
      <c r="Z524" s="56"/>
      <c r="AA524" s="57"/>
      <c r="AE524" s="64"/>
      <c r="BB524" s="361" t="s">
        <v>1</v>
      </c>
      <c r="BL524" s="64">
        <f>IFERROR(W524*I524/H524,"0")</f>
        <v>208.88888888888889</v>
      </c>
      <c r="BM524" s="64">
        <f>IFERROR(X524*I524/H524,"0")</f>
        <v>214.32</v>
      </c>
      <c r="BN524" s="64">
        <f>IFERROR(1/J524*(W524/H524),"0")</f>
        <v>0.3306878306878307</v>
      </c>
      <c r="BO524" s="64">
        <f>IFERROR(1/J524*(X524/H524),"0")</f>
        <v>0.33928571428571425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150</v>
      </c>
      <c r="X525" s="386">
        <f>IFERROR(IF(W525="",0,CEILING((W525/$H525),1)*$H525),"")</f>
        <v>151.20000000000002</v>
      </c>
      <c r="Y525" s="36">
        <f>IFERROR(IF(X525=0,"",ROUNDUP(X525/H525,0)*0.02175),"")</f>
        <v>0.30449999999999999</v>
      </c>
      <c r="Z525" s="56"/>
      <c r="AA525" s="57"/>
      <c r="AE525" s="64"/>
      <c r="BB525" s="362" t="s">
        <v>1</v>
      </c>
      <c r="BL525" s="64">
        <f>IFERROR(W525*I525/H525,"0")</f>
        <v>156.66666666666666</v>
      </c>
      <c r="BM525" s="64">
        <f>IFERROR(X525*I525/H525,"0")</f>
        <v>157.91999999999999</v>
      </c>
      <c r="BN525" s="64">
        <f>IFERROR(1/J525*(W525/H525),"0")</f>
        <v>0.24801587301587297</v>
      </c>
      <c r="BO525" s="64">
        <f>IFERROR(1/J525*(X525/H525),"0")</f>
        <v>0.25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60</v>
      </c>
      <c r="X527" s="386">
        <f>IFERROR(IF(W527="",0,CEILING((W527/$H527),1)*$H527),"")</f>
        <v>60</v>
      </c>
      <c r="Y527" s="36">
        <f>IFERROR(IF(X527=0,"",ROUNDUP(X527/H527,0)*0.00937),"")</f>
        <v>0.14055000000000001</v>
      </c>
      <c r="Z527" s="56"/>
      <c r="AA527" s="57"/>
      <c r="AE527" s="64"/>
      <c r="BB527" s="364" t="s">
        <v>1</v>
      </c>
      <c r="BL527" s="64">
        <f>IFERROR(W527*I527/H527,"0")</f>
        <v>63.6</v>
      </c>
      <c r="BM527" s="64">
        <f>IFERROR(X527*I527/H527,"0")</f>
        <v>63.6</v>
      </c>
      <c r="BN527" s="64">
        <f>IFERROR(1/J527*(W527/H527),"0")</f>
        <v>0.125</v>
      </c>
      <c r="BO527" s="64">
        <f>IFERROR(1/J527*(X527/H527),"0")</f>
        <v>0.125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47.407407407407405</v>
      </c>
      <c r="X528" s="387">
        <f>IFERROR(X523/H523,"0")+IFERROR(X524/H524,"0")+IFERROR(X525/H525,"0")+IFERROR(X526/H526,"0")+IFERROR(X527/H527,"0")</f>
        <v>48</v>
      </c>
      <c r="Y528" s="387">
        <f>IFERROR(IF(Y523="",0,Y523),"0")+IFERROR(IF(Y524="",0,Y524),"0")+IFERROR(IF(Y525="",0,Y525),"0")+IFERROR(IF(Y526="",0,Y526),"0")+IFERROR(IF(Y527="",0,Y527),"0")</f>
        <v>0.85829999999999984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410</v>
      </c>
      <c r="X529" s="387">
        <f>IFERROR(SUM(X523:X527),"0")</f>
        <v>416.40000000000003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140</v>
      </c>
      <c r="X531" s="386">
        <f>IFERROR(IF(W531="",0,CEILING((W531/$H531),1)*$H531),"")</f>
        <v>142.80000000000001</v>
      </c>
      <c r="Y531" s="36">
        <f>IFERROR(IF(X531=0,"",ROUNDUP(X531/H531,0)*0.00753),"")</f>
        <v>0.25602000000000003</v>
      </c>
      <c r="Z531" s="56"/>
      <c r="AA531" s="57"/>
      <c r="AE531" s="64"/>
      <c r="BB531" s="365" t="s">
        <v>1</v>
      </c>
      <c r="BL531" s="64">
        <f>IFERROR(W531*I531/H531,"0")</f>
        <v>148.66666666666666</v>
      </c>
      <c r="BM531" s="64">
        <f>IFERROR(X531*I531/H531,"0")</f>
        <v>151.64000000000001</v>
      </c>
      <c r="BN531" s="64">
        <f>IFERROR(1/J531*(W531/H531),"0")</f>
        <v>0.21367521367521364</v>
      </c>
      <c r="BO531" s="64">
        <f>IFERROR(1/J531*(X531/H531),"0")</f>
        <v>0.21794871794871795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140</v>
      </c>
      <c r="X532" s="386">
        <f>IFERROR(IF(W532="",0,CEILING((W532/$H532),1)*$H532),"")</f>
        <v>142.80000000000001</v>
      </c>
      <c r="Y532" s="36">
        <f>IFERROR(IF(X532=0,"",ROUNDUP(X532/H532,0)*0.00753),"")</f>
        <v>0.25602000000000003</v>
      </c>
      <c r="Z532" s="56"/>
      <c r="AA532" s="57"/>
      <c r="AE532" s="64"/>
      <c r="BB532" s="366" t="s">
        <v>1</v>
      </c>
      <c r="BL532" s="64">
        <f>IFERROR(W532*I532/H532,"0")</f>
        <v>148.66666666666666</v>
      </c>
      <c r="BM532" s="64">
        <f>IFERROR(X532*I532/H532,"0")</f>
        <v>151.64000000000001</v>
      </c>
      <c r="BN532" s="64">
        <f>IFERROR(1/J532*(W532/H532),"0")</f>
        <v>0.21367521367521364</v>
      </c>
      <c r="BO532" s="64">
        <f>IFERROR(1/J532*(X532/H532),"0")</f>
        <v>0.21794871794871795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56</v>
      </c>
      <c r="X534" s="386">
        <f>IFERROR(IF(W534="",0,CEILING((W534/$H534),1)*$H534),"")</f>
        <v>57.12</v>
      </c>
      <c r="Y534" s="36">
        <f>IFERROR(IF(X534=0,"",ROUNDUP(X534/H534,0)*0.00502),"")</f>
        <v>0.17068</v>
      </c>
      <c r="Z534" s="56"/>
      <c r="AA534" s="57"/>
      <c r="AE534" s="64"/>
      <c r="BB534" s="368" t="s">
        <v>1</v>
      </c>
      <c r="BL534" s="64">
        <f>IFERROR(W534*I534/H534,"0")</f>
        <v>61.333333333333343</v>
      </c>
      <c r="BM534" s="64">
        <f>IFERROR(X534*I534/H534,"0")</f>
        <v>62.560000000000009</v>
      </c>
      <c r="BN534" s="64">
        <f>IFERROR(1/J534*(W534/H534),"0")</f>
        <v>0.14245014245014248</v>
      </c>
      <c r="BO534" s="64">
        <f>IFERROR(1/J534*(X534/H534),"0")</f>
        <v>0.14529914529914531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100</v>
      </c>
      <c r="X535" s="387">
        <f>IFERROR(X531/H531,"0")+IFERROR(X532/H532,"0")+IFERROR(X533/H533,"0")+IFERROR(X534/H534,"0")</f>
        <v>102</v>
      </c>
      <c r="Y535" s="387">
        <f>IFERROR(IF(Y531="",0,Y531),"0")+IFERROR(IF(Y532="",0,Y532),"0")+IFERROR(IF(Y533="",0,Y533),"0")+IFERROR(IF(Y534="",0,Y534),"0")</f>
        <v>0.68271999999999999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336</v>
      </c>
      <c r="X536" s="387">
        <f>IFERROR(SUM(X531:X534),"0")</f>
        <v>342.72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200</v>
      </c>
      <c r="X538" s="386">
        <f>IFERROR(IF(W538="",0,CEILING((W538/$H538),1)*$H538),"")</f>
        <v>202.79999999999998</v>
      </c>
      <c r="Y538" s="36">
        <f>IFERROR(IF(X538=0,"",ROUNDUP(X538/H538,0)*0.02175),"")</f>
        <v>0.5655</v>
      </c>
      <c r="Z538" s="56"/>
      <c r="AA538" s="57"/>
      <c r="AE538" s="64"/>
      <c r="BB538" s="369" t="s">
        <v>1</v>
      </c>
      <c r="BL538" s="64">
        <f>IFERROR(W538*I538/H538,"0")</f>
        <v>214.46153846153848</v>
      </c>
      <c r="BM538" s="64">
        <f>IFERROR(X538*I538/H538,"0")</f>
        <v>217.464</v>
      </c>
      <c r="BN538" s="64">
        <f>IFERROR(1/J538*(W538/H538),"0")</f>
        <v>0.45787545787545786</v>
      </c>
      <c r="BO538" s="64">
        <f>IFERROR(1/J538*(X538/H538),"0")</f>
        <v>0.46428571428571425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25.641025641025642</v>
      </c>
      <c r="X541" s="387">
        <f>IFERROR(X538/H538,"0")+IFERROR(X539/H539,"0")+IFERROR(X540/H540,"0")</f>
        <v>26</v>
      </c>
      <c r="Y541" s="387">
        <f>IFERROR(IF(Y538="",0,Y538),"0")+IFERROR(IF(Y539="",0,Y539),"0")+IFERROR(IF(Y540="",0,Y540),"0")</f>
        <v>0.5655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200</v>
      </c>
      <c r="X542" s="387">
        <f>IFERROR(SUM(X538:X540),"0")</f>
        <v>202.79999999999998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130</v>
      </c>
      <c r="X545" s="386">
        <f>IFERROR(IF(W545="",0,CEILING((W545/$H545),1)*$H545),"")</f>
        <v>132.6</v>
      </c>
      <c r="Y545" s="36">
        <f>IFERROR(IF(X545=0,"",ROUNDUP(X545/H545,0)*0.02175),"")</f>
        <v>0.36974999999999997</v>
      </c>
      <c r="Z545" s="56"/>
      <c r="AA545" s="57"/>
      <c r="AE545" s="64"/>
      <c r="BB545" s="373" t="s">
        <v>1</v>
      </c>
      <c r="BL545" s="64">
        <f>IFERROR(W545*I545/H545,"0")</f>
        <v>137.99999999999997</v>
      </c>
      <c r="BM545" s="64">
        <f>IFERROR(X545*I545/H545,"0")</f>
        <v>140.76</v>
      </c>
      <c r="BN545" s="64">
        <f>IFERROR(1/J545*(W545/H545),"0")</f>
        <v>0.29761904761904762</v>
      </c>
      <c r="BO545" s="64">
        <f>IFERROR(1/J545*(X545/H545),"0")</f>
        <v>0.30357142857142855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130</v>
      </c>
      <c r="X547" s="386">
        <f>IFERROR(IF(W547="",0,CEILING((W547/$H547),1)*$H547),"")</f>
        <v>132.6</v>
      </c>
      <c r="Y547" s="36">
        <f>IFERROR(IF(X547=0,"",ROUNDUP(X547/H547,0)*0.02175),"")</f>
        <v>0.36974999999999997</v>
      </c>
      <c r="Z547" s="56"/>
      <c r="AA547" s="57"/>
      <c r="AE547" s="64"/>
      <c r="BB547" s="375" t="s">
        <v>1</v>
      </c>
      <c r="BL547" s="64">
        <f>IFERROR(W547*I547/H547,"0")</f>
        <v>137.99999999999997</v>
      </c>
      <c r="BM547" s="64">
        <f>IFERROR(X547*I547/H547,"0")</f>
        <v>140.76</v>
      </c>
      <c r="BN547" s="64">
        <f>IFERROR(1/J547*(W547/H547),"0")</f>
        <v>0.29761904761904762</v>
      </c>
      <c r="BO547" s="64">
        <f>IFERROR(1/J547*(X547/H547),"0")</f>
        <v>0.30357142857142855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33.333333333333336</v>
      </c>
      <c r="X548" s="387">
        <f>IFERROR(X544/H544,"0")+IFERROR(X545/H545,"0")+IFERROR(X546/H546,"0")+IFERROR(X547/H547,"0")</f>
        <v>34</v>
      </c>
      <c r="Y548" s="387">
        <f>IFERROR(IF(Y544="",0,Y544),"0")+IFERROR(IF(Y545="",0,Y545),"0")+IFERROR(IF(Y546="",0,Y546),"0")+IFERROR(IF(Y547="",0,Y547),"0")</f>
        <v>0.73949999999999994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260</v>
      </c>
      <c r="X549" s="387">
        <f>IFERROR(SUM(X544:X547),"0")</f>
        <v>265.2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16936.599999999999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17101.159999999996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18217.5491827636</v>
      </c>
      <c r="X551" s="387">
        <f>IFERROR(SUM(BM22:BM547),"0")</f>
        <v>18392.591999999993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37</v>
      </c>
      <c r="X552" s="38">
        <f>ROUNDUP(SUM(BO22:BO547),0)</f>
        <v>37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19142.5491827636</v>
      </c>
      <c r="X553" s="387">
        <f>GrossWeightTotalR+PalletQtyTotalR*25</f>
        <v>19317.591999999993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4638.2234703355389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4668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42.570650000000008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189</v>
      </c>
      <c r="D560" s="46">
        <f>IFERROR(X59*1,"0")+IFERROR(X60*1,"0")+IFERROR(X61*1,"0")+IFERROR(X62*1,"0")</f>
        <v>806.40000000000009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3856.3</v>
      </c>
      <c r="F560" s="46">
        <f>IFERROR(X134*1,"0")+IFERROR(X135*1,"0")+IFERROR(X136*1,"0")+IFERROR(X137*1,"0")+IFERROR(X138*1,"0")</f>
        <v>1343.7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336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2828.7000000000003</v>
      </c>
      <c r="J560" s="46">
        <f>IFERROR(X214*1,"0")+IFERROR(X215*1,"0")+IFERROR(X216*1,"0")+IFERROR(X217*1,"0")+IFERROR(X218*1,"0")+IFERROR(X219*1,"0")+IFERROR(X220*1,"0")+IFERROR(X224*1,"0")+IFERROR(X225*1,"0")</f>
        <v>210</v>
      </c>
      <c r="K560" s="46">
        <f>IFERROR(X230*1,"0")+IFERROR(X231*1,"0")+IFERROR(X232*1,"0")+IFERROR(X233*1,"0")+IFERROR(X234*1,"0")+IFERROR(X235*1,"0")+IFERROR(X236*1,"0")+IFERROR(X237*1,"0")</f>
        <v>232.79999999999998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130.20000000000002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1901.4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2158.2000000000003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269.27999999999997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121.5</v>
      </c>
      <c r="T560" s="46">
        <f>IFERROR(X453*1,"0")+IFERROR(X454*1,"0")+IFERROR(X455*1,"0")</f>
        <v>10.799999999999999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590.16000000000008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2116.7199999999998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