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3CB947-BFF5-4EB2-88AE-CF84A46517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Y546" i="1"/>
  <c r="X546" i="1"/>
  <c r="BM546" i="1" s="1"/>
  <c r="BN545" i="1"/>
  <c r="BL545" i="1"/>
  <c r="X545" i="1"/>
  <c r="BO545" i="1" s="1"/>
  <c r="BN544" i="1"/>
  <c r="BL544" i="1"/>
  <c r="X544" i="1"/>
  <c r="BO544" i="1" s="1"/>
  <c r="W542" i="1"/>
  <c r="W541" i="1"/>
  <c r="BN540" i="1"/>
  <c r="BL540" i="1"/>
  <c r="X540" i="1"/>
  <c r="BO539" i="1"/>
  <c r="BN539" i="1"/>
  <c r="BM539" i="1"/>
  <c r="BL539" i="1"/>
  <c r="Y539" i="1"/>
  <c r="X539" i="1"/>
  <c r="BN538" i="1"/>
  <c r="BL538" i="1"/>
  <c r="X538" i="1"/>
  <c r="W536" i="1"/>
  <c r="W535" i="1"/>
  <c r="BN534" i="1"/>
  <c r="BL534" i="1"/>
  <c r="X534" i="1"/>
  <c r="BO534" i="1" s="1"/>
  <c r="BO533" i="1"/>
  <c r="BN533" i="1"/>
  <c r="BL533" i="1"/>
  <c r="X533" i="1"/>
  <c r="BN532" i="1"/>
  <c r="BL532" i="1"/>
  <c r="X532" i="1"/>
  <c r="BO532" i="1" s="1"/>
  <c r="BN531" i="1"/>
  <c r="BL531" i="1"/>
  <c r="X531" i="1"/>
  <c r="Y531" i="1" s="1"/>
  <c r="W529" i="1"/>
  <c r="W528" i="1"/>
  <c r="BN527" i="1"/>
  <c r="BL527" i="1"/>
  <c r="X527" i="1"/>
  <c r="BN526" i="1"/>
  <c r="BL526" i="1"/>
  <c r="X526" i="1"/>
  <c r="BN525" i="1"/>
  <c r="BL525" i="1"/>
  <c r="X525" i="1"/>
  <c r="BO524" i="1"/>
  <c r="BN524" i="1"/>
  <c r="BM524" i="1"/>
  <c r="BL524" i="1"/>
  <c r="Y524" i="1"/>
  <c r="X524" i="1"/>
  <c r="BN523" i="1"/>
  <c r="BL523" i="1"/>
  <c r="X523" i="1"/>
  <c r="W521" i="1"/>
  <c r="W520" i="1"/>
  <c r="BN519" i="1"/>
  <c r="BL519" i="1"/>
  <c r="X519" i="1"/>
  <c r="BO519" i="1" s="1"/>
  <c r="BO518" i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Y512" i="1"/>
  <c r="X512" i="1"/>
  <c r="BM512" i="1" s="1"/>
  <c r="BN511" i="1"/>
  <c r="BL511" i="1"/>
  <c r="X511" i="1"/>
  <c r="BM511" i="1" s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X503" i="1" s="1"/>
  <c r="O499" i="1"/>
  <c r="W497" i="1"/>
  <c r="W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BM490" i="1" s="1"/>
  <c r="O490" i="1"/>
  <c r="W488" i="1"/>
  <c r="W487" i="1"/>
  <c r="BN486" i="1"/>
  <c r="BL486" i="1"/>
  <c r="X486" i="1"/>
  <c r="BO486" i="1" s="1"/>
  <c r="O486" i="1"/>
  <c r="BN485" i="1"/>
  <c r="BL485" i="1"/>
  <c r="X485" i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O474" i="1" s="1"/>
  <c r="BN473" i="1"/>
  <c r="BL473" i="1"/>
  <c r="X473" i="1"/>
  <c r="O473" i="1"/>
  <c r="BN472" i="1"/>
  <c r="BL472" i="1"/>
  <c r="X472" i="1"/>
  <c r="O472" i="1"/>
  <c r="BN471" i="1"/>
  <c r="BL471" i="1"/>
  <c r="X471" i="1"/>
  <c r="BO471" i="1" s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W456" i="1"/>
  <c r="BN455" i="1"/>
  <c r="BL455" i="1"/>
  <c r="X455" i="1"/>
  <c r="O455" i="1"/>
  <c r="BN454" i="1"/>
  <c r="BL454" i="1"/>
  <c r="X454" i="1"/>
  <c r="BO454" i="1" s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BO434" i="1" s="1"/>
  <c r="O434" i="1"/>
  <c r="BN433" i="1"/>
  <c r="BL433" i="1"/>
  <c r="X433" i="1"/>
  <c r="BN432" i="1"/>
  <c r="BL432" i="1"/>
  <c r="X432" i="1"/>
  <c r="O432" i="1"/>
  <c r="BN431" i="1"/>
  <c r="BL431" i="1"/>
  <c r="X431" i="1"/>
  <c r="BO431" i="1" s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BO417" i="1" s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Y403" i="1"/>
  <c r="X403" i="1"/>
  <c r="BM403" i="1" s="1"/>
  <c r="O403" i="1"/>
  <c r="BN402" i="1"/>
  <c r="BL402" i="1"/>
  <c r="X402" i="1"/>
  <c r="BO402" i="1" s="1"/>
  <c r="BO401" i="1"/>
  <c r="BN401" i="1"/>
  <c r="BM401" i="1"/>
  <c r="BL401" i="1"/>
  <c r="Y401" i="1"/>
  <c r="X401" i="1"/>
  <c r="O401" i="1"/>
  <c r="BN400" i="1"/>
  <c r="BL400" i="1"/>
  <c r="X400" i="1"/>
  <c r="BM400" i="1" s="1"/>
  <c r="BN399" i="1"/>
  <c r="BL399" i="1"/>
  <c r="X399" i="1"/>
  <c r="BM399" i="1" s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BN395" i="1"/>
  <c r="BL395" i="1"/>
  <c r="X395" i="1"/>
  <c r="BO395" i="1" s="1"/>
  <c r="BN394" i="1"/>
  <c r="BL394" i="1"/>
  <c r="X394" i="1"/>
  <c r="O394" i="1"/>
  <c r="BN393" i="1"/>
  <c r="BL393" i="1"/>
  <c r="X393" i="1"/>
  <c r="O393" i="1"/>
  <c r="BN392" i="1"/>
  <c r="BL392" i="1"/>
  <c r="X392" i="1"/>
  <c r="BN391" i="1"/>
  <c r="BL391" i="1"/>
  <c r="X391" i="1"/>
  <c r="BM391" i="1" s="1"/>
  <c r="O391" i="1"/>
  <c r="BN390" i="1"/>
  <c r="BL390" i="1"/>
  <c r="X390" i="1"/>
  <c r="BN389" i="1"/>
  <c r="BL389" i="1"/>
  <c r="X389" i="1"/>
  <c r="BO389" i="1" s="1"/>
  <c r="BN388" i="1"/>
  <c r="BL388" i="1"/>
  <c r="X388" i="1"/>
  <c r="BN387" i="1"/>
  <c r="BL387" i="1"/>
  <c r="X387" i="1"/>
  <c r="BO387" i="1" s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BM381" i="1" s="1"/>
  <c r="O381" i="1"/>
  <c r="BO380" i="1"/>
  <c r="BN380" i="1"/>
  <c r="BM380" i="1"/>
  <c r="BL380" i="1"/>
  <c r="Y380" i="1"/>
  <c r="X380" i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BO347" i="1" s="1"/>
  <c r="O347" i="1"/>
  <c r="BO346" i="1"/>
  <c r="BN346" i="1"/>
  <c r="BM346" i="1"/>
  <c r="BL346" i="1"/>
  <c r="Y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BO335" i="1" s="1"/>
  <c r="O335" i="1"/>
  <c r="BN334" i="1"/>
  <c r="BL334" i="1"/>
  <c r="X334" i="1"/>
  <c r="X337" i="1" s="1"/>
  <c r="O334" i="1"/>
  <c r="W332" i="1"/>
  <c r="W331" i="1"/>
  <c r="BN330" i="1"/>
  <c r="BL330" i="1"/>
  <c r="X330" i="1"/>
  <c r="BO330" i="1" s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BO322" i="1" s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BO319" i="1" s="1"/>
  <c r="O319" i="1"/>
  <c r="W315" i="1"/>
  <c r="W314" i="1"/>
  <c r="BN313" i="1"/>
  <c r="BL313" i="1"/>
  <c r="X313" i="1"/>
  <c r="BO313" i="1" s="1"/>
  <c r="O313" i="1"/>
  <c r="W311" i="1"/>
  <c r="W310" i="1"/>
  <c r="BN309" i="1"/>
  <c r="BL309" i="1"/>
  <c r="X309" i="1"/>
  <c r="BO309" i="1" s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BM288" i="1" s="1"/>
  <c r="O288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BO275" i="1"/>
  <c r="BN275" i="1"/>
  <c r="BM275" i="1"/>
  <c r="BL275" i="1"/>
  <c r="Y275" i="1"/>
  <c r="X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W267" i="1"/>
  <c r="W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BO25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N253" i="1"/>
  <c r="BL253" i="1"/>
  <c r="X253" i="1"/>
  <c r="BO253" i="1" s="1"/>
  <c r="O253" i="1"/>
  <c r="W251" i="1"/>
  <c r="W250" i="1"/>
  <c r="BN249" i="1"/>
  <c r="BL249" i="1"/>
  <c r="X249" i="1"/>
  <c r="O249" i="1"/>
  <c r="BN248" i="1"/>
  <c r="BL248" i="1"/>
  <c r="X248" i="1"/>
  <c r="BM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M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M231" i="1" s="1"/>
  <c r="BN230" i="1"/>
  <c r="BL230" i="1"/>
  <c r="X230" i="1"/>
  <c r="BM230" i="1" s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M214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BO169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BM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M102" i="1" s="1"/>
  <c r="O102" i="1"/>
  <c r="BN101" i="1"/>
  <c r="BL101" i="1"/>
  <c r="X101" i="1"/>
  <c r="BM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M98" i="1" s="1"/>
  <c r="O98" i="1"/>
  <c r="BN97" i="1"/>
  <c r="BL97" i="1"/>
  <c r="X97" i="1"/>
  <c r="BM97" i="1" s="1"/>
  <c r="O97" i="1"/>
  <c r="W95" i="1"/>
  <c r="W94" i="1"/>
  <c r="BN93" i="1"/>
  <c r="BL93" i="1"/>
  <c r="X93" i="1"/>
  <c r="BM93" i="1" s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M86" i="1" s="1"/>
  <c r="O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X83" i="1"/>
  <c r="BM83" i="1" s="1"/>
  <c r="O83" i="1"/>
  <c r="BN82" i="1"/>
  <c r="BL82" i="1"/>
  <c r="X82" i="1"/>
  <c r="BM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M79" i="1" s="1"/>
  <c r="O79" i="1"/>
  <c r="BN78" i="1"/>
  <c r="BL78" i="1"/>
  <c r="X78" i="1"/>
  <c r="BM78" i="1" s="1"/>
  <c r="O78" i="1"/>
  <c r="BN77" i="1"/>
  <c r="BL77" i="1"/>
  <c r="X77" i="1"/>
  <c r="BM77" i="1" s="1"/>
  <c r="O77" i="1"/>
  <c r="BO76" i="1"/>
  <c r="BN76" i="1"/>
  <c r="BM76" i="1"/>
  <c r="BL76" i="1"/>
  <c r="Y76" i="1"/>
  <c r="X76" i="1"/>
  <c r="O76" i="1"/>
  <c r="BN75" i="1"/>
  <c r="BL75" i="1"/>
  <c r="X75" i="1"/>
  <c r="BM75" i="1" s="1"/>
  <c r="O75" i="1"/>
  <c r="BN74" i="1"/>
  <c r="BL74" i="1"/>
  <c r="Y74" i="1"/>
  <c r="X74" i="1"/>
  <c r="BM74" i="1" s="1"/>
  <c r="O74" i="1"/>
  <c r="BN73" i="1"/>
  <c r="BL73" i="1"/>
  <c r="X73" i="1"/>
  <c r="BM73" i="1" s="1"/>
  <c r="O73" i="1"/>
  <c r="BN72" i="1"/>
  <c r="BL72" i="1"/>
  <c r="X72" i="1"/>
  <c r="BO72" i="1" s="1"/>
  <c r="O72" i="1"/>
  <c r="BN71" i="1"/>
  <c r="BL71" i="1"/>
  <c r="X71" i="1"/>
  <c r="BM71" i="1" s="1"/>
  <c r="O71" i="1"/>
  <c r="BN70" i="1"/>
  <c r="BL70" i="1"/>
  <c r="X70" i="1"/>
  <c r="BM70" i="1" s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Y67" i="1"/>
  <c r="X67" i="1"/>
  <c r="BM67" i="1" s="1"/>
  <c r="O67" i="1"/>
  <c r="W64" i="1"/>
  <c r="W63" i="1"/>
  <c r="BN62" i="1"/>
  <c r="BL62" i="1"/>
  <c r="X62" i="1"/>
  <c r="BM62" i="1" s="1"/>
  <c r="BN61" i="1"/>
  <c r="BL61" i="1"/>
  <c r="X61" i="1"/>
  <c r="O61" i="1"/>
  <c r="BN60" i="1"/>
  <c r="BL60" i="1"/>
  <c r="X60" i="1"/>
  <c r="BO60" i="1" s="1"/>
  <c r="O60" i="1"/>
  <c r="BN59" i="1"/>
  <c r="BL59" i="1"/>
  <c r="Y59" i="1"/>
  <c r="X59" i="1"/>
  <c r="O59" i="1"/>
  <c r="W56" i="1"/>
  <c r="W55" i="1"/>
  <c r="BN54" i="1"/>
  <c r="BL54" i="1"/>
  <c r="X54" i="1"/>
  <c r="BM54" i="1" s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M35" i="1" s="1"/>
  <c r="O35" i="1"/>
  <c r="BN34" i="1"/>
  <c r="BL34" i="1"/>
  <c r="X34" i="1"/>
  <c r="BM34" i="1" s="1"/>
  <c r="O34" i="1"/>
  <c r="BN33" i="1"/>
  <c r="BL33" i="1"/>
  <c r="X33" i="1"/>
  <c r="BO33" i="1" s="1"/>
  <c r="O33" i="1"/>
  <c r="BN32" i="1"/>
  <c r="BL32" i="1"/>
  <c r="Y32" i="1"/>
  <c r="X32" i="1"/>
  <c r="BM32" i="1" s="1"/>
  <c r="BN31" i="1"/>
  <c r="BL31" i="1"/>
  <c r="X31" i="1"/>
  <c r="BM31" i="1" s="1"/>
  <c r="BN30" i="1"/>
  <c r="BL30" i="1"/>
  <c r="X30" i="1"/>
  <c r="BM30" i="1" s="1"/>
  <c r="O30" i="1"/>
  <c r="BN29" i="1"/>
  <c r="BL29" i="1"/>
  <c r="Y29" i="1"/>
  <c r="X29" i="1"/>
  <c r="BM29" i="1" s="1"/>
  <c r="O29" i="1"/>
  <c r="BN28" i="1"/>
  <c r="BL28" i="1"/>
  <c r="X28" i="1"/>
  <c r="BM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Y22" i="1"/>
  <c r="X22" i="1"/>
  <c r="BM22" i="1" s="1"/>
  <c r="O22" i="1"/>
  <c r="H10" i="1"/>
  <c r="A9" i="1"/>
  <c r="F10" i="1" s="1"/>
  <c r="D7" i="1"/>
  <c r="P6" i="1"/>
  <c r="O2" i="1"/>
  <c r="BO165" i="1" l="1"/>
  <c r="BM165" i="1"/>
  <c r="Y165" i="1"/>
  <c r="X227" i="1"/>
  <c r="BO224" i="1"/>
  <c r="BM224" i="1"/>
  <c r="Y224" i="1"/>
  <c r="BO235" i="1"/>
  <c r="BM235" i="1"/>
  <c r="Y235" i="1"/>
  <c r="BO261" i="1"/>
  <c r="BM261" i="1"/>
  <c r="Y261" i="1"/>
  <c r="BO308" i="1"/>
  <c r="BM308" i="1"/>
  <c r="Y308" i="1"/>
  <c r="BO336" i="1"/>
  <c r="BM336" i="1"/>
  <c r="Y336" i="1"/>
  <c r="BO340" i="1"/>
  <c r="BM340" i="1"/>
  <c r="Y340" i="1"/>
  <c r="BO367" i="1"/>
  <c r="BM367" i="1"/>
  <c r="Y367" i="1"/>
  <c r="BO393" i="1"/>
  <c r="BM393" i="1"/>
  <c r="Y393" i="1"/>
  <c r="BM398" i="1"/>
  <c r="Y398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65" i="1"/>
  <c r="X467" i="1"/>
  <c r="BO480" i="1"/>
  <c r="BM480" i="1"/>
  <c r="Y480" i="1"/>
  <c r="X507" i="1"/>
  <c r="X506" i="1"/>
  <c r="BO505" i="1"/>
  <c r="BM505" i="1"/>
  <c r="Y505" i="1"/>
  <c r="Y506" i="1" s="1"/>
  <c r="Y23" i="1"/>
  <c r="Y24" i="1" s="1"/>
  <c r="BM23" i="1"/>
  <c r="X24" i="1"/>
  <c r="X25" i="1"/>
  <c r="X37" i="1"/>
  <c r="Y30" i="1"/>
  <c r="Y33" i="1"/>
  <c r="BM33" i="1"/>
  <c r="Y60" i="1"/>
  <c r="BM60" i="1"/>
  <c r="X64" i="1"/>
  <c r="Y62" i="1"/>
  <c r="Y68" i="1"/>
  <c r="BM68" i="1"/>
  <c r="Y75" i="1"/>
  <c r="Y82" i="1"/>
  <c r="Y98" i="1"/>
  <c r="Y111" i="1"/>
  <c r="BM111" i="1"/>
  <c r="BO191" i="1"/>
  <c r="BM191" i="1"/>
  <c r="Y191" i="1"/>
  <c r="BO232" i="1"/>
  <c r="BM232" i="1"/>
  <c r="Y232" i="1"/>
  <c r="BO249" i="1"/>
  <c r="BM249" i="1"/>
  <c r="Y249" i="1"/>
  <c r="BO282" i="1"/>
  <c r="BM282" i="1"/>
  <c r="Y282" i="1"/>
  <c r="BO324" i="1"/>
  <c r="BM324" i="1"/>
  <c r="Y324" i="1"/>
  <c r="BO353" i="1"/>
  <c r="BM353" i="1"/>
  <c r="Y353" i="1"/>
  <c r="BO390" i="1"/>
  <c r="BM390" i="1"/>
  <c r="Y390" i="1"/>
  <c r="BO412" i="1"/>
  <c r="BM412" i="1"/>
  <c r="Y412" i="1"/>
  <c r="BO461" i="1"/>
  <c r="BM461" i="1"/>
  <c r="Y461" i="1"/>
  <c r="BO477" i="1"/>
  <c r="BM477" i="1"/>
  <c r="Y477" i="1"/>
  <c r="BM500" i="1"/>
  <c r="Y500" i="1"/>
  <c r="BM516" i="1"/>
  <c r="Y516" i="1"/>
  <c r="X211" i="1"/>
  <c r="BO43" i="1"/>
  <c r="BO53" i="1"/>
  <c r="BO70" i="1"/>
  <c r="BO78" i="1"/>
  <c r="BO83" i="1"/>
  <c r="BM84" i="1"/>
  <c r="BM112" i="1"/>
  <c r="BM116" i="1"/>
  <c r="BM119" i="1"/>
  <c r="BM129" i="1"/>
  <c r="BM137" i="1"/>
  <c r="BM144" i="1"/>
  <c r="BM146" i="1"/>
  <c r="BM153" i="1"/>
  <c r="BM158" i="1"/>
  <c r="X171" i="1"/>
  <c r="X172" i="1"/>
  <c r="BM174" i="1"/>
  <c r="BM179" i="1"/>
  <c r="BM187" i="1"/>
  <c r="BM192" i="1"/>
  <c r="BM196" i="1"/>
  <c r="BM198" i="1"/>
  <c r="BM200" i="1"/>
  <c r="BM207" i="1"/>
  <c r="BM209" i="1"/>
  <c r="BM217" i="1"/>
  <c r="BM225" i="1"/>
  <c r="BM233" i="1"/>
  <c r="BM236" i="1"/>
  <c r="BM243" i="1"/>
  <c r="BM247" i="1"/>
  <c r="BO342" i="1"/>
  <c r="BM342" i="1"/>
  <c r="Y342" i="1"/>
  <c r="BO355" i="1"/>
  <c r="BM355" i="1"/>
  <c r="Y355" i="1"/>
  <c r="BO369" i="1"/>
  <c r="BM369" i="1"/>
  <c r="Y369" i="1"/>
  <c r="BO373" i="1"/>
  <c r="BM373" i="1"/>
  <c r="Y373" i="1"/>
  <c r="BM392" i="1"/>
  <c r="Y392" i="1"/>
  <c r="BO404" i="1"/>
  <c r="BM404" i="1"/>
  <c r="Y404" i="1"/>
  <c r="BO406" i="1"/>
  <c r="BM406" i="1"/>
  <c r="Y406" i="1"/>
  <c r="BO432" i="1"/>
  <c r="BM432" i="1"/>
  <c r="Y432" i="1"/>
  <c r="BO440" i="1"/>
  <c r="BM440" i="1"/>
  <c r="Y440" i="1"/>
  <c r="BO475" i="1"/>
  <c r="BM475" i="1"/>
  <c r="Y475" i="1"/>
  <c r="BM494" i="1"/>
  <c r="BM513" i="1"/>
  <c r="BM514" i="1"/>
  <c r="Y514" i="1"/>
  <c r="BM547" i="1"/>
  <c r="BO35" i="1"/>
  <c r="BO39" i="1"/>
  <c r="BO47" i="1"/>
  <c r="BO54" i="1"/>
  <c r="BO71" i="1"/>
  <c r="BO79" i="1"/>
  <c r="BM109" i="1"/>
  <c r="BM121" i="1"/>
  <c r="W551" i="1"/>
  <c r="BO22" i="1"/>
  <c r="Y27" i="1"/>
  <c r="BM27" i="1"/>
  <c r="BO27" i="1"/>
  <c r="BO29" i="1"/>
  <c r="BO30" i="1"/>
  <c r="BO32" i="1"/>
  <c r="Y35" i="1"/>
  <c r="Y39" i="1"/>
  <c r="Y40" i="1" s="1"/>
  <c r="Y43" i="1"/>
  <c r="Y44" i="1" s="1"/>
  <c r="Y47" i="1"/>
  <c r="Y48" i="1" s="1"/>
  <c r="Y53" i="1"/>
  <c r="Y54" i="1"/>
  <c r="X56" i="1"/>
  <c r="X63" i="1"/>
  <c r="BO59" i="1"/>
  <c r="BO62" i="1"/>
  <c r="BO67" i="1"/>
  <c r="Y70" i="1"/>
  <c r="Y71" i="1"/>
  <c r="Y72" i="1"/>
  <c r="BM72" i="1"/>
  <c r="BO74" i="1"/>
  <c r="BO75" i="1"/>
  <c r="Y78" i="1"/>
  <c r="Y79" i="1"/>
  <c r="Y80" i="1"/>
  <c r="BM80" i="1"/>
  <c r="Y83" i="1"/>
  <c r="Y91" i="1"/>
  <c r="BM91" i="1"/>
  <c r="BO91" i="1"/>
  <c r="BM92" i="1"/>
  <c r="Y99" i="1"/>
  <c r="BM99" i="1"/>
  <c r="BM100" i="1"/>
  <c r="Y102" i="1"/>
  <c r="Y107" i="1"/>
  <c r="BM107" i="1"/>
  <c r="BO107" i="1"/>
  <c r="BM108" i="1"/>
  <c r="BM113" i="1"/>
  <c r="Y115" i="1"/>
  <c r="BM115" i="1"/>
  <c r="Y117" i="1"/>
  <c r="BM117" i="1"/>
  <c r="BM118" i="1"/>
  <c r="Y120" i="1"/>
  <c r="BM120" i="1"/>
  <c r="BM125" i="1"/>
  <c r="Y127" i="1"/>
  <c r="BM127" i="1"/>
  <c r="BM128" i="1"/>
  <c r="X139" i="1"/>
  <c r="BM138" i="1"/>
  <c r="Y145" i="1"/>
  <c r="BM145" i="1"/>
  <c r="Y147" i="1"/>
  <c r="BM147" i="1"/>
  <c r="BM154" i="1"/>
  <c r="Y156" i="1"/>
  <c r="BM156" i="1"/>
  <c r="BM157" i="1"/>
  <c r="Y169" i="1"/>
  <c r="BM169" i="1"/>
  <c r="BM170" i="1"/>
  <c r="BM175" i="1"/>
  <c r="Y177" i="1"/>
  <c r="BM177" i="1"/>
  <c r="BM178" i="1"/>
  <c r="Y185" i="1"/>
  <c r="BM185" i="1"/>
  <c r="BM186" i="1"/>
  <c r="Y188" i="1"/>
  <c r="BM188" i="1"/>
  <c r="BM189" i="1"/>
  <c r="BM193" i="1"/>
  <c r="Y195" i="1"/>
  <c r="BM195" i="1"/>
  <c r="Y197" i="1"/>
  <c r="BM197" i="1"/>
  <c r="Y199" i="1"/>
  <c r="BM199" i="1"/>
  <c r="Y205" i="1"/>
  <c r="BM205" i="1"/>
  <c r="BO205" i="1"/>
  <c r="BM206" i="1"/>
  <c r="Y208" i="1"/>
  <c r="BM208" i="1"/>
  <c r="X210" i="1"/>
  <c r="BM218" i="1"/>
  <c r="Y220" i="1"/>
  <c r="BM220" i="1"/>
  <c r="X226" i="1"/>
  <c r="BM234" i="1"/>
  <c r="BM237" i="1"/>
  <c r="Y245" i="1"/>
  <c r="BM245" i="1"/>
  <c r="BM246" i="1"/>
  <c r="Y253" i="1"/>
  <c r="BM253" i="1"/>
  <c r="Y259" i="1"/>
  <c r="BM259" i="1"/>
  <c r="Y263" i="1"/>
  <c r="BM263" i="1"/>
  <c r="X278" i="1"/>
  <c r="X279" i="1"/>
  <c r="Y289" i="1"/>
  <c r="BM289" i="1"/>
  <c r="Y293" i="1"/>
  <c r="BM293" i="1"/>
  <c r="X315" i="1"/>
  <c r="Y322" i="1"/>
  <c r="BM322" i="1"/>
  <c r="Y326" i="1"/>
  <c r="BM326" i="1"/>
  <c r="Y330" i="1"/>
  <c r="BM330" i="1"/>
  <c r="X338" i="1"/>
  <c r="BO334" i="1"/>
  <c r="BM334" i="1"/>
  <c r="Y334" i="1"/>
  <c r="BO361" i="1"/>
  <c r="BM361" i="1"/>
  <c r="Y361" i="1"/>
  <c r="X371" i="1"/>
  <c r="X370" i="1"/>
  <c r="BO365" i="1"/>
  <c r="BM365" i="1"/>
  <c r="Y365" i="1"/>
  <c r="BO388" i="1"/>
  <c r="BM388" i="1"/>
  <c r="Y388" i="1"/>
  <c r="BO405" i="1"/>
  <c r="BM405" i="1"/>
  <c r="Y405" i="1"/>
  <c r="X420" i="1"/>
  <c r="BO416" i="1"/>
  <c r="BM416" i="1"/>
  <c r="Y416" i="1"/>
  <c r="BO433" i="1"/>
  <c r="BM433" i="1"/>
  <c r="Y433" i="1"/>
  <c r="BO455" i="1"/>
  <c r="BM455" i="1"/>
  <c r="Y455" i="1"/>
  <c r="BO472" i="1"/>
  <c r="BM472" i="1"/>
  <c r="Y472" i="1"/>
  <c r="X488" i="1"/>
  <c r="X487" i="1"/>
  <c r="BM486" i="1"/>
  <c r="BO514" i="1"/>
  <c r="BM517" i="1"/>
  <c r="BM518" i="1"/>
  <c r="Y518" i="1"/>
  <c r="X520" i="1"/>
  <c r="BO526" i="1"/>
  <c r="BM526" i="1"/>
  <c r="Y526" i="1"/>
  <c r="BM532" i="1"/>
  <c r="BM533" i="1"/>
  <c r="Y533" i="1"/>
  <c r="X535" i="1"/>
  <c r="X549" i="1"/>
  <c r="X548" i="1"/>
  <c r="Y544" i="1"/>
  <c r="X348" i="1"/>
  <c r="X349" i="1"/>
  <c r="X363" i="1"/>
  <c r="X362" i="1"/>
  <c r="X457" i="1"/>
  <c r="X456" i="1"/>
  <c r="BO500" i="1"/>
  <c r="BO512" i="1"/>
  <c r="BM515" i="1"/>
  <c r="BO516" i="1"/>
  <c r="BM519" i="1"/>
  <c r="X536" i="1"/>
  <c r="BO531" i="1"/>
  <c r="BM534" i="1"/>
  <c r="BM545" i="1"/>
  <c r="BO546" i="1"/>
  <c r="T560" i="1"/>
  <c r="H9" i="1"/>
  <c r="J9" i="1"/>
  <c r="Y28" i="1"/>
  <c r="BO28" i="1"/>
  <c r="Y31" i="1"/>
  <c r="BO31" i="1"/>
  <c r="Y34" i="1"/>
  <c r="BO34" i="1"/>
  <c r="X41" i="1"/>
  <c r="X45" i="1"/>
  <c r="X49" i="1"/>
  <c r="X55" i="1"/>
  <c r="BM59" i="1"/>
  <c r="Y61" i="1"/>
  <c r="BO61" i="1"/>
  <c r="Y69" i="1"/>
  <c r="BO69" i="1"/>
  <c r="Y73" i="1"/>
  <c r="BO73" i="1"/>
  <c r="Y77" i="1"/>
  <c r="BO77" i="1"/>
  <c r="Y81" i="1"/>
  <c r="Y86" i="1"/>
  <c r="X94" i="1"/>
  <c r="X104" i="1"/>
  <c r="BO97" i="1"/>
  <c r="Y97" i="1"/>
  <c r="X105" i="1"/>
  <c r="BO102" i="1"/>
  <c r="BM110" i="1"/>
  <c r="BO110" i="1"/>
  <c r="Y110" i="1"/>
  <c r="BM159" i="1"/>
  <c r="BO159" i="1"/>
  <c r="Y159" i="1"/>
  <c r="X202" i="1"/>
  <c r="BM194" i="1"/>
  <c r="BO194" i="1"/>
  <c r="Y194" i="1"/>
  <c r="BM215" i="1"/>
  <c r="BO215" i="1"/>
  <c r="Y215" i="1"/>
  <c r="A10" i="1"/>
  <c r="B560" i="1"/>
  <c r="W552" i="1"/>
  <c r="W553" i="1" s="1"/>
  <c r="W550" i="1"/>
  <c r="X36" i="1"/>
  <c r="BM39" i="1"/>
  <c r="BM43" i="1"/>
  <c r="BM47" i="1"/>
  <c r="BM53" i="1"/>
  <c r="D560" i="1"/>
  <c r="E560" i="1"/>
  <c r="X88" i="1"/>
  <c r="BO82" i="1"/>
  <c r="X89" i="1"/>
  <c r="BO98" i="1"/>
  <c r="BM114" i="1"/>
  <c r="BO114" i="1"/>
  <c r="Y114" i="1"/>
  <c r="X131" i="1"/>
  <c r="BM219" i="1"/>
  <c r="BO219" i="1"/>
  <c r="Y219" i="1"/>
  <c r="F9" i="1"/>
  <c r="W554" i="1"/>
  <c r="BM61" i="1"/>
  <c r="BM81" i="1"/>
  <c r="BO85" i="1"/>
  <c r="Y85" i="1"/>
  <c r="X122" i="1"/>
  <c r="BM126" i="1"/>
  <c r="BO126" i="1"/>
  <c r="Y126" i="1"/>
  <c r="X161" i="1"/>
  <c r="BM176" i="1"/>
  <c r="BO176" i="1"/>
  <c r="Y176" i="1"/>
  <c r="BO86" i="1"/>
  <c r="BO93" i="1"/>
  <c r="Y93" i="1"/>
  <c r="BO101" i="1"/>
  <c r="Y101" i="1"/>
  <c r="BM135" i="1"/>
  <c r="BO135" i="1"/>
  <c r="Y135" i="1"/>
  <c r="BM155" i="1"/>
  <c r="BO155" i="1"/>
  <c r="Y155" i="1"/>
  <c r="I560" i="1"/>
  <c r="BM164" i="1"/>
  <c r="X166" i="1"/>
  <c r="X167" i="1"/>
  <c r="BO164" i="1"/>
  <c r="Y164" i="1"/>
  <c r="Y166" i="1" s="1"/>
  <c r="BM180" i="1"/>
  <c r="BO180" i="1"/>
  <c r="Y180" i="1"/>
  <c r="BM190" i="1"/>
  <c r="BO190" i="1"/>
  <c r="Y190" i="1"/>
  <c r="BM201" i="1"/>
  <c r="BO201" i="1"/>
  <c r="Y201" i="1"/>
  <c r="X238" i="1"/>
  <c r="L560" i="1"/>
  <c r="X251" i="1"/>
  <c r="BO254" i="1"/>
  <c r="Y254" i="1"/>
  <c r="Y256" i="1" s="1"/>
  <c r="BM254" i="1"/>
  <c r="BO262" i="1"/>
  <c r="Y262" i="1"/>
  <c r="BM262" i="1"/>
  <c r="X272" i="1"/>
  <c r="BO269" i="1"/>
  <c r="Y269" i="1"/>
  <c r="BM269" i="1"/>
  <c r="BM290" i="1"/>
  <c r="BO290" i="1"/>
  <c r="Y290" i="1"/>
  <c r="O560" i="1"/>
  <c r="X304" i="1"/>
  <c r="BM303" i="1"/>
  <c r="X305" i="1"/>
  <c r="BO303" i="1"/>
  <c r="Y303" i="1"/>
  <c r="Y304" i="1" s="1"/>
  <c r="BM341" i="1"/>
  <c r="X343" i="1"/>
  <c r="BO341" i="1"/>
  <c r="Y341" i="1"/>
  <c r="X408" i="1"/>
  <c r="X409" i="1"/>
  <c r="BM385" i="1"/>
  <c r="Y385" i="1"/>
  <c r="BM473" i="1"/>
  <c r="BO473" i="1"/>
  <c r="Y473" i="1"/>
  <c r="BM479" i="1"/>
  <c r="BO479" i="1"/>
  <c r="Y479" i="1"/>
  <c r="X483" i="1"/>
  <c r="F560" i="1"/>
  <c r="X149" i="1"/>
  <c r="X183" i="1"/>
  <c r="J560" i="1"/>
  <c r="X222" i="1"/>
  <c r="Y231" i="1"/>
  <c r="BO231" i="1"/>
  <c r="Y242" i="1"/>
  <c r="BO242" i="1"/>
  <c r="Y244" i="1"/>
  <c r="BO244" i="1"/>
  <c r="Y248" i="1"/>
  <c r="BO248" i="1"/>
  <c r="X257" i="1"/>
  <c r="BM260" i="1"/>
  <c r="BO260" i="1"/>
  <c r="Y260" i="1"/>
  <c r="X273" i="1"/>
  <c r="X299" i="1"/>
  <c r="BM298" i="1"/>
  <c r="X300" i="1"/>
  <c r="BO298" i="1"/>
  <c r="Y298" i="1"/>
  <c r="Y299" i="1" s="1"/>
  <c r="BM325" i="1"/>
  <c r="BO325" i="1"/>
  <c r="Y325" i="1"/>
  <c r="X344" i="1"/>
  <c r="Y109" i="1"/>
  <c r="Y113" i="1"/>
  <c r="Y116" i="1"/>
  <c r="Y119" i="1"/>
  <c r="Y121" i="1"/>
  <c r="Y125" i="1"/>
  <c r="BO125" i="1"/>
  <c r="Y129" i="1"/>
  <c r="Y134" i="1"/>
  <c r="BO134" i="1"/>
  <c r="Y138" i="1"/>
  <c r="Y144" i="1"/>
  <c r="BO144" i="1"/>
  <c r="Y146" i="1"/>
  <c r="X148" i="1"/>
  <c r="Y154" i="1"/>
  <c r="Y158" i="1"/>
  <c r="Y175" i="1"/>
  <c r="Y179" i="1"/>
  <c r="X182" i="1"/>
  <c r="Y187" i="1"/>
  <c r="Y193" i="1"/>
  <c r="Y196" i="1"/>
  <c r="Y198" i="1"/>
  <c r="Y200" i="1"/>
  <c r="X203" i="1"/>
  <c r="Y207" i="1"/>
  <c r="Y209" i="1"/>
  <c r="Y214" i="1"/>
  <c r="BO214" i="1"/>
  <c r="Y218" i="1"/>
  <c r="X221" i="1"/>
  <c r="K560" i="1"/>
  <c r="Y234" i="1"/>
  <c r="Y237" i="1"/>
  <c r="Y247" i="1"/>
  <c r="X250" i="1"/>
  <c r="X267" i="1"/>
  <c r="X266" i="1"/>
  <c r="BM294" i="1"/>
  <c r="BO294" i="1"/>
  <c r="Y294" i="1"/>
  <c r="Y343" i="1"/>
  <c r="BM354" i="1"/>
  <c r="BO354" i="1"/>
  <c r="Y354" i="1"/>
  <c r="BM395" i="1"/>
  <c r="Y395" i="1"/>
  <c r="X541" i="1"/>
  <c r="BM538" i="1"/>
  <c r="X542" i="1"/>
  <c r="BO538" i="1"/>
  <c r="Y538" i="1"/>
  <c r="Y84" i="1"/>
  <c r="Y88" i="1" s="1"/>
  <c r="Y92" i="1"/>
  <c r="Y100" i="1"/>
  <c r="Y108" i="1"/>
  <c r="Y112" i="1"/>
  <c r="Y118" i="1"/>
  <c r="Y128" i="1"/>
  <c r="Y137" i="1"/>
  <c r="X140" i="1"/>
  <c r="H560" i="1"/>
  <c r="Y153" i="1"/>
  <c r="Y160" i="1" s="1"/>
  <c r="Y157" i="1"/>
  <c r="X160" i="1"/>
  <c r="Y170" i="1"/>
  <c r="Y171" i="1" s="1"/>
  <c r="Y174" i="1"/>
  <c r="Y178" i="1"/>
  <c r="Y186" i="1"/>
  <c r="Y189" i="1"/>
  <c r="Y192" i="1"/>
  <c r="Y206" i="1"/>
  <c r="Y217" i="1"/>
  <c r="Y225" i="1"/>
  <c r="Y230" i="1"/>
  <c r="BO230" i="1"/>
  <c r="Y233" i="1"/>
  <c r="Y236" i="1"/>
  <c r="X239" i="1"/>
  <c r="BM242" i="1"/>
  <c r="Y243" i="1"/>
  <c r="Y246" i="1"/>
  <c r="X256" i="1"/>
  <c r="BM264" i="1"/>
  <c r="BO264" i="1"/>
  <c r="Y264" i="1"/>
  <c r="BM271" i="1"/>
  <c r="BO271" i="1"/>
  <c r="Y271" i="1"/>
  <c r="BM277" i="1"/>
  <c r="BO277" i="1"/>
  <c r="Y277" i="1"/>
  <c r="Y278" i="1" s="1"/>
  <c r="BM281" i="1"/>
  <c r="X284" i="1"/>
  <c r="BO281" i="1"/>
  <c r="Y281" i="1"/>
  <c r="X285" i="1"/>
  <c r="BM307" i="1"/>
  <c r="X310" i="1"/>
  <c r="BO307" i="1"/>
  <c r="Y307" i="1"/>
  <c r="X311" i="1"/>
  <c r="BM321" i="1"/>
  <c r="BO321" i="1"/>
  <c r="Y321" i="1"/>
  <c r="BM329" i="1"/>
  <c r="BO329" i="1"/>
  <c r="Y329" i="1"/>
  <c r="X357" i="1"/>
  <c r="BM366" i="1"/>
  <c r="BO366" i="1"/>
  <c r="Y366" i="1"/>
  <c r="BM374" i="1"/>
  <c r="BO374" i="1"/>
  <c r="Y374" i="1"/>
  <c r="Y375" i="1" s="1"/>
  <c r="BO385" i="1"/>
  <c r="BO394" i="1"/>
  <c r="Y394" i="1"/>
  <c r="BM394" i="1"/>
  <c r="W560" i="1"/>
  <c r="BM525" i="1"/>
  <c r="BO525" i="1"/>
  <c r="Y525" i="1"/>
  <c r="BM283" i="1"/>
  <c r="BM292" i="1"/>
  <c r="BM309" i="1"/>
  <c r="BM313" i="1"/>
  <c r="X314" i="1"/>
  <c r="BM319" i="1"/>
  <c r="BM323" i="1"/>
  <c r="BM327" i="1"/>
  <c r="X332" i="1"/>
  <c r="BM335" i="1"/>
  <c r="BM347" i="1"/>
  <c r="BM352" i="1"/>
  <c r="BM360" i="1"/>
  <c r="BM368" i="1"/>
  <c r="X376" i="1"/>
  <c r="BO386" i="1"/>
  <c r="Y386" i="1"/>
  <c r="BM387" i="1"/>
  <c r="BM389" i="1"/>
  <c r="BO396" i="1"/>
  <c r="Y396" i="1"/>
  <c r="BM397" i="1"/>
  <c r="BO398" i="1"/>
  <c r="BM402" i="1"/>
  <c r="BO403" i="1"/>
  <c r="BM411" i="1"/>
  <c r="X413" i="1"/>
  <c r="X414" i="1"/>
  <c r="BO411" i="1"/>
  <c r="Y411" i="1"/>
  <c r="Y413" i="1" s="1"/>
  <c r="BM439" i="1"/>
  <c r="X441" i="1"/>
  <c r="X442" i="1"/>
  <c r="BO439" i="1"/>
  <c r="Y439" i="1"/>
  <c r="BM527" i="1"/>
  <c r="BO527" i="1"/>
  <c r="Y527" i="1"/>
  <c r="BM540" i="1"/>
  <c r="BO540" i="1"/>
  <c r="Y540" i="1"/>
  <c r="N560" i="1"/>
  <c r="X296" i="1"/>
  <c r="X331" i="1"/>
  <c r="Q560" i="1"/>
  <c r="X356" i="1"/>
  <c r="BO381" i="1"/>
  <c r="X383" i="1"/>
  <c r="BO399" i="1"/>
  <c r="Y399" i="1"/>
  <c r="BO400" i="1"/>
  <c r="BM407" i="1"/>
  <c r="BO407" i="1"/>
  <c r="Y407" i="1"/>
  <c r="BM435" i="1"/>
  <c r="BO435" i="1"/>
  <c r="Y435" i="1"/>
  <c r="BM460" i="1"/>
  <c r="X462" i="1"/>
  <c r="U560" i="1"/>
  <c r="X463" i="1"/>
  <c r="BO460" i="1"/>
  <c r="Y460" i="1"/>
  <c r="BM476" i="1"/>
  <c r="BO476" i="1"/>
  <c r="Y476" i="1"/>
  <c r="X496" i="1"/>
  <c r="BM499" i="1"/>
  <c r="X502" i="1"/>
  <c r="BO499" i="1"/>
  <c r="Y499" i="1"/>
  <c r="Y502" i="1" s="1"/>
  <c r="P560" i="1"/>
  <c r="Y283" i="1"/>
  <c r="Y288" i="1"/>
  <c r="BO288" i="1"/>
  <c r="Y292" i="1"/>
  <c r="X295" i="1"/>
  <c r="Y309" i="1"/>
  <c r="Y313" i="1"/>
  <c r="Y314" i="1" s="1"/>
  <c r="Y319" i="1"/>
  <c r="Y323" i="1"/>
  <c r="Y327" i="1"/>
  <c r="Y335" i="1"/>
  <c r="Y347" i="1"/>
  <c r="Y348" i="1" s="1"/>
  <c r="Y352" i="1"/>
  <c r="BO352" i="1"/>
  <c r="Y360" i="1"/>
  <c r="Y368" i="1"/>
  <c r="X375" i="1"/>
  <c r="R560" i="1"/>
  <c r="X382" i="1"/>
  <c r="Y381" i="1"/>
  <c r="Y382" i="1" s="1"/>
  <c r="BM386" i="1"/>
  <c r="Y387" i="1"/>
  <c r="Y389" i="1"/>
  <c r="BO391" i="1"/>
  <c r="Y391" i="1"/>
  <c r="BO392" i="1"/>
  <c r="BM396" i="1"/>
  <c r="Y397" i="1"/>
  <c r="Y400" i="1"/>
  <c r="Y402" i="1"/>
  <c r="S560" i="1"/>
  <c r="X436" i="1"/>
  <c r="BM491" i="1"/>
  <c r="BO491" i="1"/>
  <c r="Y491" i="1"/>
  <c r="BM495" i="1"/>
  <c r="BO495" i="1"/>
  <c r="Y495" i="1"/>
  <c r="X528" i="1"/>
  <c r="BM523" i="1"/>
  <c r="X529" i="1"/>
  <c r="BO523" i="1"/>
  <c r="Y523" i="1"/>
  <c r="BM417" i="1"/>
  <c r="X426" i="1"/>
  <c r="BM431" i="1"/>
  <c r="BM434" i="1"/>
  <c r="BM454" i="1"/>
  <c r="BM465" i="1"/>
  <c r="X466" i="1"/>
  <c r="BM471" i="1"/>
  <c r="BM474" i="1"/>
  <c r="BM478" i="1"/>
  <c r="BM481" i="1"/>
  <c r="X482" i="1"/>
  <c r="BM485" i="1"/>
  <c r="BM493" i="1"/>
  <c r="X437" i="1"/>
  <c r="Y486" i="1"/>
  <c r="Y490" i="1"/>
  <c r="BO490" i="1"/>
  <c r="Y494" i="1"/>
  <c r="X497" i="1"/>
  <c r="Y511" i="1"/>
  <c r="BO511" i="1"/>
  <c r="Y513" i="1"/>
  <c r="Y515" i="1"/>
  <c r="Y517" i="1"/>
  <c r="Y519" i="1"/>
  <c r="BM531" i="1"/>
  <c r="Y532" i="1"/>
  <c r="Y534" i="1"/>
  <c r="BM544" i="1"/>
  <c r="Y545" i="1"/>
  <c r="Y547" i="1"/>
  <c r="V560" i="1"/>
  <c r="Y417" i="1"/>
  <c r="Y419" i="1" s="1"/>
  <c r="Y431" i="1"/>
  <c r="Y434" i="1"/>
  <c r="Y454" i="1"/>
  <c r="Y456" i="1" s="1"/>
  <c r="Y465" i="1"/>
  <c r="Y466" i="1" s="1"/>
  <c r="Y471" i="1"/>
  <c r="Y474" i="1"/>
  <c r="Y478" i="1"/>
  <c r="Y481" i="1"/>
  <c r="Y485" i="1"/>
  <c r="BO485" i="1"/>
  <c r="Y493" i="1"/>
  <c r="X521" i="1"/>
  <c r="Y36" i="1" l="1"/>
  <c r="Y535" i="1"/>
  <c r="Y528" i="1"/>
  <c r="Y362" i="1"/>
  <c r="Y356" i="1"/>
  <c r="Y337" i="1"/>
  <c r="Y462" i="1"/>
  <c r="Y441" i="1"/>
  <c r="Y370" i="1"/>
  <c r="Y266" i="1"/>
  <c r="Y226" i="1"/>
  <c r="Y94" i="1"/>
  <c r="Y63" i="1"/>
  <c r="Y55" i="1"/>
  <c r="Y436" i="1"/>
  <c r="Y548" i="1"/>
  <c r="Y295" i="1"/>
  <c r="Y210" i="1"/>
  <c r="Y122" i="1"/>
  <c r="X551" i="1"/>
  <c r="Y202" i="1"/>
  <c r="X550" i="1"/>
  <c r="Y139" i="1"/>
  <c r="X552" i="1"/>
  <c r="X554" i="1"/>
  <c r="X553" i="1"/>
  <c r="Y284" i="1"/>
  <c r="Y221" i="1"/>
  <c r="Y250" i="1"/>
  <c r="Y487" i="1"/>
  <c r="Y331" i="1"/>
  <c r="Y541" i="1"/>
  <c r="Y148" i="1"/>
  <c r="Y482" i="1"/>
  <c r="Y238" i="1"/>
  <c r="Y182" i="1"/>
  <c r="Y272" i="1"/>
  <c r="Y520" i="1"/>
  <c r="Y496" i="1"/>
  <c r="Y310" i="1"/>
  <c r="Y130" i="1"/>
  <c r="Y408" i="1"/>
  <c r="Y104" i="1"/>
  <c r="Y555" i="1" l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<sst xmlns="http://schemas.openxmlformats.org/spreadsheetml/2006/main" count="2417" uniqueCount="800">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</sst>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 t="s">
        <v>799</v>
      </c>
      <c r="I5" s="753"/>
      <c r="J5" s="753"/>
      <c r="K5" s="753"/>
      <c r="L5" s="712"/>
      <c r="M5" s="58"/>
      <c r="O5" s="24" t="s">
        <v>10</v>
      </c>
      <c r="P5" s="410">
        <v>45486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Суббота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0.375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hidden="1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hidden="1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30" t="s">
        <v>85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hidden="1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110</v>
      </c>
      <c r="X53" s="386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135</v>
      </c>
      <c r="X54" s="38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60.185185185185183</v>
      </c>
      <c r="X55" s="387">
        <f>IFERROR(X53/H53,"0")+IFERROR(X54/H54,"0")</f>
        <v>61</v>
      </c>
      <c r="Y55" s="387">
        <f>IFERROR(IF(Y53="",0,Y53),"0")+IFERROR(IF(Y54="",0,Y54),"0")</f>
        <v>0.61575000000000002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245</v>
      </c>
      <c r="X56" s="387">
        <f>IFERROR(SUM(X53:X54),"0")</f>
        <v>253.8</v>
      </c>
      <c r="Y56" s="37"/>
      <c r="Z56" s="388"/>
      <c r="AA56" s="388"/>
    </row>
    <row r="57" spans="1:67" ht="16.5" hidden="1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400</v>
      </c>
      <c r="X59" s="386">
        <f>IFERROR(IF(W59="",0,CEILING((W59/$H59),1)*$H59),"")</f>
        <v>410.40000000000003</v>
      </c>
      <c r="Y59" s="36">
        <f>IFERROR(IF(X59=0,"",ROUNDUP(X59/H59,0)*0.02175),"")</f>
        <v>0.8264999999999999</v>
      </c>
      <c r="Z59" s="56"/>
      <c r="AA59" s="57"/>
      <c r="AE59" s="64"/>
      <c r="BB59" s="81" t="s">
        <v>1</v>
      </c>
      <c r="BL59" s="64">
        <f>IFERROR(W59*I59/H59,"0")</f>
        <v>417.77777777777777</v>
      </c>
      <c r="BM59" s="64">
        <f>IFERROR(X59*I59/H59,"0")</f>
        <v>428.64</v>
      </c>
      <c r="BN59" s="64">
        <f>IFERROR(1/J59*(W59/H59),"0")</f>
        <v>0.66137566137566139</v>
      </c>
      <c r="BO59" s="64">
        <f>IFERROR(1/J59*(X59/H59),"0")</f>
        <v>0.67857142857142849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495</v>
      </c>
      <c r="X61" s="386">
        <f>IFERROR(IF(W61="",0,CEILING((W61/$H61),1)*$H61),"")</f>
        <v>495</v>
      </c>
      <c r="Y61" s="36">
        <f>IFERROR(IF(X61=0,"",ROUNDUP(X61/H61,0)*0.00937),"")</f>
        <v>1.0306999999999999</v>
      </c>
      <c r="Z61" s="56"/>
      <c r="AA61" s="57"/>
      <c r="AE61" s="64"/>
      <c r="BB61" s="83" t="s">
        <v>1</v>
      </c>
      <c r="BL61" s="64">
        <f>IFERROR(W61*I61/H61,"0")</f>
        <v>521.40000000000009</v>
      </c>
      <c r="BM61" s="64">
        <f>IFERROR(X61*I61/H61,"0")</f>
        <v>521.40000000000009</v>
      </c>
      <c r="BN61" s="64">
        <f>IFERROR(1/J61*(W61/H61),"0")</f>
        <v>0.91666666666666663</v>
      </c>
      <c r="BO61" s="64">
        <f>IFERROR(1/J61*(X61/H61),"0")</f>
        <v>0.91666666666666663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147.03703703703704</v>
      </c>
      <c r="X63" s="387">
        <f>IFERROR(X59/H59,"0")+IFERROR(X60/H60,"0")+IFERROR(X61/H61,"0")+IFERROR(X62/H62,"0")</f>
        <v>148</v>
      </c>
      <c r="Y63" s="387">
        <f>IFERROR(IF(Y59="",0,Y59),"0")+IFERROR(IF(Y60="",0,Y60),"0")+IFERROR(IF(Y61="",0,Y61),"0")+IFERROR(IF(Y62="",0,Y62),"0")</f>
        <v>1.8571999999999997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895</v>
      </c>
      <c r="X64" s="387">
        <f>IFERROR(SUM(X59:X62),"0")</f>
        <v>905.40000000000009</v>
      </c>
      <c r="Y64" s="37"/>
      <c r="Z64" s="388"/>
      <c r="AA64" s="388"/>
    </row>
    <row r="65" spans="1:67" ht="16.5" hidden="1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130</v>
      </c>
      <c r="X68" s="386">
        <f t="shared" si="6"/>
        <v>140.4</v>
      </c>
      <c r="Y68" s="36">
        <f t="shared" si="7"/>
        <v>0.28275</v>
      </c>
      <c r="Z68" s="56"/>
      <c r="AA68" s="57"/>
      <c r="AE68" s="64"/>
      <c r="BB68" s="86" t="s">
        <v>1</v>
      </c>
      <c r="BL68" s="64">
        <f t="shared" si="8"/>
        <v>135.77777777777774</v>
      </c>
      <c r="BM68" s="64">
        <f t="shared" si="9"/>
        <v>146.63999999999999</v>
      </c>
      <c r="BN68" s="64">
        <f t="shared" si="10"/>
        <v>0.21494708994708991</v>
      </c>
      <c r="BO68" s="64">
        <f t="shared" si="11"/>
        <v>0.23214285714285712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250</v>
      </c>
      <c r="X71" s="386">
        <f t="shared" si="6"/>
        <v>259.20000000000005</v>
      </c>
      <c r="Y71" s="36">
        <f t="shared" si="7"/>
        <v>0.52200000000000002</v>
      </c>
      <c r="Z71" s="56"/>
      <c r="AA71" s="57"/>
      <c r="AE71" s="64"/>
      <c r="BB71" s="89" t="s">
        <v>1</v>
      </c>
      <c r="BL71" s="64">
        <f t="shared" si="8"/>
        <v>261.11111111111109</v>
      </c>
      <c r="BM71" s="64">
        <f t="shared" si="9"/>
        <v>270.72000000000003</v>
      </c>
      <c r="BN71" s="64">
        <f t="shared" si="10"/>
        <v>0.41335978835978826</v>
      </c>
      <c r="BO71" s="64">
        <f t="shared" si="11"/>
        <v>0.4285714285714286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8">
        <v>4680115882133</v>
      </c>
      <c r="E72" s="399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70</v>
      </c>
      <c r="X72" s="38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8">
        <v>4680115882133</v>
      </c>
      <c r="E73" s="399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60</v>
      </c>
      <c r="X74" s="386">
        <f t="shared" si="6"/>
        <v>60</v>
      </c>
      <c r="Y74" s="36">
        <f>IFERROR(IF(X74=0,"",ROUNDUP(X74/H74,0)*0.00753),"")</f>
        <v>0.15060000000000001</v>
      </c>
      <c r="Z74" s="56"/>
      <c r="AA74" s="57"/>
      <c r="AE74" s="64"/>
      <c r="BB74" s="92" t="s">
        <v>1</v>
      </c>
      <c r="BL74" s="64">
        <f t="shared" si="8"/>
        <v>64</v>
      </c>
      <c r="BM74" s="64">
        <f t="shared" si="9"/>
        <v>64</v>
      </c>
      <c r="BN74" s="64">
        <f t="shared" si="10"/>
        <v>0.12820512820512819</v>
      </c>
      <c r="BO74" s="64">
        <f t="shared" si="11"/>
        <v>0.12820512820512819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240</v>
      </c>
      <c r="X75" s="386">
        <f t="shared" si="6"/>
        <v>240</v>
      </c>
      <c r="Y75" s="36">
        <f t="shared" ref="Y75:Y81" si="12">IFERROR(IF(X75=0,"",ROUNDUP(X75/H75,0)*0.00937),"")</f>
        <v>0.56220000000000003</v>
      </c>
      <c r="Z75" s="56"/>
      <c r="AA75" s="57"/>
      <c r="AE75" s="64"/>
      <c r="BB75" s="93" t="s">
        <v>1</v>
      </c>
      <c r="BL75" s="64">
        <f t="shared" si="8"/>
        <v>254.4</v>
      </c>
      <c r="BM75" s="64">
        <f t="shared" si="9"/>
        <v>254.4</v>
      </c>
      <c r="BN75" s="64">
        <f t="shared" si="10"/>
        <v>0.5</v>
      </c>
      <c r="BO75" s="64">
        <f t="shared" si="11"/>
        <v>0.5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450</v>
      </c>
      <c r="X81" s="386">
        <f t="shared" si="6"/>
        <v>450</v>
      </c>
      <c r="Y81" s="36">
        <f t="shared" si="12"/>
        <v>0.93699999999999994</v>
      </c>
      <c r="Z81" s="56"/>
      <c r="AA81" s="57"/>
      <c r="AE81" s="64"/>
      <c r="BB81" s="99" t="s">
        <v>1</v>
      </c>
      <c r="BL81" s="64">
        <f t="shared" si="8"/>
        <v>471</v>
      </c>
      <c r="BM81" s="64">
        <f t="shared" si="9"/>
        <v>471</v>
      </c>
      <c r="BN81" s="64">
        <f t="shared" si="10"/>
        <v>0.83333333333333337</v>
      </c>
      <c r="BO81" s="64">
        <f t="shared" si="11"/>
        <v>0.83333333333333337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80</v>
      </c>
      <c r="X82" s="386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540</v>
      </c>
      <c r="X86" s="386">
        <f t="shared" si="6"/>
        <v>540</v>
      </c>
      <c r="Y86" s="36">
        <f>IFERROR(IF(X86=0,"",ROUNDUP(X86/H86,0)*0.00937),"")</f>
        <v>1.1244000000000001</v>
      </c>
      <c r="Z86" s="56"/>
      <c r="AA86" s="57"/>
      <c r="AE86" s="64"/>
      <c r="BB86" s="104" t="s">
        <v>1</v>
      </c>
      <c r="BL86" s="64">
        <f t="shared" si="8"/>
        <v>568.79999999999995</v>
      </c>
      <c r="BM86" s="64">
        <f t="shared" si="9"/>
        <v>568.79999999999995</v>
      </c>
      <c r="BN86" s="64">
        <f t="shared" si="10"/>
        <v>1</v>
      </c>
      <c r="BO86" s="64">
        <f t="shared" si="11"/>
        <v>1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366.43518518518522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369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3.9194500000000003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1820</v>
      </c>
      <c r="X89" s="387">
        <f>IFERROR(SUM(X67:X87),"0")</f>
        <v>1848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8">
        <v>4607091386967</v>
      </c>
      <c r="E107" s="399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70</v>
      </c>
      <c r="X107" s="386">
        <f t="shared" ref="X107:X121" si="18">IFERROR(IF(W107="",0,CEILING((W107/$H107),1)*$H107),"")</f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ref="BL107:BL121" si="19">IFERROR(W107*I107/H107,"0")</f>
        <v>74.7</v>
      </c>
      <c r="BM107" s="64">
        <f t="shared" ref="BM107:BM121" si="20">IFERROR(X107*I107/H107,"0")</f>
        <v>80.676000000000016</v>
      </c>
      <c r="BN107" s="64">
        <f t="shared" ref="BN107:BN121" si="21">IFERROR(1/J107*(W107/H107),"0")</f>
        <v>0.14880952380952378</v>
      </c>
      <c r="BO107" s="64">
        <f t="shared" ref="BO107:BO121" si="22">IFERROR(1/J107*(X107/H107),"0")</f>
        <v>0.1607142857142857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8">
        <v>4607091386967</v>
      </c>
      <c r="E108" s="399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30</v>
      </c>
      <c r="X109" s="38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405</v>
      </c>
      <c r="X113" s="386">
        <f t="shared" si="18"/>
        <v>405</v>
      </c>
      <c r="Y113" s="36">
        <f>IFERROR(IF(X113=0,"",ROUNDUP(X113/H113,0)*0.00753),"")</f>
        <v>1.1294999999999999</v>
      </c>
      <c r="Z113" s="56"/>
      <c r="AA113" s="57"/>
      <c r="AE113" s="64"/>
      <c r="BB113" s="122" t="s">
        <v>1</v>
      </c>
      <c r="BL113" s="64">
        <f t="shared" si="19"/>
        <v>445.8</v>
      </c>
      <c r="BM113" s="64">
        <f t="shared" si="20"/>
        <v>445.8</v>
      </c>
      <c r="BN113" s="64">
        <f t="shared" si="21"/>
        <v>0.96153846153846145</v>
      </c>
      <c r="BO113" s="64">
        <f t="shared" si="22"/>
        <v>0.96153846153846145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30</v>
      </c>
      <c r="X118" s="386">
        <f t="shared" si="18"/>
        <v>30</v>
      </c>
      <c r="Y118" s="36">
        <f>IFERROR(IF(X118=0,"",ROUNDUP(X118/H118,0)*0.00753),"")</f>
        <v>7.5300000000000006E-2</v>
      </c>
      <c r="Z118" s="56"/>
      <c r="AA118" s="57"/>
      <c r="AE118" s="64"/>
      <c r="BB118" s="127" t="s">
        <v>1</v>
      </c>
      <c r="BL118" s="64">
        <f t="shared" si="19"/>
        <v>32.72</v>
      </c>
      <c r="BM118" s="64">
        <f t="shared" si="20"/>
        <v>32.72</v>
      </c>
      <c r="BN118" s="64">
        <f t="shared" si="21"/>
        <v>6.4102564102564097E-2</v>
      </c>
      <c r="BO118" s="64">
        <f t="shared" si="22"/>
        <v>6.4102564102564097E-2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196.9047619047619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198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1.6757999999999997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601</v>
      </c>
      <c r="X123" s="387">
        <f>IFERROR(SUM(X107:X121),"0")</f>
        <v>610.20000000000005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8">
        <v>4680115881532</v>
      </c>
      <c r="E125" s="399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98">
        <v>4680115881532</v>
      </c>
      <c r="E126" s="399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50</v>
      </c>
      <c r="X126" s="386">
        <f>IFERROR(IF(W126="",0,CEILING((W126/$H126),1)*$H126),"")</f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>IFERROR(W126*I126/H126,"0")</f>
        <v>53.357142857142861</v>
      </c>
      <c r="BM126" s="64">
        <f>IFERROR(X126*I126/H126,"0")</f>
        <v>53.784000000000006</v>
      </c>
      <c r="BN126" s="64">
        <f>IFERROR(1/J126*(W126/H126),"0")</f>
        <v>0.10629251700680271</v>
      </c>
      <c r="BO126" s="64">
        <f>IFERROR(1/J126*(X126/H126),"0")</f>
        <v>0.10714285714285714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33</v>
      </c>
      <c r="X128" s="386">
        <f>IFERROR(IF(W128="",0,CEILING((W128/$H128),1)*$H128),"")</f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>IFERROR(W128*I128/H128,"0")</f>
        <v>37.633333333333333</v>
      </c>
      <c r="BM128" s="64">
        <f>IFERROR(X128*I128/H128,"0")</f>
        <v>38.385999999999996</v>
      </c>
      <c r="BN128" s="64">
        <f>IFERROR(1/J128*(W128/H128),"0")</f>
        <v>0.10683760683760685</v>
      </c>
      <c r="BO128" s="64">
        <f>IFERROR(1/J128*(X128/H128),"0")</f>
        <v>0.10897435897435898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22.61904761904762</v>
      </c>
      <c r="X130" s="387">
        <f>IFERROR(X125/H125,"0")+IFERROR(X126/H126,"0")+IFERROR(X127/H127,"0")+IFERROR(X128/H128,"0")+IFERROR(X129/H129,"0")</f>
        <v>23</v>
      </c>
      <c r="Y130" s="387">
        <f>IFERROR(IF(Y125="",0,Y125),"0")+IFERROR(IF(Y126="",0,Y126),"0")+IFERROR(IF(Y127="",0,Y127),"0")+IFERROR(IF(Y128="",0,Y128),"0")+IFERROR(IF(Y129="",0,Y129),"0")</f>
        <v>0.25851000000000002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83</v>
      </c>
      <c r="X131" s="387">
        <f>IFERROR(SUM(X125:X129),"0")</f>
        <v>84.06</v>
      </c>
      <c r="Y131" s="37"/>
      <c r="Z131" s="388"/>
      <c r="AA131" s="388"/>
    </row>
    <row r="132" spans="1:67" ht="16.5" hidden="1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420</v>
      </c>
      <c r="X134" s="386">
        <f>IFERROR(IF(W134="",0,CEILING((W134/$H134),1)*$H134),"")</f>
        <v>420</v>
      </c>
      <c r="Y134" s="36">
        <f>IFERROR(IF(X134=0,"",ROUNDUP(X134/H134,0)*0.02175),"")</f>
        <v>1.0874999999999999</v>
      </c>
      <c r="Z134" s="56"/>
      <c r="AA134" s="57"/>
      <c r="AE134" s="64"/>
      <c r="BB134" s="136" t="s">
        <v>1</v>
      </c>
      <c r="BL134" s="64">
        <f>IFERROR(W134*I134/H134,"0")</f>
        <v>447.9</v>
      </c>
      <c r="BM134" s="64">
        <f>IFERROR(X134*I134/H134,"0")</f>
        <v>447.9</v>
      </c>
      <c r="BN134" s="64">
        <f>IFERROR(1/J134*(W134/H134),"0")</f>
        <v>0.89285714285714279</v>
      </c>
      <c r="BO134" s="64">
        <f>IFERROR(1/J134*(X134/H134),"0")</f>
        <v>0.89285714285714279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405</v>
      </c>
      <c r="X137" s="386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12</v>
      </c>
      <c r="X138" s="386">
        <f>IFERROR(IF(W138="",0,CEILING((W138/$H138),1)*$H138),"")</f>
        <v>12.6</v>
      </c>
      <c r="Y138" s="36">
        <f>IFERROR(IF(X138=0,"",ROUNDUP(X138/H138,0)*0.00753),"")</f>
        <v>5.271E-2</v>
      </c>
      <c r="Z138" s="56"/>
      <c r="AA138" s="57"/>
      <c r="AE138" s="64"/>
      <c r="BB138" s="140" t="s">
        <v>1</v>
      </c>
      <c r="BL138" s="64">
        <f>IFERROR(W138*I138/H138,"0")</f>
        <v>13.333333333333332</v>
      </c>
      <c r="BM138" s="64">
        <f>IFERROR(X138*I138/H138,"0")</f>
        <v>14</v>
      </c>
      <c r="BN138" s="64">
        <f>IFERROR(1/J138*(W138/H138),"0")</f>
        <v>4.2735042735042729E-2</v>
      </c>
      <c r="BO138" s="64">
        <f>IFERROR(1/J138*(X138/H138),"0")</f>
        <v>4.4871794871794872E-2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206.66666666666666</v>
      </c>
      <c r="X139" s="387">
        <f>IFERROR(X134/H134,"0")+IFERROR(X135/H135,"0")+IFERROR(X136/H136,"0")+IFERROR(X137/H137,"0")+IFERROR(X138/H138,"0")</f>
        <v>207</v>
      </c>
      <c r="Y139" s="387">
        <f>IFERROR(IF(Y134="",0,Y134),"0")+IFERROR(IF(Y135="",0,Y135),"0")+IFERROR(IF(Y136="",0,Y136),"0")+IFERROR(IF(Y137="",0,Y137),"0")+IFERROR(IF(Y138="",0,Y138),"0")</f>
        <v>2.2697099999999995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837</v>
      </c>
      <c r="X140" s="387">
        <f>IFERROR(SUM(X134:X138),"0")</f>
        <v>837.6</v>
      </c>
      <c r="Y140" s="37"/>
      <c r="Z140" s="388"/>
      <c r="AA140" s="388"/>
    </row>
    <row r="141" spans="1:67" ht="27.75" hidden="1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hidden="1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60</v>
      </c>
      <c r="X152" s="386">
        <f t="shared" ref="X152:X159" si="23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63.714285714285715</v>
      </c>
      <c r="BM152" s="64">
        <f t="shared" ref="BM152:BM159" si="25">IFERROR(X152*I152/H152,"0")</f>
        <v>66.900000000000006</v>
      </c>
      <c r="BN152" s="64">
        <f t="shared" ref="BN152:BN159" si="26">IFERROR(1/J152*(W152/H152),"0")</f>
        <v>9.1575091575091569E-2</v>
      </c>
      <c r="BO152" s="64">
        <f t="shared" ref="BO152:BO159" si="27">IFERROR(1/J152*(X152/H152),"0")</f>
        <v>9.6153846153846145E-2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40</v>
      </c>
      <c r="X153" s="386">
        <f t="shared" si="23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24"/>
        <v>42.476190476190474</v>
      </c>
      <c r="BM153" s="64">
        <f t="shared" si="25"/>
        <v>44.599999999999994</v>
      </c>
      <c r="BN153" s="64">
        <f t="shared" si="26"/>
        <v>6.1050061050061048E-2</v>
      </c>
      <c r="BO153" s="64">
        <f t="shared" si="27"/>
        <v>6.4102564102564097E-2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30</v>
      </c>
      <c r="X154" s="386">
        <f t="shared" si="23"/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si="24"/>
        <v>31.428571428571427</v>
      </c>
      <c r="BM154" s="64">
        <f t="shared" si="25"/>
        <v>35.200000000000003</v>
      </c>
      <c r="BN154" s="64">
        <f t="shared" si="26"/>
        <v>4.5787545787545784E-2</v>
      </c>
      <c r="BO154" s="64">
        <f t="shared" si="27"/>
        <v>5.128205128205128E-2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105</v>
      </c>
      <c r="X155" s="386">
        <f t="shared" si="23"/>
        <v>105</v>
      </c>
      <c r="Y155" s="36">
        <f>IFERROR(IF(X155=0,"",ROUNDUP(X155/H155,0)*0.00502),"")</f>
        <v>0.251</v>
      </c>
      <c r="Z155" s="56"/>
      <c r="AA155" s="57"/>
      <c r="AE155" s="64"/>
      <c r="BB155" s="148" t="s">
        <v>1</v>
      </c>
      <c r="BL155" s="64">
        <f t="shared" si="24"/>
        <v>111.5</v>
      </c>
      <c r="BM155" s="64">
        <f t="shared" si="25"/>
        <v>111.5</v>
      </c>
      <c r="BN155" s="64">
        <f t="shared" si="26"/>
        <v>0.21367521367521369</v>
      </c>
      <c r="BO155" s="64">
        <f t="shared" si="27"/>
        <v>0.21367521367521369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175</v>
      </c>
      <c r="X156" s="386">
        <f t="shared" si="23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24"/>
        <v>185.83333333333331</v>
      </c>
      <c r="BM156" s="64">
        <f t="shared" si="25"/>
        <v>187.32</v>
      </c>
      <c r="BN156" s="64">
        <f t="shared" si="26"/>
        <v>0.35612535612535612</v>
      </c>
      <c r="BO156" s="64">
        <f t="shared" si="27"/>
        <v>0.35897435897435903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247.61904761904759</v>
      </c>
      <c r="X160" s="387">
        <f>IFERROR(X152/H152,"0")+IFERROR(X153/H153,"0")+IFERROR(X154/H154,"0")+IFERROR(X155/H155,"0")+IFERROR(X156/H156,"0")+IFERROR(X157/H157,"0")+IFERROR(X158/H158,"0")+IFERROR(X159/H159,"0")</f>
        <v>251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1.3428500000000001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585</v>
      </c>
      <c r="X161" s="387">
        <f>IFERROR(SUM(X152:X159),"0")</f>
        <v>596.4</v>
      </c>
      <c r="Y161" s="37"/>
      <c r="Z161" s="388"/>
      <c r="AA161" s="388"/>
    </row>
    <row r="162" spans="1:67" ht="16.5" hidden="1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70</v>
      </c>
      <c r="X174" s="386">
        <f t="shared" ref="X174:X181" si="28"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72.722222222222229</v>
      </c>
      <c r="BM174" s="64">
        <f t="shared" ref="BM174:BM181" si="30">IFERROR(X174*I174/H174,"0")</f>
        <v>72.930000000000007</v>
      </c>
      <c r="BN174" s="64">
        <f t="shared" ref="BN174:BN181" si="31">IFERROR(1/J174*(W174/H174),"0")</f>
        <v>0.10802469135802469</v>
      </c>
      <c r="BO174" s="64">
        <f t="shared" ref="BO174:BO181" si="32">IFERROR(1/J174*(X174/H174),"0")</f>
        <v>0.10833333333333334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90</v>
      </c>
      <c r="X175" s="386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93.5</v>
      </c>
      <c r="BM175" s="64">
        <f t="shared" si="30"/>
        <v>95.37</v>
      </c>
      <c r="BN175" s="64">
        <f t="shared" si="31"/>
        <v>0.13888888888888887</v>
      </c>
      <c r="BO175" s="64">
        <f t="shared" si="32"/>
        <v>0.14166666666666666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200</v>
      </c>
      <c r="X176" s="386">
        <f t="shared" si="28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 t="shared" si="29"/>
        <v>207.77777777777777</v>
      </c>
      <c r="BM176" s="64">
        <f t="shared" si="30"/>
        <v>213.18000000000004</v>
      </c>
      <c r="BN176" s="64">
        <f t="shared" si="31"/>
        <v>0.30864197530864196</v>
      </c>
      <c r="BO176" s="64">
        <f t="shared" si="32"/>
        <v>0.31666666666666665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110</v>
      </c>
      <c r="X177" s="386">
        <f t="shared" si="28"/>
        <v>113.4</v>
      </c>
      <c r="Y177" s="36">
        <f>IFERROR(IF(X177=0,"",ROUNDUP(X177/H177,0)*0.00937),"")</f>
        <v>0.19677</v>
      </c>
      <c r="Z177" s="56"/>
      <c r="AA177" s="57"/>
      <c r="AE177" s="64"/>
      <c r="BB177" s="160" t="s">
        <v>1</v>
      </c>
      <c r="BL177" s="64">
        <f t="shared" si="29"/>
        <v>114.27777777777777</v>
      </c>
      <c r="BM177" s="64">
        <f t="shared" si="30"/>
        <v>117.81</v>
      </c>
      <c r="BN177" s="64">
        <f t="shared" si="31"/>
        <v>0.16975308641975309</v>
      </c>
      <c r="BO177" s="64">
        <f t="shared" si="32"/>
        <v>0.17499999999999999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87.037037037037024</v>
      </c>
      <c r="X182" s="387">
        <f>IFERROR(X174/H174,"0")+IFERROR(X175/H175,"0")+IFERROR(X176/H176,"0")+IFERROR(X177/H177,"0")+IFERROR(X178/H178,"0")+IFERROR(X179/H179,"0")+IFERROR(X180/H180,"0")+IFERROR(X181/H181,"0")</f>
        <v>89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0.83392999999999995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470</v>
      </c>
      <c r="X183" s="387">
        <f>IFERROR(SUM(X174:X181),"0")</f>
        <v>480.6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120</v>
      </c>
      <c r="X190" s="386">
        <f t="shared" si="33"/>
        <v>121.79999999999998</v>
      </c>
      <c r="Y190" s="36">
        <f>IFERROR(IF(X190=0,"",ROUNDUP(X190/H190,0)*0.02175),"")</f>
        <v>0.30449999999999999</v>
      </c>
      <c r="Z190" s="56"/>
      <c r="AA190" s="57"/>
      <c r="AE190" s="64"/>
      <c r="BB190" s="170" t="s">
        <v>1</v>
      </c>
      <c r="BL190" s="64">
        <f t="shared" si="34"/>
        <v>127.77931034482758</v>
      </c>
      <c r="BM190" s="64">
        <f t="shared" si="35"/>
        <v>129.69599999999997</v>
      </c>
      <c r="BN190" s="64">
        <f t="shared" si="36"/>
        <v>0.24630541871921183</v>
      </c>
      <c r="BO190" s="64">
        <f t="shared" si="37"/>
        <v>0.25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280</v>
      </c>
      <c r="X191" s="386">
        <f t="shared" si="33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4"/>
        <v>311.73333333333341</v>
      </c>
      <c r="BM191" s="64">
        <f t="shared" si="35"/>
        <v>312.62400000000008</v>
      </c>
      <c r="BN191" s="64">
        <f t="shared" si="36"/>
        <v>0.74786324786324787</v>
      </c>
      <c r="BO191" s="64">
        <f t="shared" si="37"/>
        <v>0.75000000000000011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400</v>
      </c>
      <c r="X193" s="386">
        <f t="shared" si="33"/>
        <v>400.8</v>
      </c>
      <c r="Y193" s="36">
        <f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4"/>
        <v>433.33333333333337</v>
      </c>
      <c r="BM193" s="64">
        <f t="shared" si="35"/>
        <v>434.2000000000001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280</v>
      </c>
      <c r="X195" s="386">
        <f t="shared" si="33"/>
        <v>280.8</v>
      </c>
      <c r="Y195" s="36">
        <f t="shared" ref="Y195:Y201" si="38">IFERROR(IF(X195=0,"",ROUNDUP(X195/H195,0)*0.00753),"")</f>
        <v>0.88101000000000007</v>
      </c>
      <c r="Z195" s="56"/>
      <c r="AA195" s="57"/>
      <c r="AE195" s="64"/>
      <c r="BB195" s="175" t="s">
        <v>1</v>
      </c>
      <c r="BL195" s="64">
        <f t="shared" si="34"/>
        <v>313.83333333333331</v>
      </c>
      <c r="BM195" s="64">
        <f t="shared" si="35"/>
        <v>314.73</v>
      </c>
      <c r="BN195" s="64">
        <f t="shared" si="36"/>
        <v>0.74786324786324787</v>
      </c>
      <c r="BO195" s="64">
        <f t="shared" si="37"/>
        <v>0.75000000000000011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560</v>
      </c>
      <c r="X197" s="386">
        <f t="shared" si="33"/>
        <v>561.6</v>
      </c>
      <c r="Y197" s="36">
        <f t="shared" si="38"/>
        <v>1.7620200000000001</v>
      </c>
      <c r="Z197" s="56"/>
      <c r="AA197" s="57"/>
      <c r="AE197" s="64"/>
      <c r="BB197" s="177" t="s">
        <v>1</v>
      </c>
      <c r="BL197" s="64">
        <f t="shared" si="34"/>
        <v>623.46666666666681</v>
      </c>
      <c r="BM197" s="64">
        <f t="shared" si="35"/>
        <v>625.24800000000016</v>
      </c>
      <c r="BN197" s="64">
        <f t="shared" si="36"/>
        <v>1.4957264957264957</v>
      </c>
      <c r="BO197" s="64">
        <f t="shared" si="37"/>
        <v>1.5000000000000002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100</v>
      </c>
      <c r="X200" s="386">
        <f t="shared" si="33"/>
        <v>100.8</v>
      </c>
      <c r="Y200" s="36">
        <f t="shared" si="38"/>
        <v>0.31625999999999999</v>
      </c>
      <c r="Z200" s="56"/>
      <c r="AA200" s="57"/>
      <c r="AE200" s="64"/>
      <c r="BB200" s="180" t="s">
        <v>1</v>
      </c>
      <c r="BL200" s="64">
        <f t="shared" si="34"/>
        <v>111.33333333333333</v>
      </c>
      <c r="BM200" s="64">
        <f t="shared" si="35"/>
        <v>112.224</v>
      </c>
      <c r="BN200" s="64">
        <f t="shared" si="36"/>
        <v>0.26709401709401709</v>
      </c>
      <c r="BO200" s="64">
        <f t="shared" si="37"/>
        <v>0.26923076923076922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240</v>
      </c>
      <c r="X201" s="386">
        <f t="shared" si="33"/>
        <v>240</v>
      </c>
      <c r="Y201" s="36">
        <f t="shared" si="38"/>
        <v>0.753</v>
      </c>
      <c r="Z201" s="56"/>
      <c r="AA201" s="57"/>
      <c r="AE201" s="64"/>
      <c r="BB201" s="181" t="s">
        <v>1</v>
      </c>
      <c r="BL201" s="64">
        <f t="shared" si="34"/>
        <v>267.8</v>
      </c>
      <c r="BM201" s="64">
        <f t="shared" si="35"/>
        <v>267.8</v>
      </c>
      <c r="BN201" s="64">
        <f t="shared" si="36"/>
        <v>0.64102564102564097</v>
      </c>
      <c r="BO201" s="64">
        <f t="shared" si="37"/>
        <v>0.64102564102564097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788.79310344827582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791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6.1553100000000001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1980</v>
      </c>
      <c r="X203" s="387">
        <f>IFERROR(SUM(X185:X201),"0")</f>
        <v>1986.6000000000001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52</v>
      </c>
      <c r="X208" s="386">
        <f>IFERROR(IF(W208="",0,CEILING((W208/$H208),1)*$H208),"")</f>
        <v>52.8</v>
      </c>
      <c r="Y208" s="36">
        <f>IFERROR(IF(X208=0,"",ROUNDUP(X208/H208,0)*0.00753),"")</f>
        <v>0.16566</v>
      </c>
      <c r="Z208" s="56"/>
      <c r="AA208" s="57"/>
      <c r="AE208" s="64"/>
      <c r="BB208" s="185" t="s">
        <v>1</v>
      </c>
      <c r="BL208" s="64">
        <f>IFERROR(W208*I208/H208,"0")</f>
        <v>57.893333333333345</v>
      </c>
      <c r="BM208" s="64">
        <f>IFERROR(X208*I208/H208,"0")</f>
        <v>58.784000000000006</v>
      </c>
      <c r="BN208" s="64">
        <f>IFERROR(1/J208*(W208/H208),"0")</f>
        <v>0.1388888888888889</v>
      </c>
      <c r="BO208" s="64">
        <f>IFERROR(1/J208*(X208/H208),"0")</f>
        <v>0.14102564102564102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64</v>
      </c>
      <c r="X209" s="386">
        <f>IFERROR(IF(W209="",0,CEILING((W209/$H209),1)*$H209),"")</f>
        <v>64.8</v>
      </c>
      <c r="Y209" s="36">
        <f>IFERROR(IF(X209=0,"",ROUNDUP(X209/H209,0)*0.00753),"")</f>
        <v>0.20331000000000002</v>
      </c>
      <c r="Z209" s="56"/>
      <c r="AA209" s="57"/>
      <c r="AE209" s="64"/>
      <c r="BB209" s="186" t="s">
        <v>1</v>
      </c>
      <c r="BL209" s="64">
        <f>IFERROR(W209*I209/H209,"0")</f>
        <v>71.253333333333345</v>
      </c>
      <c r="BM209" s="64">
        <f>IFERROR(X209*I209/H209,"0")</f>
        <v>72.144000000000005</v>
      </c>
      <c r="BN209" s="64">
        <f>IFERROR(1/J209*(W209/H209),"0")</f>
        <v>0.17094017094017094</v>
      </c>
      <c r="BO209" s="64">
        <f>IFERROR(1/J209*(X209/H209),"0")</f>
        <v>0.17307692307692307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48.333333333333336</v>
      </c>
      <c r="X210" s="387">
        <f>IFERROR(X205/H205,"0")+IFERROR(X206/H206,"0")+IFERROR(X207/H207,"0")+IFERROR(X208/H208,"0")+IFERROR(X209/H209,"0")</f>
        <v>49</v>
      </c>
      <c r="Y210" s="387">
        <f>IFERROR(IF(Y205="",0,Y205),"0")+IFERROR(IF(Y206="",0,Y206),"0")+IFERROR(IF(Y207="",0,Y207),"0")+IFERROR(IF(Y208="",0,Y208),"0")+IFERROR(IF(Y209="",0,Y209),"0")</f>
        <v>0.36897000000000002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116</v>
      </c>
      <c r="X211" s="387">
        <f>IFERROR(SUM(X205:X209),"0")</f>
        <v>117.6</v>
      </c>
      <c r="Y211" s="37"/>
      <c r="Z211" s="388"/>
      <c r="AA211" s="388"/>
    </row>
    <row r="212" spans="1:67" ht="16.5" hidden="1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180</v>
      </c>
      <c r="X216" s="386">
        <f t="shared" si="39"/>
        <v>185.6</v>
      </c>
      <c r="Y216" s="36">
        <f>IFERROR(IF(X216=0,"",ROUNDUP(X216/H216,0)*0.02175),"")</f>
        <v>0.34799999999999998</v>
      </c>
      <c r="Z216" s="56"/>
      <c r="AA216" s="57"/>
      <c r="AE216" s="64"/>
      <c r="BB216" s="189" t="s">
        <v>1</v>
      </c>
      <c r="BL216" s="64">
        <f t="shared" si="40"/>
        <v>187.44827586206898</v>
      </c>
      <c r="BM216" s="64">
        <f t="shared" si="41"/>
        <v>193.27999999999997</v>
      </c>
      <c r="BN216" s="64">
        <f t="shared" si="42"/>
        <v>0.27709359605911327</v>
      </c>
      <c r="BO216" s="64">
        <f t="shared" si="43"/>
        <v>0.2857142857142857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16</v>
      </c>
      <c r="X219" s="386">
        <f t="shared" si="39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0"/>
        <v>16.96</v>
      </c>
      <c r="BM219" s="64">
        <f t="shared" si="41"/>
        <v>16.96</v>
      </c>
      <c r="BN219" s="64">
        <f t="shared" si="42"/>
        <v>3.3333333333333333E-2</v>
      </c>
      <c r="BO219" s="64">
        <f t="shared" si="43"/>
        <v>3.3333333333333333E-2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19.517241379310345</v>
      </c>
      <c r="X221" s="387">
        <f>IFERROR(X214/H214,"0")+IFERROR(X215/H215,"0")+IFERROR(X216/H216,"0")+IFERROR(X217/H217,"0")+IFERROR(X218/H218,"0")+IFERROR(X219/H219,"0")+IFERROR(X220/H220,"0")</f>
        <v>20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0.38547999999999999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196</v>
      </c>
      <c r="X222" s="387">
        <f>IFERROR(SUM(X214:X220),"0")</f>
        <v>201.6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140</v>
      </c>
      <c r="X224" s="386">
        <f>IFERROR(IF(W224="",0,CEILING((W224/$H224),1)*$H224),"")</f>
        <v>140.70000000000002</v>
      </c>
      <c r="Y224" s="36">
        <f>IFERROR(IF(X224=0,"",ROUNDUP(X224/H224,0)*0.00502),"")</f>
        <v>0.33634000000000003</v>
      </c>
      <c r="Z224" s="56"/>
      <c r="AA224" s="57"/>
      <c r="AE224" s="64"/>
      <c r="BB224" s="194" t="s">
        <v>1</v>
      </c>
      <c r="BL224" s="64">
        <f>IFERROR(W224*I224/H224,"0")</f>
        <v>146.66666666666666</v>
      </c>
      <c r="BM224" s="64">
        <f>IFERROR(X224*I224/H224,"0")</f>
        <v>147.40000000000003</v>
      </c>
      <c r="BN224" s="64">
        <f>IFERROR(1/J224*(W224/H224),"0")</f>
        <v>0.28490028490028491</v>
      </c>
      <c r="BO224" s="64">
        <f>IFERROR(1/J224*(X224/H224),"0")</f>
        <v>0.28632478632478636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66.666666666666657</v>
      </c>
      <c r="X226" s="387">
        <f>IFERROR(X224/H224,"0")+IFERROR(X225/H225,"0")</f>
        <v>67</v>
      </c>
      <c r="Y226" s="387">
        <f>IFERROR(IF(Y224="",0,Y224),"0")+IFERROR(IF(Y225="",0,Y225),"0")</f>
        <v>0.33634000000000003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140</v>
      </c>
      <c r="X227" s="387">
        <f>IFERROR(SUM(X224:X225),"0")</f>
        <v>140.70000000000002</v>
      </c>
      <c r="Y227" s="37"/>
      <c r="Z227" s="388"/>
      <c r="AA227" s="388"/>
    </row>
    <row r="228" spans="1:67" ht="16.5" hidden="1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40</v>
      </c>
      <c r="X230" s="386">
        <f t="shared" ref="X230:X237" si="44">IFERROR(IF(W230="",0,CEILING((W230/$H230),1)*$H230),"")</f>
        <v>46.4</v>
      </c>
      <c r="Y230" s="36">
        <f>IFERROR(IF(X230=0,"",ROUNDUP(X230/H230,0)*0.02175),"")</f>
        <v>8.6999999999999994E-2</v>
      </c>
      <c r="Z230" s="56"/>
      <c r="AA230" s="57"/>
      <c r="AE230" s="64"/>
      <c r="BB230" s="196" t="s">
        <v>1</v>
      </c>
      <c r="BL230" s="64">
        <f t="shared" ref="BL230:BL237" si="45">IFERROR(W230*I230/H230,"0")</f>
        <v>41.655172413793103</v>
      </c>
      <c r="BM230" s="64">
        <f t="shared" ref="BM230:BM237" si="46">IFERROR(X230*I230/H230,"0")</f>
        <v>48.319999999999993</v>
      </c>
      <c r="BN230" s="64">
        <f t="shared" ref="BN230:BN237" si="47">IFERROR(1/J230*(W230/H230),"0")</f>
        <v>6.1576354679802957E-2</v>
      </c>
      <c r="BO230" s="64">
        <f t="shared" ref="BO230:BO237" si="48">IFERROR(1/J230*(X230/H230),"0")</f>
        <v>7.1428571428571425E-2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30</v>
      </c>
      <c r="X233" s="386">
        <f t="shared" si="44"/>
        <v>34.799999999999997</v>
      </c>
      <c r="Y233" s="36">
        <f>IFERROR(IF(X233=0,"",ROUNDUP(X233/H233,0)*0.02175),"")</f>
        <v>6.5250000000000002E-2</v>
      </c>
      <c r="Z233" s="56"/>
      <c r="AA233" s="57"/>
      <c r="AE233" s="64"/>
      <c r="BB233" s="199" t="s">
        <v>1</v>
      </c>
      <c r="BL233" s="64">
        <f t="shared" si="45"/>
        <v>31.241379310344826</v>
      </c>
      <c r="BM233" s="64">
        <f t="shared" si="46"/>
        <v>36.239999999999995</v>
      </c>
      <c r="BN233" s="64">
        <f t="shared" si="47"/>
        <v>4.6182266009852216E-2</v>
      </c>
      <c r="BO233" s="64">
        <f t="shared" si="48"/>
        <v>5.3571428571428568E-2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20</v>
      </c>
      <c r="X234" s="386">
        <f t="shared" si="44"/>
        <v>20</v>
      </c>
      <c r="Y234" s="36">
        <f>IFERROR(IF(X234=0,"",ROUNDUP(X234/H234,0)*0.00937),"")</f>
        <v>4.6850000000000003E-2</v>
      </c>
      <c r="Z234" s="56"/>
      <c r="AA234" s="57"/>
      <c r="AE234" s="64"/>
      <c r="BB234" s="200" t="s">
        <v>1</v>
      </c>
      <c r="BL234" s="64">
        <f t="shared" si="45"/>
        <v>21.200000000000003</v>
      </c>
      <c r="BM234" s="64">
        <f t="shared" si="46"/>
        <v>21.200000000000003</v>
      </c>
      <c r="BN234" s="64">
        <f t="shared" si="47"/>
        <v>4.1666666666666664E-2</v>
      </c>
      <c r="BO234" s="64">
        <f t="shared" si="48"/>
        <v>4.1666666666666664E-2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21.03448275862069</v>
      </c>
      <c r="X238" s="387">
        <f>IFERROR(X230/H230,"0")+IFERROR(X231/H231,"0")+IFERROR(X232/H232,"0")+IFERROR(X233/H233,"0")+IFERROR(X234/H234,"0")+IFERROR(X235/H235,"0")+IFERROR(X236/H236,"0")+IFERROR(X237/H237,"0")</f>
        <v>22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0.2928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130</v>
      </c>
      <c r="X239" s="387">
        <f>IFERROR(SUM(X230:X237),"0")</f>
        <v>141.19999999999999</v>
      </c>
      <c r="Y239" s="37"/>
      <c r="Z239" s="388"/>
      <c r="AA239" s="388"/>
    </row>
    <row r="240" spans="1:67" ht="16.5" hidden="1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30</v>
      </c>
      <c r="X269" s="386">
        <f>IFERROR(IF(W269="",0,CEILING((W269/$H269),1)*$H269),"")</f>
        <v>33.6</v>
      </c>
      <c r="Y269" s="36">
        <f>IFERROR(IF(X269=0,"",ROUNDUP(X269/H269,0)*0.02175),"")</f>
        <v>8.6999999999999994E-2</v>
      </c>
      <c r="Z269" s="56"/>
      <c r="AA269" s="57"/>
      <c r="AE269" s="64"/>
      <c r="BB269" s="222" t="s">
        <v>1</v>
      </c>
      <c r="BL269" s="64">
        <f>IFERROR(W269*I269/H269,"0")</f>
        <v>32.014285714285712</v>
      </c>
      <c r="BM269" s="64">
        <f>IFERROR(X269*I269/H269,"0")</f>
        <v>35.856000000000002</v>
      </c>
      <c r="BN269" s="64">
        <f>IFERROR(1/J269*(W269/H269),"0")</f>
        <v>6.377551020408162E-2</v>
      </c>
      <c r="BO269" s="64">
        <f>IFERROR(1/J269*(X269/H269),"0")</f>
        <v>7.1428571428571425E-2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150</v>
      </c>
      <c r="X270" s="386">
        <f>IFERROR(IF(W270="",0,CEILING((W270/$H270),1)*$H270),"")</f>
        <v>156</v>
      </c>
      <c r="Y270" s="36">
        <f>IFERROR(IF(X270=0,"",ROUNDUP(X270/H270,0)*0.02175),"")</f>
        <v>0.43499999999999994</v>
      </c>
      <c r="Z270" s="56"/>
      <c r="AA270" s="57"/>
      <c r="AE270" s="64"/>
      <c r="BB270" s="223" t="s">
        <v>1</v>
      </c>
      <c r="BL270" s="64">
        <f>IFERROR(W270*I270/H270,"0")</f>
        <v>160.84615384615387</v>
      </c>
      <c r="BM270" s="64">
        <f>IFERROR(X270*I270/H270,"0")</f>
        <v>167.28000000000003</v>
      </c>
      <c r="BN270" s="64">
        <f>IFERROR(1/J270*(W270/H270),"0")</f>
        <v>0.34340659340659335</v>
      </c>
      <c r="BO270" s="64">
        <f>IFERROR(1/J270*(X270/H270),"0")</f>
        <v>0.3571428571428571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22.802197802197803</v>
      </c>
      <c r="X272" s="387">
        <f>IFERROR(X269/H269,"0")+IFERROR(X270/H270,"0")+IFERROR(X271/H271,"0")</f>
        <v>24</v>
      </c>
      <c r="Y272" s="387">
        <f>IFERROR(IF(Y269="",0,Y269),"0")+IFERROR(IF(Y270="",0,Y270),"0")+IFERROR(IF(Y271="",0,Y271),"0")</f>
        <v>0.52199999999999991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180</v>
      </c>
      <c r="X273" s="387">
        <f>IFERROR(SUM(X269:X271),"0")</f>
        <v>189.6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85</v>
      </c>
      <c r="X277" s="386">
        <f>IFERROR(IF(W277="",0,CEILING((W277/$H277),1)*$H277),"")</f>
        <v>86.699999999999989</v>
      </c>
      <c r="Y277" s="36">
        <f>IFERROR(IF(X277=0,"",ROUNDUP(X277/H277,0)*0.00753),"")</f>
        <v>0.25602000000000003</v>
      </c>
      <c r="Z277" s="56"/>
      <c r="AA277" s="57"/>
      <c r="AE277" s="64"/>
      <c r="BB277" s="227" t="s">
        <v>1</v>
      </c>
      <c r="BL277" s="64">
        <f>IFERROR(W277*I277/H277,"0")</f>
        <v>96.666666666666671</v>
      </c>
      <c r="BM277" s="64">
        <f>IFERROR(X277*I277/H277,"0")</f>
        <v>98.6</v>
      </c>
      <c r="BN277" s="64">
        <f>IFERROR(1/J277*(W277/H277),"0")</f>
        <v>0.21367521367521369</v>
      </c>
      <c r="BO277" s="64">
        <f>IFERROR(1/J277*(X277/H277),"0")</f>
        <v>0.21794871794871795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33.333333333333336</v>
      </c>
      <c r="X278" s="387">
        <f>IFERROR(X275/H275,"0")+IFERROR(X276/H276,"0")+IFERROR(X277/H277,"0")</f>
        <v>34</v>
      </c>
      <c r="Y278" s="387">
        <f>IFERROR(IF(Y275="",0,Y275),"0")+IFERROR(IF(Y276="",0,Y276),"0")+IFERROR(IF(Y277="",0,Y277),"0")</f>
        <v>0.25602000000000003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85</v>
      </c>
      <c r="X279" s="387">
        <f>IFERROR(SUM(X275:X277),"0")</f>
        <v>86.699999999999989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50</v>
      </c>
      <c r="X283" s="386">
        <f>IFERROR(IF(W283="",0,CEILING((W283/$H283),1)*$H283),"")</f>
        <v>50</v>
      </c>
      <c r="Y283" s="36">
        <f>IFERROR(IF(X283=0,"",ROUNDUP(X283/H283,0)*0.00474),"")</f>
        <v>0.11850000000000001</v>
      </c>
      <c r="Z283" s="56"/>
      <c r="AA283" s="57"/>
      <c r="AE283" s="64"/>
      <c r="BB283" s="230" t="s">
        <v>1</v>
      </c>
      <c r="BL283" s="64">
        <f>IFERROR(W283*I283/H283,"0")</f>
        <v>56.000000000000007</v>
      </c>
      <c r="BM283" s="64">
        <f>IFERROR(X283*I283/H283,"0")</f>
        <v>56.000000000000007</v>
      </c>
      <c r="BN283" s="64">
        <f>IFERROR(1/J283*(W283/H283),"0")</f>
        <v>0.10504201680672269</v>
      </c>
      <c r="BO283" s="64">
        <f>IFERROR(1/J283*(X283/H283),"0")</f>
        <v>0.10504201680672269</v>
      </c>
    </row>
    <row r="284" spans="1:67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25</v>
      </c>
      <c r="X284" s="387">
        <f>IFERROR(X281/H281,"0")+IFERROR(X282/H282,"0")+IFERROR(X283/H283,"0")</f>
        <v>25</v>
      </c>
      <c r="Y284" s="387">
        <f>IFERROR(IF(Y281="",0,Y281),"0")+IFERROR(IF(Y282="",0,Y282),"0")+IFERROR(IF(Y283="",0,Y283),"0")</f>
        <v>0.11850000000000001</v>
      </c>
      <c r="Z284" s="388"/>
      <c r="AA284" s="388"/>
    </row>
    <row r="285" spans="1:67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50</v>
      </c>
      <c r="X285" s="387">
        <f>IFERROR(SUM(X281:X283),"0")</f>
        <v>50</v>
      </c>
      <c r="Y285" s="37"/>
      <c r="Z285" s="388"/>
      <c r="AA285" s="388"/>
    </row>
    <row r="286" spans="1:67" ht="16.5" hidden="1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54</v>
      </c>
      <c r="X303" s="386">
        <f>IFERROR(IF(W303="",0,CEILING((W303/$H303),1)*$H303),"")</f>
        <v>54</v>
      </c>
      <c r="Y303" s="36">
        <f>IFERROR(IF(X303=0,"",ROUNDUP(X303/H303,0)*0.00753),"")</f>
        <v>0.22590000000000002</v>
      </c>
      <c r="Z303" s="56"/>
      <c r="AA303" s="57"/>
      <c r="AE303" s="64"/>
      <c r="BB303" s="239" t="s">
        <v>1</v>
      </c>
      <c r="BL303" s="64">
        <f>IFERROR(W303*I303/H303,"0")</f>
        <v>61.44</v>
      </c>
      <c r="BM303" s="64">
        <f>IFERROR(X303*I303/H303,"0")</f>
        <v>61.44</v>
      </c>
      <c r="BN303" s="64">
        <f>IFERROR(1/J303*(W303/H303),"0")</f>
        <v>0.19230769230769229</v>
      </c>
      <c r="BO303" s="64">
        <f>IFERROR(1/J303*(X303/H303),"0")</f>
        <v>0.19230769230769229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30</v>
      </c>
      <c r="X304" s="387">
        <f>IFERROR(X303/H303,"0")</f>
        <v>30</v>
      </c>
      <c r="Y304" s="387">
        <f>IFERROR(IF(Y303="",0,Y303),"0")</f>
        <v>0.22590000000000002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54</v>
      </c>
      <c r="X305" s="387">
        <f>IFERROR(SUM(X303:X303),"0")</f>
        <v>54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350</v>
      </c>
      <c r="X308" s="386">
        <f>IFERROR(IF(W308="",0,CEILING((W308/$H308),1)*$H308),"")</f>
        <v>350.7</v>
      </c>
      <c r="Y308" s="36">
        <f>IFERROR(IF(X308=0,"",ROUNDUP(X308/H308,0)*0.00753),"")</f>
        <v>1.2575100000000001</v>
      </c>
      <c r="Z308" s="56"/>
      <c r="AA308" s="57"/>
      <c r="AE308" s="64"/>
      <c r="BB308" s="241" t="s">
        <v>1</v>
      </c>
      <c r="BL308" s="64">
        <f>IFERROR(W308*I308/H308,"0")</f>
        <v>395.33333333333326</v>
      </c>
      <c r="BM308" s="64">
        <f>IFERROR(X308*I308/H308,"0")</f>
        <v>396.12399999999997</v>
      </c>
      <c r="BN308" s="64">
        <f>IFERROR(1/J308*(W308/H308),"0")</f>
        <v>1.0683760683760684</v>
      </c>
      <c r="BO308" s="64">
        <f>IFERROR(1/J308*(X308/H308),"0")</f>
        <v>1.0705128205128205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245</v>
      </c>
      <c r="X309" s="386">
        <f>IFERROR(IF(W309="",0,CEILING((W309/$H309),1)*$H309),"")</f>
        <v>245.70000000000002</v>
      </c>
      <c r="Y309" s="36">
        <f>IFERROR(IF(X309=0,"",ROUNDUP(X309/H309,0)*0.00753),"")</f>
        <v>0.88101000000000007</v>
      </c>
      <c r="Z309" s="56"/>
      <c r="AA309" s="57"/>
      <c r="AE309" s="64"/>
      <c r="BB309" s="242" t="s">
        <v>1</v>
      </c>
      <c r="BL309" s="64">
        <f>IFERROR(W309*I309/H309,"0")</f>
        <v>275.33333333333331</v>
      </c>
      <c r="BM309" s="64">
        <f>IFERROR(X309*I309/H309,"0")</f>
        <v>276.12</v>
      </c>
      <c r="BN309" s="64">
        <f>IFERROR(1/J309*(W309/H309),"0")</f>
        <v>0.74786324786324776</v>
      </c>
      <c r="BO309" s="64">
        <f>IFERROR(1/J309*(X309/H309),"0")</f>
        <v>0.75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283.33333333333331</v>
      </c>
      <c r="X310" s="387">
        <f>IFERROR(X307/H307,"0")+IFERROR(X308/H308,"0")+IFERROR(X309/H309,"0")</f>
        <v>284</v>
      </c>
      <c r="Y310" s="387">
        <f>IFERROR(IF(Y307="",0,Y307),"0")+IFERROR(IF(Y308="",0,Y308),"0")+IFERROR(IF(Y309="",0,Y309),"0")</f>
        <v>2.1385200000000002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595</v>
      </c>
      <c r="X311" s="387">
        <f>IFERROR(SUM(X307:X309),"0")</f>
        <v>596.4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25.5</v>
      </c>
      <c r="X313" s="386">
        <f>IFERROR(IF(W313="",0,CEILING((W313/$H313),1)*$H313),"")</f>
        <v>25.5</v>
      </c>
      <c r="Y313" s="36">
        <f>IFERROR(IF(X313=0,"",ROUNDUP(X313/H313,0)*0.00753),"")</f>
        <v>7.5300000000000006E-2</v>
      </c>
      <c r="Z313" s="56"/>
      <c r="AA313" s="57"/>
      <c r="AE313" s="64"/>
      <c r="BB313" s="243" t="s">
        <v>1</v>
      </c>
      <c r="BL313" s="64">
        <f>IFERROR(W313*I313/H313,"0")</f>
        <v>29.75</v>
      </c>
      <c r="BM313" s="64">
        <f>IFERROR(X313*I313/H313,"0")</f>
        <v>29.75</v>
      </c>
      <c r="BN313" s="64">
        <f>IFERROR(1/J313*(W313/H313),"0")</f>
        <v>6.4102564102564097E-2</v>
      </c>
      <c r="BO313" s="64">
        <f>IFERROR(1/J313*(X313/H313),"0")</f>
        <v>6.4102564102564097E-2</v>
      </c>
    </row>
    <row r="314" spans="1:67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10</v>
      </c>
      <c r="X314" s="387">
        <f>IFERROR(X313/H313,"0")</f>
        <v>10</v>
      </c>
      <c r="Y314" s="387">
        <f>IFERROR(IF(Y313="",0,Y313),"0")</f>
        <v>7.5300000000000006E-2</v>
      </c>
      <c r="Z314" s="388"/>
      <c r="AA314" s="388"/>
    </row>
    <row r="315" spans="1:67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25.5</v>
      </c>
      <c r="X315" s="387">
        <f>IFERROR(SUM(X313:X313),"0")</f>
        <v>25.5</v>
      </c>
      <c r="Y315" s="37"/>
      <c r="Z315" s="388"/>
      <c r="AA315" s="388"/>
    </row>
    <row r="316" spans="1:67" ht="27.75" hidden="1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hidden="1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2500</v>
      </c>
      <c r="X322" s="386">
        <f t="shared" si="64"/>
        <v>2505</v>
      </c>
      <c r="Y322" s="36">
        <f>IFERROR(IF(X322=0,"",ROUNDUP(X322/H322,0)*0.02175),"")</f>
        <v>3.6322499999999995</v>
      </c>
      <c r="Z322" s="56"/>
      <c r="AA322" s="57"/>
      <c r="AE322" s="64"/>
      <c r="BB322" s="247" t="s">
        <v>1</v>
      </c>
      <c r="BL322" s="64">
        <f t="shared" si="65"/>
        <v>2580</v>
      </c>
      <c r="BM322" s="64">
        <f t="shared" si="66"/>
        <v>2585.1600000000003</v>
      </c>
      <c r="BN322" s="64">
        <f t="shared" si="67"/>
        <v>3.4722222222222219</v>
      </c>
      <c r="BO322" s="64">
        <f t="shared" si="68"/>
        <v>3.4791666666666665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600</v>
      </c>
      <c r="X324" s="386">
        <f t="shared" si="64"/>
        <v>600</v>
      </c>
      <c r="Y324" s="36">
        <f>IFERROR(IF(X324=0,"",ROUNDUP(X324/H324,0)*0.02175),"")</f>
        <v>0.86999999999999988</v>
      </c>
      <c r="Z324" s="56"/>
      <c r="AA324" s="57"/>
      <c r="AE324" s="64"/>
      <c r="BB324" s="249" t="s">
        <v>1</v>
      </c>
      <c r="BL324" s="64">
        <f t="shared" si="65"/>
        <v>619.20000000000005</v>
      </c>
      <c r="BM324" s="64">
        <f t="shared" si="66"/>
        <v>619.20000000000005</v>
      </c>
      <c r="BN324" s="64">
        <f t="shared" si="67"/>
        <v>0.83333333333333326</v>
      </c>
      <c r="BO324" s="64">
        <f t="shared" si="68"/>
        <v>0.83333333333333326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900</v>
      </c>
      <c r="X326" s="386">
        <f t="shared" si="64"/>
        <v>900</v>
      </c>
      <c r="Y326" s="36">
        <f>IFERROR(IF(X326=0,"",ROUNDUP(X326/H326,0)*0.02175),"")</f>
        <v>1.3049999999999999</v>
      </c>
      <c r="Z326" s="56"/>
      <c r="AA326" s="57"/>
      <c r="AE326" s="64"/>
      <c r="BB326" s="251" t="s">
        <v>1</v>
      </c>
      <c r="BL326" s="64">
        <f t="shared" si="65"/>
        <v>928.8</v>
      </c>
      <c r="BM326" s="64">
        <f t="shared" si="66"/>
        <v>928.8</v>
      </c>
      <c r="BN326" s="64">
        <f t="shared" si="67"/>
        <v>1.25</v>
      </c>
      <c r="BO326" s="64">
        <f t="shared" si="68"/>
        <v>1.25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50</v>
      </c>
      <c r="X328" s="386">
        <f t="shared" si="64"/>
        <v>50</v>
      </c>
      <c r="Y328" s="36">
        <f>IFERROR(IF(X328=0,"",ROUNDUP(X328/H328,0)*0.00937),"")</f>
        <v>9.3700000000000006E-2</v>
      </c>
      <c r="Z328" s="56"/>
      <c r="AA328" s="57"/>
      <c r="AE328" s="64"/>
      <c r="BB328" s="253" t="s">
        <v>1</v>
      </c>
      <c r="BL328" s="64">
        <f t="shared" si="65"/>
        <v>52.1</v>
      </c>
      <c r="BM328" s="64">
        <f t="shared" si="66"/>
        <v>52.1</v>
      </c>
      <c r="BN328" s="64">
        <f t="shared" si="67"/>
        <v>8.3333333333333329E-2</v>
      </c>
      <c r="BO328" s="64">
        <f t="shared" si="68"/>
        <v>8.3333333333333329E-2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276.66666666666663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277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5.900949999999999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4050</v>
      </c>
      <c r="X332" s="387">
        <f>IFERROR(SUM(X319:X330),"0")</f>
        <v>4055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1300</v>
      </c>
      <c r="X334" s="386">
        <f>IFERROR(IF(W334="",0,CEILING((W334/$H334),1)*$H334),"")</f>
        <v>1305</v>
      </c>
      <c r="Y334" s="36">
        <f>IFERROR(IF(X334=0,"",ROUNDUP(X334/H334,0)*0.02175),"")</f>
        <v>1.8922499999999998</v>
      </c>
      <c r="Z334" s="56"/>
      <c r="AA334" s="57"/>
      <c r="AE334" s="64"/>
      <c r="BB334" s="256" t="s">
        <v>1</v>
      </c>
      <c r="BL334" s="64">
        <f>IFERROR(W334*I334/H334,"0")</f>
        <v>1341.6</v>
      </c>
      <c r="BM334" s="64">
        <f>IFERROR(X334*I334/H334,"0")</f>
        <v>1346.76</v>
      </c>
      <c r="BN334" s="64">
        <f>IFERROR(1/J334*(W334/H334),"0")</f>
        <v>1.8055555555555556</v>
      </c>
      <c r="BO334" s="64">
        <f>IFERROR(1/J334*(X334/H334),"0")</f>
        <v>1.8125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12</v>
      </c>
      <c r="X336" s="386">
        <f>IFERROR(IF(W336="",0,CEILING((W336/$H336),1)*$H336),"")</f>
        <v>12</v>
      </c>
      <c r="Y336" s="36">
        <f>IFERROR(IF(X336=0,"",ROUNDUP(X336/H336,0)*0.00937),"")</f>
        <v>2.811E-2</v>
      </c>
      <c r="Z336" s="56"/>
      <c r="AA336" s="57"/>
      <c r="AE336" s="64"/>
      <c r="BB336" s="258" t="s">
        <v>1</v>
      </c>
      <c r="BL336" s="64">
        <f>IFERROR(W336*I336/H336,"0")</f>
        <v>12.72</v>
      </c>
      <c r="BM336" s="64">
        <f>IFERROR(X336*I336/H336,"0")</f>
        <v>12.72</v>
      </c>
      <c r="BN336" s="64">
        <f>IFERROR(1/J336*(W336/H336),"0")</f>
        <v>2.5000000000000001E-2</v>
      </c>
      <c r="BO336" s="64">
        <f>IFERROR(1/J336*(X336/H336),"0")</f>
        <v>2.5000000000000001E-2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89.666666666666671</v>
      </c>
      <c r="X337" s="387">
        <f>IFERROR(X334/H334,"0")+IFERROR(X335/H335,"0")+IFERROR(X336/H336,"0")</f>
        <v>90</v>
      </c>
      <c r="Y337" s="387">
        <f>IFERROR(IF(Y334="",0,Y334),"0")+IFERROR(IF(Y335="",0,Y335),"0")+IFERROR(IF(Y336="",0,Y336),"0")</f>
        <v>1.9203599999999998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1312</v>
      </c>
      <c r="X338" s="387">
        <f>IFERROR(SUM(X334:X336),"0")</f>
        <v>1317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120</v>
      </c>
      <c r="X342" s="386">
        <f>IFERROR(IF(W342="",0,CEILING((W342/$H342),1)*$H342),"")</f>
        <v>124.8</v>
      </c>
      <c r="Y342" s="36">
        <f>IFERROR(IF(X342=0,"",ROUNDUP(X342/H342,0)*0.02175),"")</f>
        <v>0.34799999999999998</v>
      </c>
      <c r="Z342" s="56"/>
      <c r="AA342" s="57"/>
      <c r="AE342" s="64"/>
      <c r="BB342" s="261" t="s">
        <v>1</v>
      </c>
      <c r="BL342" s="64">
        <f>IFERROR(W342*I342/H342,"0")</f>
        <v>128.67692307692309</v>
      </c>
      <c r="BM342" s="64">
        <f>IFERROR(X342*I342/H342,"0")</f>
        <v>133.82400000000001</v>
      </c>
      <c r="BN342" s="64">
        <f>IFERROR(1/J342*(W342/H342),"0")</f>
        <v>0.27472527472527469</v>
      </c>
      <c r="BO342" s="64">
        <f>IFERROR(1/J342*(X342/H342),"0")</f>
        <v>0.2857142857142857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15.384615384615385</v>
      </c>
      <c r="X343" s="387">
        <f>IFERROR(X340/H340,"0")+IFERROR(X341/H341,"0")+IFERROR(X342/H342,"0")</f>
        <v>16</v>
      </c>
      <c r="Y343" s="387">
        <f>IFERROR(IF(Y340="",0,Y340),"0")+IFERROR(IF(Y341="",0,Y341),"0")+IFERROR(IF(Y342="",0,Y342),"0")</f>
        <v>0.34799999999999998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120</v>
      </c>
      <c r="X344" s="387">
        <f>IFERROR(SUM(X340:X342),"0")</f>
        <v>124.8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hidden="1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40</v>
      </c>
      <c r="X352" s="386">
        <f>IFERROR(IF(W352="",0,CEILING((W352/$H352),1)*$H352),"")</f>
        <v>48</v>
      </c>
      <c r="Y352" s="36">
        <f>IFERROR(IF(X352=0,"",ROUNDUP(X352/H352,0)*0.02175),"")</f>
        <v>8.6999999999999994E-2</v>
      </c>
      <c r="Z352" s="56"/>
      <c r="AA352" s="57"/>
      <c r="AE352" s="64"/>
      <c r="BB352" s="264" t="s">
        <v>1</v>
      </c>
      <c r="BL352" s="64">
        <f>IFERROR(W352*I352/H352,"0")</f>
        <v>41.6</v>
      </c>
      <c r="BM352" s="64">
        <f>IFERROR(X352*I352/H352,"0")</f>
        <v>49.919999999999995</v>
      </c>
      <c r="BN352" s="64">
        <f>IFERROR(1/J352*(W352/H352),"0")</f>
        <v>5.9523809523809521E-2</v>
      </c>
      <c r="BO352" s="64">
        <f>IFERROR(1/J352*(X352/H352),"0")</f>
        <v>7.1428571428571425E-2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3.3333333333333335</v>
      </c>
      <c r="X356" s="387">
        <f>IFERROR(X352/H352,"0")+IFERROR(X353/H353,"0")+IFERROR(X354/H354,"0")+IFERROR(X355/H355,"0")</f>
        <v>4</v>
      </c>
      <c r="Y356" s="387">
        <f>IFERROR(IF(Y352="",0,Y352),"0")+IFERROR(IF(Y353="",0,Y353),"0")+IFERROR(IF(Y354="",0,Y354),"0")+IFERROR(IF(Y355="",0,Y355),"0")</f>
        <v>8.6999999999999994E-2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40</v>
      </c>
      <c r="X357" s="387">
        <f>IFERROR(SUM(X352:X355),"0")</f>
        <v>48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50</v>
      </c>
      <c r="X365" s="386">
        <f>IFERROR(IF(W365="",0,CEILING((W365/$H365),1)*$H365),"")</f>
        <v>54.6</v>
      </c>
      <c r="Y365" s="36">
        <f>IFERROR(IF(X365=0,"",ROUNDUP(X365/H365,0)*0.02175),"")</f>
        <v>0.15225</v>
      </c>
      <c r="Z365" s="56"/>
      <c r="AA365" s="57"/>
      <c r="AE365" s="64"/>
      <c r="BB365" s="271" t="s">
        <v>1</v>
      </c>
      <c r="BL365" s="64">
        <f>IFERROR(W365*I365/H365,"0")</f>
        <v>53.61538461538462</v>
      </c>
      <c r="BM365" s="64">
        <f>IFERROR(X365*I365/H365,"0")</f>
        <v>58.548000000000009</v>
      </c>
      <c r="BN365" s="64">
        <f>IFERROR(1/J365*(W365/H365),"0")</f>
        <v>0.11446886446886446</v>
      </c>
      <c r="BO365" s="64">
        <f>IFERROR(1/J365*(X365/H365),"0")</f>
        <v>0.125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6.4102564102564106</v>
      </c>
      <c r="X370" s="387">
        <f>IFERROR(X365/H365,"0")+IFERROR(X366/H366,"0")+IFERROR(X367/H367,"0")+IFERROR(X368/H368,"0")+IFERROR(X369/H369,"0")</f>
        <v>7</v>
      </c>
      <c r="Y370" s="387">
        <f>IFERROR(IF(Y365="",0,Y365),"0")+IFERROR(IF(Y366="",0,Y366),"0")+IFERROR(IF(Y367="",0,Y367),"0")+IFERROR(IF(Y368="",0,Y368),"0")+IFERROR(IF(Y369="",0,Y369),"0")</f>
        <v>0.15225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50</v>
      </c>
      <c r="X371" s="387">
        <f>IFERROR(SUM(X365:X369),"0")</f>
        <v>54.6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hidden="1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50</v>
      </c>
      <c r="X385" s="386">
        <f t="shared" ref="X385:X407" si="69">IFERROR(IF(W385="",0,CEILING((W385/$H385),1)*$H385),"")</f>
        <v>50.400000000000006</v>
      </c>
      <c r="Y385" s="36">
        <f t="shared" ref="Y385:Y391" si="70">IFERROR(IF(X385=0,"",ROUNDUP(X385/H385,0)*0.00753),"")</f>
        <v>9.0359999999999996E-2</v>
      </c>
      <c r="Z385" s="56"/>
      <c r="AA385" s="57"/>
      <c r="AE385" s="64"/>
      <c r="BB385" s="280" t="s">
        <v>1</v>
      </c>
      <c r="BL385" s="64">
        <f t="shared" ref="BL385:BL407" si="71">IFERROR(W385*I385/H385,"0")</f>
        <v>52.738095238095234</v>
      </c>
      <c r="BM385" s="64">
        <f t="shared" ref="BM385:BM407" si="72">IFERROR(X385*I385/H385,"0")</f>
        <v>53.160000000000004</v>
      </c>
      <c r="BN385" s="64">
        <f t="shared" ref="BN385:BN407" si="73">IFERROR(1/J385*(W385/H385),"0")</f>
        <v>7.6312576312576319E-2</v>
      </c>
      <c r="BO385" s="64">
        <f t="shared" ref="BO385:BO407" si="74">IFERROR(1/J385*(X385/H385),"0")</f>
        <v>7.6923076923076927E-2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0" t="s">
        <v>542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3" t="s">
        <v>546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20</v>
      </c>
      <c r="X390" s="386">
        <f t="shared" si="69"/>
        <v>21</v>
      </c>
      <c r="Y390" s="36">
        <f t="shared" si="70"/>
        <v>3.7650000000000003E-2</v>
      </c>
      <c r="Z390" s="56"/>
      <c r="AA390" s="57"/>
      <c r="AE390" s="64"/>
      <c r="BB390" s="285" t="s">
        <v>1</v>
      </c>
      <c r="BL390" s="64">
        <f t="shared" si="71"/>
        <v>21.095238095238091</v>
      </c>
      <c r="BM390" s="64">
        <f t="shared" si="72"/>
        <v>22.15</v>
      </c>
      <c r="BN390" s="64">
        <f t="shared" si="73"/>
        <v>3.0525030525030524E-2</v>
      </c>
      <c r="BO390" s="64">
        <f t="shared" si="74"/>
        <v>3.2051282051282048E-2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84.000000000000014</v>
      </c>
      <c r="X391" s="386">
        <f t="shared" si="69"/>
        <v>84</v>
      </c>
      <c r="Y391" s="36">
        <f t="shared" si="70"/>
        <v>0.3765</v>
      </c>
      <c r="Z391" s="56"/>
      <c r="AA391" s="57"/>
      <c r="AE391" s="64"/>
      <c r="BB391" s="286" t="s">
        <v>1</v>
      </c>
      <c r="BL391" s="64">
        <f t="shared" si="71"/>
        <v>130.00000000000003</v>
      </c>
      <c r="BM391" s="64">
        <f t="shared" si="72"/>
        <v>130</v>
      </c>
      <c r="BN391" s="64">
        <f t="shared" si="73"/>
        <v>0.32051282051282054</v>
      </c>
      <c r="BO391" s="64">
        <f t="shared" si="74"/>
        <v>0.32051282051282048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35</v>
      </c>
      <c r="X394" s="386">
        <f t="shared" si="69"/>
        <v>35.700000000000003</v>
      </c>
      <c r="Y394" s="36">
        <f t="shared" si="75"/>
        <v>8.5339999999999999E-2</v>
      </c>
      <c r="Z394" s="56"/>
      <c r="AA394" s="57"/>
      <c r="AE394" s="64"/>
      <c r="BB394" s="289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29" t="s">
        <v>560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35</v>
      </c>
      <c r="X398" s="386">
        <f t="shared" si="69"/>
        <v>35.700000000000003</v>
      </c>
      <c r="Y398" s="36">
        <f t="shared" si="75"/>
        <v>8.5339999999999999E-2</v>
      </c>
      <c r="Z398" s="56"/>
      <c r="AA398" s="57"/>
      <c r="AE398" s="64"/>
      <c r="BB398" s="293" t="s">
        <v>1</v>
      </c>
      <c r="BL398" s="64">
        <f t="shared" si="71"/>
        <v>37.166666666666664</v>
      </c>
      <c r="BM398" s="64">
        <f t="shared" si="72"/>
        <v>37.910000000000004</v>
      </c>
      <c r="BN398" s="64">
        <f t="shared" si="73"/>
        <v>7.1225071225071226E-2</v>
      </c>
      <c r="BO398" s="64">
        <f t="shared" si="74"/>
        <v>7.2649572649572655E-2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568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90" t="s">
        <v>571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35</v>
      </c>
      <c r="X404" s="386">
        <f t="shared" si="69"/>
        <v>35.700000000000003</v>
      </c>
      <c r="Y404" s="36">
        <f t="shared" si="75"/>
        <v>8.5339999999999999E-2</v>
      </c>
      <c r="Z404" s="56"/>
      <c r="AA404" s="57"/>
      <c r="AE404" s="64"/>
      <c r="BB404" s="299" t="s">
        <v>1</v>
      </c>
      <c r="BL404" s="64">
        <f t="shared" si="71"/>
        <v>37.166666666666664</v>
      </c>
      <c r="BM404" s="64">
        <f t="shared" si="72"/>
        <v>37.910000000000004</v>
      </c>
      <c r="BN404" s="64">
        <f t="shared" si="73"/>
        <v>7.1225071225071226E-2</v>
      </c>
      <c r="BO404" s="64">
        <f t="shared" si="74"/>
        <v>7.2649572649572655E-2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52" t="s">
        <v>581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9" t="s">
        <v>584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116.66666666666666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118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0.76052999999999993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259</v>
      </c>
      <c r="X409" s="387">
        <f>IFERROR(SUM(X385:X407),"0")</f>
        <v>262.5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9</v>
      </c>
      <c r="X416" s="386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305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9</v>
      </c>
      <c r="X417" s="386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6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15</v>
      </c>
      <c r="X419" s="387">
        <f>IFERROR(X416/H416,"0")+IFERROR(X417/H417,"0")+IFERROR(X418/H418,"0")</f>
        <v>16</v>
      </c>
      <c r="Y419" s="387">
        <f>IFERROR(IF(Y416="",0,Y416),"0")+IFERROR(IF(Y417="",0,Y417),"0")+IFERROR(IF(Y418="",0,Y418),"0")</f>
        <v>0.10032000000000001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18</v>
      </c>
      <c r="X420" s="387">
        <f>IFERROR(SUM(X416:X418),"0")</f>
        <v>19.2</v>
      </c>
      <c r="Y420" s="37"/>
      <c r="Z420" s="388"/>
      <c r="AA420" s="388"/>
    </row>
    <row r="421" spans="1:67" ht="16.5" hidden="1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6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641" t="s">
        <v>607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60</v>
      </c>
      <c r="X429" s="386">
        <f t="shared" si="76"/>
        <v>63</v>
      </c>
      <c r="Y429" s="36">
        <f>IFERROR(IF(X429=0,"",ROUNDUP(X429/H429,0)*0.00753),"")</f>
        <v>0.11295000000000001</v>
      </c>
      <c r="Z429" s="56"/>
      <c r="AA429" s="57"/>
      <c r="AE429" s="64"/>
      <c r="BB429" s="311" t="s">
        <v>1</v>
      </c>
      <c r="BL429" s="64">
        <f t="shared" si="77"/>
        <v>63.28571428571427</v>
      </c>
      <c r="BM429" s="64">
        <f t="shared" si="78"/>
        <v>66.449999999999989</v>
      </c>
      <c r="BN429" s="64">
        <f t="shared" si="79"/>
        <v>9.1575091575091569E-2</v>
      </c>
      <c r="BO429" s="64">
        <f t="shared" si="80"/>
        <v>9.6153846153846145E-2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8" t="s">
        <v>616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21</v>
      </c>
      <c r="X434" s="386">
        <f t="shared" si="76"/>
        <v>21</v>
      </c>
      <c r="Y434" s="36">
        <f t="shared" si="81"/>
        <v>5.0200000000000002E-2</v>
      </c>
      <c r="Z434" s="56"/>
      <c r="AA434" s="57"/>
      <c r="AE434" s="64"/>
      <c r="BB434" s="316" t="s">
        <v>1</v>
      </c>
      <c r="BL434" s="64">
        <f t="shared" si="77"/>
        <v>22.299999999999997</v>
      </c>
      <c r="BM434" s="64">
        <f t="shared" si="78"/>
        <v>22.299999999999997</v>
      </c>
      <c r="BN434" s="64">
        <f t="shared" si="79"/>
        <v>4.2735042735042736E-2</v>
      </c>
      <c r="BO434" s="64">
        <f t="shared" si="80"/>
        <v>4.2735042735042736E-2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16" t="s">
        <v>620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24.285714285714285</v>
      </c>
      <c r="X436" s="387">
        <f>IFERROR(X428/H428,"0")+IFERROR(X429/H429,"0")+IFERROR(X430/H430,"0")+IFERROR(X431/H431,"0")+IFERROR(X432/H432,"0")+IFERROR(X433/H433,"0")+IFERROR(X434/H434,"0")+IFERROR(X435/H435,"0")</f>
        <v>25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0.16315000000000002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81</v>
      </c>
      <c r="X437" s="387">
        <f>IFERROR(SUM(X428:X435),"0")</f>
        <v>84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6</v>
      </c>
      <c r="X439" s="38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64"/>
      <c r="BB439" s="318" t="s">
        <v>1</v>
      </c>
      <c r="BL439" s="64">
        <f>IFERROR(W439*I439/H439,"0")</f>
        <v>9.0000000000000018</v>
      </c>
      <c r="BM439" s="64">
        <f>IFERROR(X439*I439/H439,"0")</f>
        <v>9.0000000000000018</v>
      </c>
      <c r="BN439" s="64">
        <f>IFERROR(1/J439*(W439/H439),"0")</f>
        <v>2.5000000000000001E-2</v>
      </c>
      <c r="BO439" s="64">
        <f>IFERROR(1/J439*(X439/H439),"0")</f>
        <v>2.5000000000000001E-2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5</v>
      </c>
      <c r="X441" s="387">
        <f>IFERROR(X439/H439,"0")+IFERROR(X440/H440,"0")</f>
        <v>5</v>
      </c>
      <c r="Y441" s="387">
        <f>IFERROR(IF(Y439="",0,Y439),"0")+IFERROR(IF(Y440="",0,Y440),"0")</f>
        <v>3.1350000000000003E-2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6</v>
      </c>
      <c r="X442" s="387">
        <f>IFERROR(SUM(X439:X440),"0")</f>
        <v>6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15</v>
      </c>
      <c r="X448" s="386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18</v>
      </c>
      <c r="BM448" s="64">
        <f>IFERROR(X448*I448/H448,"0")</f>
        <v>18</v>
      </c>
      <c r="BN448" s="64">
        <f>IFERROR(1/J448*(W448/H448),"0")</f>
        <v>2.5000000000000001E-2</v>
      </c>
      <c r="BO448" s="64">
        <f>IFERROR(1/J448*(X448/H448),"0")</f>
        <v>2.5000000000000001E-2</v>
      </c>
    </row>
    <row r="449" spans="1:67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5</v>
      </c>
      <c r="X449" s="387">
        <f>IFERROR(X448/H448,"0")</f>
        <v>5</v>
      </c>
      <c r="Y449" s="387">
        <f>IFERROR(IF(Y448="",0,Y448),"0")</f>
        <v>3.1350000000000003E-2</v>
      </c>
      <c r="Z449" s="388"/>
      <c r="AA449" s="388"/>
    </row>
    <row r="450" spans="1:67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15</v>
      </c>
      <c r="X450" s="387">
        <f>IFERROR(SUM(X448:X448),"0")</f>
        <v>15</v>
      </c>
      <c r="Y450" s="37"/>
      <c r="Z450" s="388"/>
      <c r="AA450" s="388"/>
    </row>
    <row r="451" spans="1:67" ht="16.5" hidden="1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8</v>
      </c>
      <c r="X453" s="386">
        <f>IFERROR(IF(W453="",0,CEILING((W453/$H453),1)*$H453),"")</f>
        <v>8.4</v>
      </c>
      <c r="Y453" s="36">
        <f>IFERROR(IF(X453=0,"",ROUNDUP(X453/H453,0)*0.00502),"")</f>
        <v>3.5140000000000005E-2</v>
      </c>
      <c r="Z453" s="56"/>
      <c r="AA453" s="57"/>
      <c r="AE453" s="64"/>
      <c r="BB453" s="322" t="s">
        <v>1</v>
      </c>
      <c r="BL453" s="64">
        <f>IFERROR(W453*I453/H453,"0")</f>
        <v>9.1466666666666683</v>
      </c>
      <c r="BM453" s="64">
        <f>IFERROR(X453*I453/H453,"0")</f>
        <v>9.604000000000001</v>
      </c>
      <c r="BN453" s="64">
        <f>IFERROR(1/J453*(W453/H453),"0")</f>
        <v>2.8490028490028494E-2</v>
      </c>
      <c r="BO453" s="64">
        <f>IFERROR(1/J453*(X453/H453),"0")</f>
        <v>2.9914529914529923E-2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24</v>
      </c>
      <c r="X455" s="386">
        <f>IFERROR(IF(W455="",0,CEILING((W455/$H455),1)*$H455),"")</f>
        <v>24</v>
      </c>
      <c r="Y455" s="36">
        <f>IFERROR(IF(X455=0,"",ROUNDUP(X455/H455,0)*0.00502),"")</f>
        <v>0.1004</v>
      </c>
      <c r="Z455" s="56"/>
      <c r="AA455" s="57"/>
      <c r="AE455" s="64"/>
      <c r="BB455" s="324" t="s">
        <v>1</v>
      </c>
      <c r="BL455" s="64">
        <f>IFERROR(W455*I455/H455,"0")</f>
        <v>40.400000000000006</v>
      </c>
      <c r="BM455" s="64">
        <f>IFERROR(X455*I455/H455,"0")</f>
        <v>40.400000000000006</v>
      </c>
      <c r="BN455" s="64">
        <f>IFERROR(1/J455*(W455/H455),"0")</f>
        <v>8.5470085470085472E-2</v>
      </c>
      <c r="BO455" s="64">
        <f>IFERROR(1/J455*(X455/H455),"0")</f>
        <v>8.5470085470085472E-2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33.333333333333336</v>
      </c>
      <c r="X456" s="387">
        <f>IFERROR(X453/H453,"0")+IFERROR(X454/H454,"0")+IFERROR(X455/H455,"0")</f>
        <v>34</v>
      </c>
      <c r="Y456" s="387">
        <f>IFERROR(IF(Y453="",0,Y453),"0")+IFERROR(IF(Y454="",0,Y454),"0")+IFERROR(IF(Y455="",0,Y455),"0")</f>
        <v>0.17068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40</v>
      </c>
      <c r="X457" s="387">
        <f>IFERROR(SUM(X453:X455),"0")</f>
        <v>40.799999999999997</v>
      </c>
      <c r="Y457" s="37"/>
      <c r="Z457" s="388"/>
      <c r="AA457" s="388"/>
    </row>
    <row r="458" spans="1:67" ht="16.5" hidden="1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hidden="1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100</v>
      </c>
      <c r="X471" s="386">
        <f t="shared" ref="X471:X481" si="82">IFERROR(IF(W471="",0,CEILING((W471/$H471),1)*$H471),"")</f>
        <v>100.32000000000001</v>
      </c>
      <c r="Y471" s="36">
        <f t="shared" ref="Y471:Y477" si="83">IFERROR(IF(X471=0,"",ROUNDUP(X471/H471,0)*0.01196),"")</f>
        <v>0.22724</v>
      </c>
      <c r="Z471" s="56"/>
      <c r="AA471" s="57"/>
      <c r="AE471" s="64"/>
      <c r="BB471" s="328" t="s">
        <v>1</v>
      </c>
      <c r="BL471" s="64">
        <f t="shared" ref="BL471:BL481" si="84">IFERROR(W471*I471/H471,"0")</f>
        <v>106.81818181818181</v>
      </c>
      <c r="BM471" s="64">
        <f t="shared" ref="BM471:BM481" si="85">IFERROR(X471*I471/H471,"0")</f>
        <v>107.16</v>
      </c>
      <c r="BN471" s="64">
        <f t="shared" ref="BN471:BN481" si="86">IFERROR(1/J471*(W471/H471),"0")</f>
        <v>0.18210955710955709</v>
      </c>
      <c r="BO471" s="64">
        <f t="shared" ref="BO471:BO481" si="87">IFERROR(1/J471*(X471/H471),"0")</f>
        <v>0.18269230769230771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98">
        <v>4680115885226</v>
      </c>
      <c r="E472" s="399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150</v>
      </c>
      <c r="X472" s="386">
        <f t="shared" si="82"/>
        <v>153</v>
      </c>
      <c r="Y472" s="36">
        <f t="shared" si="83"/>
        <v>0.35880000000000001</v>
      </c>
      <c r="Z472" s="56"/>
      <c r="AA472" s="57"/>
      <c r="AE472" s="64"/>
      <c r="BB472" s="329" t="s">
        <v>1</v>
      </c>
      <c r="BL472" s="64">
        <f t="shared" si="84"/>
        <v>160.58823529411765</v>
      </c>
      <c r="BM472" s="64">
        <f t="shared" si="85"/>
        <v>163.80000000000001</v>
      </c>
      <c r="BN472" s="64">
        <f t="shared" si="86"/>
        <v>0.28280542986425344</v>
      </c>
      <c r="BO472" s="64">
        <f t="shared" si="87"/>
        <v>0.28846153846153849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8">
        <v>4607091383522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130</v>
      </c>
      <c r="X476" s="386">
        <f t="shared" si="82"/>
        <v>132</v>
      </c>
      <c r="Y476" s="36">
        <f t="shared" si="83"/>
        <v>0.29899999999999999</v>
      </c>
      <c r="Z476" s="56"/>
      <c r="AA476" s="57"/>
      <c r="AE476" s="64"/>
      <c r="BB476" s="333" t="s">
        <v>1</v>
      </c>
      <c r="BL476" s="64">
        <f t="shared" si="84"/>
        <v>138.86363636363635</v>
      </c>
      <c r="BM476" s="64">
        <f t="shared" si="85"/>
        <v>140.99999999999997</v>
      </c>
      <c r="BN476" s="64">
        <f t="shared" si="86"/>
        <v>0.23674242424242425</v>
      </c>
      <c r="BO476" s="64">
        <f t="shared" si="87"/>
        <v>0.24038461538461539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90</v>
      </c>
      <c r="X478" s="386">
        <f t="shared" si="82"/>
        <v>90</v>
      </c>
      <c r="Y478" s="36">
        <f>IFERROR(IF(X478=0,"",ROUNDUP(X478/H478,0)*0.00937),"")</f>
        <v>0.23424999999999999</v>
      </c>
      <c r="Z478" s="56"/>
      <c r="AA478" s="57"/>
      <c r="AE478" s="64"/>
      <c r="BB478" s="335" t="s">
        <v>1</v>
      </c>
      <c r="BL478" s="64">
        <f t="shared" si="84"/>
        <v>95.999999999999986</v>
      </c>
      <c r="BM478" s="64">
        <f t="shared" si="85"/>
        <v>95.999999999999986</v>
      </c>
      <c r="BN478" s="64">
        <f t="shared" si="86"/>
        <v>0.20833333333333334</v>
      </c>
      <c r="BO478" s="64">
        <f t="shared" si="87"/>
        <v>0.20833333333333334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180</v>
      </c>
      <c r="X481" s="386">
        <f t="shared" si="82"/>
        <v>180</v>
      </c>
      <c r="Y481" s="36">
        <f>IFERROR(IF(X481=0,"",ROUNDUP(X481/H481,0)*0.00937),"")</f>
        <v>0.46849999999999997</v>
      </c>
      <c r="Z481" s="56"/>
      <c r="AA481" s="57"/>
      <c r="AE481" s="64"/>
      <c r="BB481" s="338" t="s">
        <v>1</v>
      </c>
      <c r="BL481" s="64">
        <f t="shared" si="84"/>
        <v>191.99999999999997</v>
      </c>
      <c r="BM481" s="64">
        <f t="shared" si="85"/>
        <v>191.99999999999997</v>
      </c>
      <c r="BN481" s="64">
        <f t="shared" si="86"/>
        <v>0.41666666666666669</v>
      </c>
      <c r="BO481" s="64">
        <f t="shared" si="87"/>
        <v>0.41666666666666669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147.97237076648841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149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1.58779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650</v>
      </c>
      <c r="X483" s="387">
        <f>IFERROR(SUM(X471:X481),"0")</f>
        <v>655.31999999999994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100</v>
      </c>
      <c r="X485" s="386">
        <f>IFERROR(IF(W485="",0,CEILING((W485/$H485),1)*$H485),"")</f>
        <v>100.32000000000001</v>
      </c>
      <c r="Y485" s="36">
        <f>IFERROR(IF(X485=0,"",ROUNDUP(X485/H485,0)*0.01196),"")</f>
        <v>0.22724</v>
      </c>
      <c r="Z485" s="56"/>
      <c r="AA485" s="57"/>
      <c r="AE485" s="64"/>
      <c r="BB485" s="339" t="s">
        <v>1</v>
      </c>
      <c r="BL485" s="64">
        <f>IFERROR(W485*I485/H485,"0")</f>
        <v>106.81818181818181</v>
      </c>
      <c r="BM485" s="64">
        <f>IFERROR(X485*I485/H485,"0")</f>
        <v>107.16</v>
      </c>
      <c r="BN485" s="64">
        <f>IFERROR(1/J485*(W485/H485),"0")</f>
        <v>0.18210955710955709</v>
      </c>
      <c r="BO485" s="64">
        <f>IFERROR(1/J485*(X485/H485),"0")</f>
        <v>0.18269230769230771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18.939393939393938</v>
      </c>
      <c r="X487" s="387">
        <f>IFERROR(X485/H485,"0")+IFERROR(X486/H486,"0")</f>
        <v>19</v>
      </c>
      <c r="Y487" s="387">
        <f>IFERROR(IF(Y485="",0,Y485),"0")+IFERROR(IF(Y486="",0,Y486),"0")</f>
        <v>0.22724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100</v>
      </c>
      <c r="X488" s="387">
        <f>IFERROR(SUM(X485:X486),"0")</f>
        <v>100.32000000000001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60</v>
      </c>
      <c r="X490" s="386">
        <f t="shared" ref="X490:X495" si="88">IFERROR(IF(W490="",0,CEILING((W490/$H490),1)*$H490),"")</f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64.090909090909079</v>
      </c>
      <c r="BM490" s="64">
        <f t="shared" ref="BM490:BM495" si="90">IFERROR(X490*I490/H490,"0")</f>
        <v>67.679999999999993</v>
      </c>
      <c r="BN490" s="64">
        <f t="shared" ref="BN490:BN495" si="91">IFERROR(1/J490*(W490/H490),"0")</f>
        <v>0.10926573426573427</v>
      </c>
      <c r="BO490" s="64">
        <f t="shared" ref="BO490:BO495" si="92">IFERROR(1/J490*(X490/H490),"0")</f>
        <v>0.11538461538461539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150</v>
      </c>
      <c r="X492" s="386">
        <f t="shared" si="88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3" t="s">
        <v>1</v>
      </c>
      <c r="BL492" s="64">
        <f t="shared" si="89"/>
        <v>160.22727272727272</v>
      </c>
      <c r="BM492" s="64">
        <f t="shared" si="90"/>
        <v>163.56</v>
      </c>
      <c r="BN492" s="64">
        <f t="shared" si="91"/>
        <v>0.27316433566433568</v>
      </c>
      <c r="BO492" s="64">
        <f t="shared" si="92"/>
        <v>0.27884615384615385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30</v>
      </c>
      <c r="X493" s="386">
        <f t="shared" si="88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4" t="s">
        <v>1</v>
      </c>
      <c r="BL493" s="64">
        <f t="shared" si="89"/>
        <v>31.999999999999996</v>
      </c>
      <c r="BM493" s="64">
        <f t="shared" si="90"/>
        <v>34.559999999999995</v>
      </c>
      <c r="BN493" s="64">
        <f t="shared" si="91"/>
        <v>6.9444444444444448E-2</v>
      </c>
      <c r="BO493" s="64">
        <f t="shared" si="92"/>
        <v>7.4999999999999997E-2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18</v>
      </c>
      <c r="X494" s="386">
        <f t="shared" si="88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5" t="s">
        <v>1</v>
      </c>
      <c r="BL494" s="64">
        <f t="shared" si="89"/>
        <v>19.05</v>
      </c>
      <c r="BM494" s="64">
        <f t="shared" si="90"/>
        <v>19.05</v>
      </c>
      <c r="BN494" s="64">
        <f t="shared" si="91"/>
        <v>4.1666666666666664E-2</v>
      </c>
      <c r="BO494" s="64">
        <f t="shared" si="92"/>
        <v>4.1666666666666664E-2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72</v>
      </c>
      <c r="X495" s="386">
        <f t="shared" si="88"/>
        <v>72</v>
      </c>
      <c r="Y495" s="36">
        <f>IFERROR(IF(X495=0,"",ROUNDUP(X495/H495,0)*0.00937),"")</f>
        <v>0.18740000000000001</v>
      </c>
      <c r="Z495" s="56"/>
      <c r="AA495" s="57"/>
      <c r="AE495" s="64"/>
      <c r="BB495" s="346" t="s">
        <v>1</v>
      </c>
      <c r="BL495" s="64">
        <f t="shared" si="89"/>
        <v>76.2</v>
      </c>
      <c r="BM495" s="64">
        <f t="shared" si="90"/>
        <v>76.2</v>
      </c>
      <c r="BN495" s="64">
        <f t="shared" si="91"/>
        <v>0.16666666666666666</v>
      </c>
      <c r="BO495" s="64">
        <f t="shared" si="92"/>
        <v>0.16666666666666666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84.469696969696969</v>
      </c>
      <c r="X496" s="387">
        <f>IFERROR(X490/H490,"0")+IFERROR(X491/H491,"0")+IFERROR(X492/H492,"0")+IFERROR(X493/H493,"0")+IFERROR(X494/H494,"0")+IFERROR(X495/H495,"0")</f>
        <v>87</v>
      </c>
      <c r="Y496" s="387">
        <f>IFERROR(IF(Y490="",0,Y490),"0")+IFERROR(IF(Y491="",0,Y491),"0")+IFERROR(IF(Y492="",0,Y492),"0")+IFERROR(IF(Y493="",0,Y493),"0")+IFERROR(IF(Y494="",0,Y494),"0")+IFERROR(IF(Y495="",0,Y495),"0")</f>
        <v>0.95246000000000008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390</v>
      </c>
      <c r="X497" s="387">
        <f>IFERROR(SUM(X490:X495),"0")</f>
        <v>402.24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hidden="1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20</v>
      </c>
      <c r="X515" s="386">
        <f t="shared" si="93"/>
        <v>24</v>
      </c>
      <c r="Y515" s="36">
        <f t="shared" si="94"/>
        <v>4.3499999999999997E-2</v>
      </c>
      <c r="Z515" s="56"/>
      <c r="AA515" s="57"/>
      <c r="AE515" s="64"/>
      <c r="BB515" s="355" t="s">
        <v>1</v>
      </c>
      <c r="BL515" s="64">
        <f t="shared" si="95"/>
        <v>20.8</v>
      </c>
      <c r="BM515" s="64">
        <f t="shared" si="96"/>
        <v>24.959999999999997</v>
      </c>
      <c r="BN515" s="64">
        <f t="shared" si="97"/>
        <v>2.976190476190476E-2</v>
      </c>
      <c r="BO515" s="64">
        <f t="shared" si="98"/>
        <v>3.5714285714285712E-2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20</v>
      </c>
      <c r="X521" s="387">
        <f>IFERROR(SUM(X511:X519),"0")</f>
        <v>24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600</v>
      </c>
      <c r="X538" s="386">
        <f>IFERROR(IF(W538="",0,CEILING((W538/$H538),1)*$H538),"")</f>
        <v>600.6</v>
      </c>
      <c r="Y538" s="36">
        <f>IFERROR(IF(X538=0,"",ROUNDUP(X538/H538,0)*0.02175),"")</f>
        <v>1.67475</v>
      </c>
      <c r="Z538" s="56"/>
      <c r="AA538" s="57"/>
      <c r="AE538" s="64"/>
      <c r="BB538" s="369" t="s">
        <v>1</v>
      </c>
      <c r="BL538" s="64">
        <f>IFERROR(W538*I538/H538,"0")</f>
        <v>643.38461538461547</v>
      </c>
      <c r="BM538" s="64">
        <f>IFERROR(X538*I538/H538,"0")</f>
        <v>644.02800000000002</v>
      </c>
      <c r="BN538" s="64">
        <f>IFERROR(1/J538*(W538/H538),"0")</f>
        <v>1.3736263736263734</v>
      </c>
      <c r="BO538" s="64">
        <f>IFERROR(1/J538*(X538/H538),"0")</f>
        <v>1.375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76.92307692307692</v>
      </c>
      <c r="X541" s="387">
        <f>IFERROR(X538/H538,"0")+IFERROR(X539/H539,"0")+IFERROR(X540/H540,"0")</f>
        <v>77</v>
      </c>
      <c r="Y541" s="387">
        <f>IFERROR(IF(Y538="",0,Y538),"0")+IFERROR(IF(Y539="",0,Y539),"0")+IFERROR(IF(Y540="",0,Y540),"0")</f>
        <v>1.67475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600</v>
      </c>
      <c r="X542" s="387">
        <f>IFERROR(SUM(X538:X540),"0")</f>
        <v>600.6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16933.5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17114.14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18043.873478786252</v>
      </c>
      <c r="X551" s="387">
        <f>IFERROR(SUM(BM22:BM547),"0")</f>
        <v>18235.212000000003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33</v>
      </c>
      <c r="X552" s="38">
        <f>ROUNDUP(SUM(BO22:BO547),0)</f>
        <v>34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18868.873478786252</v>
      </c>
      <c r="X553" s="387">
        <f>GrossWeightTotalR+PalletQtyTotalR*25</f>
        <v>19085.212000000003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3624.2284260139227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3654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38.071910000000024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253.8</v>
      </c>
      <c r="D560" s="46">
        <f>IFERROR(X59*1,"0")+IFERROR(X60*1,"0")+IFERROR(X61*1,"0")+IFERROR(X62*1,"0")</f>
        <v>905.40000000000009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2578.66</v>
      </c>
      <c r="F560" s="46">
        <f>IFERROR(X134*1,"0")+IFERROR(X135*1,"0")+IFERROR(X136*1,"0")+IFERROR(X137*1,"0")+IFERROR(X138*1,"0")</f>
        <v>837.6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596.4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2584.8000000000006</v>
      </c>
      <c r="J560" s="46">
        <f>IFERROR(X214*1,"0")+IFERROR(X215*1,"0")+IFERROR(X216*1,"0")+IFERROR(X217*1,"0")+IFERROR(X218*1,"0")+IFERROR(X219*1,"0")+IFERROR(X220*1,"0")+IFERROR(X224*1,"0")+IFERROR(X225*1,"0")</f>
        <v>342.3</v>
      </c>
      <c r="K560" s="46">
        <f>IFERROR(X230*1,"0")+IFERROR(X231*1,"0")+IFERROR(X232*1,"0")+IFERROR(X233*1,"0")+IFERROR(X234*1,"0")+IFERROR(X235*1,"0")+IFERROR(X236*1,"0")+IFERROR(X237*1,"0")</f>
        <v>141.19999999999999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326.29999999999995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675.9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5559.2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102.6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281.70000000000005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105</v>
      </c>
      <c r="T560" s="46">
        <f>IFERROR(X453*1,"0")+IFERROR(X454*1,"0")+IFERROR(X455*1,"0")</f>
        <v>40.799999999999997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1157.8800000000001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624.6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312,00"/>
        <filter val="1 820,00"/>
        <filter val="1 980,00"/>
        <filter val="1,67"/>
        <filter val="10,00"/>
        <filter val="100,00"/>
        <filter val="105,00"/>
        <filter val="110,00"/>
        <filter val="116,00"/>
        <filter val="116,67"/>
        <filter val="12,00"/>
        <filter val="12,50"/>
        <filter val="120,00"/>
        <filter val="130,00"/>
        <filter val="135,00"/>
        <filter val="140,00"/>
        <filter val="147,04"/>
        <filter val="147,97"/>
        <filter val="15,00"/>
        <filter val="15,38"/>
        <filter val="150,00"/>
        <filter val="16 933,50"/>
        <filter val="16,00"/>
        <filter val="175,00"/>
        <filter val="18 043,87"/>
        <filter val="18 868,87"/>
        <filter val="18,00"/>
        <filter val="18,94"/>
        <filter val="180,00"/>
        <filter val="19,52"/>
        <filter val="196,00"/>
        <filter val="196,90"/>
        <filter val="2 500,00"/>
        <filter val="20,00"/>
        <filter val="200,00"/>
        <filter val="206,67"/>
        <filter val="21,00"/>
        <filter val="21,03"/>
        <filter val="22,62"/>
        <filter val="22,80"/>
        <filter val="24,00"/>
        <filter val="24,29"/>
        <filter val="240,00"/>
        <filter val="245,00"/>
        <filter val="247,62"/>
        <filter val="25,00"/>
        <filter val="25,50"/>
        <filter val="250,00"/>
        <filter val="259,00"/>
        <filter val="276,67"/>
        <filter val="280,00"/>
        <filter val="283,33"/>
        <filter val="3 624,23"/>
        <filter val="3,33"/>
        <filter val="30,00"/>
        <filter val="33"/>
        <filter val="33,00"/>
        <filter val="33,33"/>
        <filter val="35,00"/>
        <filter val="350,00"/>
        <filter val="366,44"/>
        <filter val="390,00"/>
        <filter val="4 050,00"/>
        <filter val="40,00"/>
        <filter val="400,00"/>
        <filter val="405,00"/>
        <filter val="420,00"/>
        <filter val="450,00"/>
        <filter val="470,00"/>
        <filter val="48,33"/>
        <filter val="495,00"/>
        <filter val="5,00"/>
        <filter val="50,00"/>
        <filter val="52,00"/>
        <filter val="54,00"/>
        <filter val="540,00"/>
        <filter val="560,00"/>
        <filter val="585,00"/>
        <filter val="595,00"/>
        <filter val="6,00"/>
        <filter val="6,41"/>
        <filter val="60,00"/>
        <filter val="60,19"/>
        <filter val="600,00"/>
        <filter val="601,00"/>
        <filter val="64,00"/>
        <filter val="650,00"/>
        <filter val="66,00"/>
        <filter val="66,67"/>
        <filter val="7,69"/>
        <filter val="70,00"/>
        <filter val="72,00"/>
        <filter val="76,92"/>
        <filter val="788,79"/>
        <filter val="8,00"/>
        <filter val="80,00"/>
        <filter val="81,00"/>
        <filter val="83,00"/>
        <filter val="837,00"/>
        <filter val="84,00"/>
        <filter val="84,47"/>
        <filter val="85,00"/>
        <filter val="87,04"/>
        <filter val="89,67"/>
        <filter val="895,00"/>
        <filter val="9,00"/>
        <filter val="90,00"/>
        <filter val="900,0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