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86DB80-C35D-4078-8AB4-0FE2831220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BO367" i="1" s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BO359" i="1" s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BO351" i="1" s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X283" i="1" s="1"/>
  <c r="O281" i="1"/>
  <c r="BO280" i="1"/>
  <c r="BN280" i="1"/>
  <c r="BM280" i="1"/>
  <c r="BL280" i="1"/>
  <c r="Y280" i="1"/>
  <c r="X280" i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BO184" i="1" s="1"/>
  <c r="O184" i="1"/>
  <c r="W182" i="1"/>
  <c r="W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BO90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64" i="1" l="1"/>
  <c r="BM164" i="1"/>
  <c r="Y164" i="1"/>
  <c r="BO168" i="1"/>
  <c r="BM168" i="1"/>
  <c r="Y168" i="1"/>
  <c r="BO194" i="1"/>
  <c r="BM194" i="1"/>
  <c r="Y194" i="1"/>
  <c r="BO196" i="1"/>
  <c r="BM196" i="1"/>
  <c r="Y196" i="1"/>
  <c r="BO198" i="1"/>
  <c r="BM198" i="1"/>
  <c r="Y198" i="1"/>
  <c r="BO252" i="1"/>
  <c r="BM252" i="1"/>
  <c r="Y252" i="1"/>
  <c r="BO268" i="1"/>
  <c r="BM268" i="1"/>
  <c r="Y268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34" i="1"/>
  <c r="BM334" i="1"/>
  <c r="Y334" i="1"/>
  <c r="BO373" i="1"/>
  <c r="BM373" i="1"/>
  <c r="Y373" i="1"/>
  <c r="BO429" i="1"/>
  <c r="BM429" i="1"/>
  <c r="Y429" i="1"/>
  <c r="BO433" i="1"/>
  <c r="BM433" i="1"/>
  <c r="Y433" i="1"/>
  <c r="W550" i="1"/>
  <c r="W552" i="1" s="1"/>
  <c r="Y23" i="1"/>
  <c r="BM23" i="1"/>
  <c r="W549" i="1"/>
  <c r="X37" i="1"/>
  <c r="Y35" i="1"/>
  <c r="BM35" i="1"/>
  <c r="Y72" i="1"/>
  <c r="BM72" i="1"/>
  <c r="Y80" i="1"/>
  <c r="BM80" i="1"/>
  <c r="Y90" i="1"/>
  <c r="BM90" i="1"/>
  <c r="X93" i="1"/>
  <c r="Y100" i="1"/>
  <c r="BM100" i="1"/>
  <c r="Y110" i="1"/>
  <c r="BM110" i="1"/>
  <c r="Y124" i="1"/>
  <c r="BM124" i="1"/>
  <c r="Y135" i="1"/>
  <c r="BM135" i="1"/>
  <c r="BO151" i="1"/>
  <c r="BM151" i="1"/>
  <c r="Y151" i="1"/>
  <c r="BO180" i="1"/>
  <c r="BM180" i="1"/>
  <c r="Y180" i="1"/>
  <c r="BO195" i="1"/>
  <c r="BM195" i="1"/>
  <c r="Y195" i="1"/>
  <c r="BO197" i="1"/>
  <c r="BM197" i="1"/>
  <c r="Y197" i="1"/>
  <c r="BO215" i="1"/>
  <c r="BM215" i="1"/>
  <c r="Y215" i="1"/>
  <c r="BO262" i="1"/>
  <c r="BM262" i="1"/>
  <c r="Y262" i="1"/>
  <c r="BO287" i="1"/>
  <c r="BM287" i="1"/>
  <c r="Y287" i="1"/>
  <c r="BO322" i="1"/>
  <c r="BM322" i="1"/>
  <c r="Y322" i="1"/>
  <c r="BO353" i="1"/>
  <c r="BM353" i="1"/>
  <c r="Y353" i="1"/>
  <c r="BO428" i="1"/>
  <c r="BM428" i="1"/>
  <c r="Y428" i="1"/>
  <c r="BO432" i="1"/>
  <c r="BM432" i="1"/>
  <c r="Y432" i="1"/>
  <c r="BO491" i="1"/>
  <c r="BM491" i="1"/>
  <c r="Y491" i="1"/>
  <c r="X160" i="1"/>
  <c r="L559" i="1"/>
  <c r="X255" i="1"/>
  <c r="X309" i="1"/>
  <c r="B559" i="1"/>
  <c r="W551" i="1"/>
  <c r="Y27" i="1"/>
  <c r="BM27" i="1"/>
  <c r="BO27" i="1"/>
  <c r="X36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1" i="1"/>
  <c r="Y108" i="1"/>
  <c r="BM108" i="1"/>
  <c r="Y112" i="1"/>
  <c r="BM112" i="1"/>
  <c r="Y118" i="1"/>
  <c r="BM118" i="1"/>
  <c r="Y119" i="1"/>
  <c r="BM119" i="1"/>
  <c r="Y120" i="1"/>
  <c r="BM120" i="1"/>
  <c r="Y126" i="1"/>
  <c r="BM126" i="1"/>
  <c r="Y133" i="1"/>
  <c r="BM133" i="1"/>
  <c r="Y137" i="1"/>
  <c r="BM137" i="1"/>
  <c r="Y153" i="1"/>
  <c r="BM153" i="1"/>
  <c r="Y157" i="1"/>
  <c r="BM157" i="1"/>
  <c r="Y174" i="1"/>
  <c r="BM174" i="1"/>
  <c r="Y178" i="1"/>
  <c r="BM178" i="1"/>
  <c r="Y184" i="1"/>
  <c r="BM184" i="1"/>
  <c r="Y192" i="1"/>
  <c r="BM192" i="1"/>
  <c r="BO199" i="1"/>
  <c r="BM199" i="1"/>
  <c r="Y199" i="1"/>
  <c r="BO213" i="1"/>
  <c r="BM213" i="1"/>
  <c r="Y213" i="1"/>
  <c r="X225" i="1"/>
  <c r="BO223" i="1"/>
  <c r="BM223" i="1"/>
  <c r="Y223" i="1"/>
  <c r="BO236" i="1"/>
  <c r="BM236" i="1"/>
  <c r="Y236" i="1"/>
  <c r="BO248" i="1"/>
  <c r="BM248" i="1"/>
  <c r="Y248" i="1"/>
  <c r="BO260" i="1"/>
  <c r="BM260" i="1"/>
  <c r="Y260" i="1"/>
  <c r="BO282" i="1"/>
  <c r="BM282" i="1"/>
  <c r="Y282" i="1"/>
  <c r="BO293" i="1"/>
  <c r="BM293" i="1"/>
  <c r="Y293" i="1"/>
  <c r="BO320" i="1"/>
  <c r="BM320" i="1"/>
  <c r="Y320" i="1"/>
  <c r="BO328" i="1"/>
  <c r="BM328" i="1"/>
  <c r="Y328" i="1"/>
  <c r="X210" i="1"/>
  <c r="BO204" i="1"/>
  <c r="BM204" i="1"/>
  <c r="Y204" i="1"/>
  <c r="BO217" i="1"/>
  <c r="BM217" i="1"/>
  <c r="Y217" i="1"/>
  <c r="BO231" i="1"/>
  <c r="BM231" i="1"/>
  <c r="Y231" i="1"/>
  <c r="BO244" i="1"/>
  <c r="BM244" i="1"/>
  <c r="Y244" i="1"/>
  <c r="BO254" i="1"/>
  <c r="BM254" i="1"/>
  <c r="Y254" i="1"/>
  <c r="BO270" i="1"/>
  <c r="BM270" i="1"/>
  <c r="Y270" i="1"/>
  <c r="BO276" i="1"/>
  <c r="BM276" i="1"/>
  <c r="Y276" i="1"/>
  <c r="BO289" i="1"/>
  <c r="BM289" i="1"/>
  <c r="Y289" i="1"/>
  <c r="BO308" i="1"/>
  <c r="BM308" i="1"/>
  <c r="Y308" i="1"/>
  <c r="BO324" i="1"/>
  <c r="BM324" i="1"/>
  <c r="Y324" i="1"/>
  <c r="X209" i="1"/>
  <c r="X220" i="1"/>
  <c r="X226" i="1"/>
  <c r="K559" i="1"/>
  <c r="X256" i="1"/>
  <c r="X272" i="1"/>
  <c r="X271" i="1"/>
  <c r="N559" i="1"/>
  <c r="X337" i="1"/>
  <c r="Y340" i="1"/>
  <c r="BM340" i="1"/>
  <c r="Y351" i="1"/>
  <c r="BM351" i="1"/>
  <c r="Y359" i="1"/>
  <c r="BM359" i="1"/>
  <c r="Y367" i="1"/>
  <c r="BM367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BO471" i="1"/>
  <c r="BM471" i="1"/>
  <c r="Y471" i="1"/>
  <c r="BO485" i="1"/>
  <c r="BM485" i="1"/>
  <c r="Y485" i="1"/>
  <c r="BO489" i="1"/>
  <c r="BM489" i="1"/>
  <c r="Y489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408" i="1"/>
  <c r="X419" i="1"/>
  <c r="X418" i="1"/>
  <c r="W559" i="1"/>
  <c r="F9" i="1"/>
  <c r="J9" i="1"/>
  <c r="F10" i="1"/>
  <c r="Y22" i="1"/>
  <c r="Y24" i="1" s="1"/>
  <c r="BM22" i="1"/>
  <c r="BO22" i="1"/>
  <c r="W553" i="1"/>
  <c r="X25" i="1"/>
  <c r="Y28" i="1"/>
  <c r="BM28" i="1"/>
  <c r="BO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BO91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22" i="1"/>
  <c r="X130" i="1"/>
  <c r="Y125" i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I559" i="1"/>
  <c r="X166" i="1"/>
  <c r="BO163" i="1"/>
  <c r="BM163" i="1"/>
  <c r="Y163" i="1"/>
  <c r="Y165" i="1" s="1"/>
  <c r="X170" i="1"/>
  <c r="BO175" i="1"/>
  <c r="BM175" i="1"/>
  <c r="Y175" i="1"/>
  <c r="BO179" i="1"/>
  <c r="BM179" i="1"/>
  <c r="Y179" i="1"/>
  <c r="X201" i="1"/>
  <c r="BO188" i="1"/>
  <c r="BM188" i="1"/>
  <c r="Y188" i="1"/>
  <c r="H9" i="1"/>
  <c r="X24" i="1"/>
  <c r="X64" i="1"/>
  <c r="X87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X171" i="1"/>
  <c r="X182" i="1"/>
  <c r="BO173" i="1"/>
  <c r="BM173" i="1"/>
  <c r="Y173" i="1"/>
  <c r="BO177" i="1"/>
  <c r="BM177" i="1"/>
  <c r="Y177" i="1"/>
  <c r="X181" i="1"/>
  <c r="X202" i="1"/>
  <c r="BO185" i="1"/>
  <c r="BM185" i="1"/>
  <c r="Y185" i="1"/>
  <c r="F559" i="1"/>
  <c r="X139" i="1"/>
  <c r="X148" i="1"/>
  <c r="H559" i="1"/>
  <c r="X159" i="1"/>
  <c r="Y189" i="1"/>
  <c r="BM189" i="1"/>
  <c r="Y191" i="1"/>
  <c r="BM191" i="1"/>
  <c r="Y193" i="1"/>
  <c r="BM193" i="1"/>
  <c r="Y200" i="1"/>
  <c r="BM200" i="1"/>
  <c r="Y205" i="1"/>
  <c r="Y209" i="1" s="1"/>
  <c r="BM205" i="1"/>
  <c r="BO205" i="1"/>
  <c r="J559" i="1"/>
  <c r="Y214" i="1"/>
  <c r="Y220" i="1" s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BM253" i="1"/>
  <c r="BO253" i="1"/>
  <c r="X265" i="1"/>
  <c r="Y259" i="1"/>
  <c r="BM259" i="1"/>
  <c r="Y261" i="1"/>
  <c r="BM261" i="1"/>
  <c r="Y263" i="1"/>
  <c r="BM263" i="1"/>
  <c r="BO264" i="1"/>
  <c r="BM264" i="1"/>
  <c r="Y264" i="1"/>
  <c r="X266" i="1"/>
  <c r="BO269" i="1"/>
  <c r="BM269" i="1"/>
  <c r="Y269" i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37" i="1"/>
  <c r="X249" i="1"/>
  <c r="X278" i="1"/>
  <c r="BO274" i="1"/>
  <c r="BM274" i="1"/>
  <c r="Y274" i="1"/>
  <c r="Y277" i="1" s="1"/>
  <c r="X277" i="1"/>
  <c r="Y283" i="1"/>
  <c r="BO281" i="1"/>
  <c r="BM281" i="1"/>
  <c r="Y281" i="1"/>
  <c r="BO290" i="1"/>
  <c r="BM290" i="1"/>
  <c r="Y290" i="1"/>
  <c r="X294" i="1"/>
  <c r="Y309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4" i="1"/>
  <c r="BM354" i="1"/>
  <c r="Y354" i="1"/>
  <c r="X356" i="1"/>
  <c r="X361" i="1"/>
  <c r="BO358" i="1"/>
  <c r="BM358" i="1"/>
  <c r="Y358" i="1"/>
  <c r="BO366" i="1"/>
  <c r="BM366" i="1"/>
  <c r="Y366" i="1"/>
  <c r="BO380" i="1"/>
  <c r="BM380" i="1"/>
  <c r="Y380" i="1"/>
  <c r="X382" i="1"/>
  <c r="BO385" i="1"/>
  <c r="BM385" i="1"/>
  <c r="Y385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86" i="1" l="1"/>
  <c r="Y381" i="1"/>
  <c r="Y361" i="1"/>
  <c r="Y336" i="1"/>
  <c r="Y412" i="1"/>
  <c r="Y271" i="1"/>
  <c r="Y265" i="1"/>
  <c r="Y255" i="1"/>
  <c r="Y170" i="1"/>
  <c r="Y138" i="1"/>
  <c r="Y103" i="1"/>
  <c r="Y407" i="1"/>
  <c r="Y159" i="1"/>
  <c r="Y294" i="1"/>
  <c r="Y201" i="1"/>
  <c r="Y129" i="1"/>
  <c r="Y121" i="1"/>
  <c r="Y87" i="1"/>
  <c r="Y63" i="1"/>
  <c r="Y36" i="1"/>
  <c r="Y424" i="1"/>
  <c r="Y527" i="1"/>
  <c r="Y435" i="1"/>
  <c r="Y481" i="1"/>
  <c r="Y369" i="1"/>
  <c r="Y342" i="1"/>
  <c r="X553" i="1"/>
  <c r="X550" i="1"/>
  <c r="Y540" i="1"/>
  <c r="Y501" i="1"/>
  <c r="Y355" i="1"/>
  <c r="Y330" i="1"/>
  <c r="Y249" i="1"/>
  <c r="Y237" i="1"/>
  <c r="Y181" i="1"/>
  <c r="X549" i="1"/>
  <c r="X551" i="1"/>
  <c r="Y554" i="1"/>
  <c r="X552" i="1" l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<sst xmlns="http://schemas.openxmlformats.org/spreadsheetml/2006/main" count="2426" uniqueCount="811">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</sst>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45486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0.5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72</v>
      </c>
      <c r="X53" s="385">
        <f>IFERROR(IF(W53="",0,CEILING((W53/$H53),1)*$H53),"")</f>
        <v>75.600000000000009</v>
      </c>
      <c r="Y53" s="36">
        <f>IFERROR(IF(X53=0,"",ROUNDUP(X53/H53,0)*0.02175),"")</f>
        <v>0.15225</v>
      </c>
      <c r="Z53" s="56"/>
      <c r="AA53" s="57"/>
      <c r="AE53" s="64"/>
      <c r="BB53" s="79" t="s">
        <v>1</v>
      </c>
      <c r="BL53" s="64">
        <f>IFERROR(W53*I53/H53,"0")</f>
        <v>75.199999999999989</v>
      </c>
      <c r="BM53" s="64">
        <f>IFERROR(X53*I53/H53,"0")</f>
        <v>78.959999999999994</v>
      </c>
      <c r="BN53" s="64">
        <f>IFERROR(1/J53*(W53/H53),"0")</f>
        <v>0.11904761904761903</v>
      </c>
      <c r="BO53" s="64">
        <f>IFERROR(1/J53*(X53/H53),"0")</f>
        <v>0.125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6.6666666666666661</v>
      </c>
      <c r="X55" s="386">
        <f>IFERROR(X53/H53,"0")+IFERROR(X54/H54,"0")</f>
        <v>7</v>
      </c>
      <c r="Y55" s="386">
        <f>IFERROR(IF(Y53="",0,Y53),"0")+IFERROR(IF(Y54="",0,Y54),"0")</f>
        <v>0.15225</v>
      </c>
      <c r="Z55" s="387"/>
      <c r="AA55" s="387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72</v>
      </c>
      <c r="X56" s="386">
        <f>IFERROR(SUM(X53:X54),"0")</f>
        <v>75.600000000000009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85</v>
      </c>
      <c r="X59" s="385">
        <f>IFERROR(IF(W59="",0,CEILING((W59/$H59),1)*$H59),"")</f>
        <v>86.4</v>
      </c>
      <c r="Y59" s="36">
        <f>IFERROR(IF(X59=0,"",ROUNDUP(X59/H59,0)*0.02175),"")</f>
        <v>0.17399999999999999</v>
      </c>
      <c r="Z59" s="56"/>
      <c r="AA59" s="57"/>
      <c r="AE59" s="64"/>
      <c r="BB59" s="81" t="s">
        <v>1</v>
      </c>
      <c r="BL59" s="64">
        <f>IFERROR(W59*I59/H59,"0")</f>
        <v>88.777777777777771</v>
      </c>
      <c r="BM59" s="64">
        <f>IFERROR(X59*I59/H59,"0")</f>
        <v>90.24</v>
      </c>
      <c r="BN59" s="64">
        <f>IFERROR(1/J59*(W59/H59),"0")</f>
        <v>0.14054232804232802</v>
      </c>
      <c r="BO59" s="64">
        <f>IFERROR(1/J59*(X59/H59),"0")</f>
        <v>0.14285714285714285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7.8703703703703702</v>
      </c>
      <c r="X63" s="386">
        <f>IFERROR(X59/H59,"0")+IFERROR(X60/H60,"0")+IFERROR(X61/H61,"0")+IFERROR(X62/H62,"0")</f>
        <v>8</v>
      </c>
      <c r="Y63" s="386">
        <f>IFERROR(IF(Y59="",0,Y59),"0")+IFERROR(IF(Y60="",0,Y60),"0")+IFERROR(IF(Y61="",0,Y61),"0")+IFERROR(IF(Y62="",0,Y62),"0")</f>
        <v>0.17399999999999999</v>
      </c>
      <c r="Z63" s="387"/>
      <c r="AA63" s="387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85</v>
      </c>
      <c r="X64" s="386">
        <f>IFERROR(SUM(X59:X62),"0")</f>
        <v>86.4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95</v>
      </c>
      <c r="X68" s="385">
        <f t="shared" si="6"/>
        <v>97.2</v>
      </c>
      <c r="Y68" s="36">
        <f t="shared" si="7"/>
        <v>0.19574999999999998</v>
      </c>
      <c r="Z68" s="56"/>
      <c r="AA68" s="57"/>
      <c r="AE68" s="64"/>
      <c r="BB68" s="86" t="s">
        <v>1</v>
      </c>
      <c r="BL68" s="64">
        <f t="shared" si="8"/>
        <v>99.222222222222214</v>
      </c>
      <c r="BM68" s="64">
        <f t="shared" si="9"/>
        <v>101.51999999999998</v>
      </c>
      <c r="BN68" s="64">
        <f t="shared" si="10"/>
        <v>0.15707671957671956</v>
      </c>
      <c r="BO68" s="64">
        <f t="shared" si="11"/>
        <v>0.1607142857142857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64</v>
      </c>
      <c r="X70" s="385">
        <f t="shared" si="6"/>
        <v>67.199999999999989</v>
      </c>
      <c r="Y70" s="36">
        <f t="shared" si="7"/>
        <v>0.1305</v>
      </c>
      <c r="Z70" s="56"/>
      <c r="AA70" s="57"/>
      <c r="AE70" s="64"/>
      <c r="BB70" s="88" t="s">
        <v>1</v>
      </c>
      <c r="BL70" s="64">
        <f t="shared" si="8"/>
        <v>66.742857142857147</v>
      </c>
      <c r="BM70" s="64">
        <f t="shared" si="9"/>
        <v>70.079999999999984</v>
      </c>
      <c r="BN70" s="64">
        <f t="shared" si="10"/>
        <v>0.10204081632653061</v>
      </c>
      <c r="BO70" s="64">
        <f t="shared" si="11"/>
        <v>0.10714285714285712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272</v>
      </c>
      <c r="X71" s="385">
        <f t="shared" si="6"/>
        <v>280.8</v>
      </c>
      <c r="Y71" s="36">
        <f t="shared" si="7"/>
        <v>0.5655</v>
      </c>
      <c r="Z71" s="56"/>
      <c r="AA71" s="57"/>
      <c r="AE71" s="64"/>
      <c r="BB71" s="89" t="s">
        <v>1</v>
      </c>
      <c r="BL71" s="64">
        <f t="shared" si="8"/>
        <v>284.08888888888885</v>
      </c>
      <c r="BM71" s="64">
        <f t="shared" si="9"/>
        <v>293.27999999999997</v>
      </c>
      <c r="BN71" s="64">
        <f t="shared" si="10"/>
        <v>0.44973544973544965</v>
      </c>
      <c r="BO71" s="64">
        <f t="shared" si="11"/>
        <v>0.46428571428571425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181</v>
      </c>
      <c r="X73" s="385">
        <f t="shared" si="6"/>
        <v>190.39999999999998</v>
      </c>
      <c r="Y73" s="36">
        <f t="shared" si="7"/>
        <v>0.36974999999999997</v>
      </c>
      <c r="Z73" s="56"/>
      <c r="AA73" s="57"/>
      <c r="AE73" s="64"/>
      <c r="BB73" s="91" t="s">
        <v>1</v>
      </c>
      <c r="BL73" s="64">
        <f t="shared" si="8"/>
        <v>188.75714285714287</v>
      </c>
      <c r="BM73" s="64">
        <f t="shared" si="9"/>
        <v>198.56</v>
      </c>
      <c r="BN73" s="64">
        <f t="shared" si="10"/>
        <v>0.28858418367346944</v>
      </c>
      <c r="BO73" s="64">
        <f t="shared" si="11"/>
        <v>0.30357142857142855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42</v>
      </c>
      <c r="X80" s="385">
        <f t="shared" si="6"/>
        <v>45</v>
      </c>
      <c r="Y80" s="36">
        <f t="shared" si="12"/>
        <v>9.3700000000000006E-2</v>
      </c>
      <c r="Z80" s="56"/>
      <c r="AA80" s="57"/>
      <c r="AE80" s="64"/>
      <c r="BB80" s="98" t="s">
        <v>1</v>
      </c>
      <c r="BL80" s="64">
        <f t="shared" si="8"/>
        <v>43.96</v>
      </c>
      <c r="BM80" s="64">
        <f t="shared" si="9"/>
        <v>47.099999999999994</v>
      </c>
      <c r="BN80" s="64">
        <f t="shared" si="10"/>
        <v>7.7777777777777779E-2</v>
      </c>
      <c r="BO80" s="64">
        <f t="shared" si="11"/>
        <v>8.3333333333333329E-2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65.18981481481481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68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1.3552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654</v>
      </c>
      <c r="X88" s="386">
        <f>IFERROR(SUM(X67:X86),"0")</f>
        <v>680.59999999999991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72</v>
      </c>
      <c r="X107" s="385">
        <f t="shared" si="18"/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si="19"/>
        <v>76.834285714285713</v>
      </c>
      <c r="BM107" s="64">
        <f t="shared" si="20"/>
        <v>80.676000000000016</v>
      </c>
      <c r="BN107" s="64">
        <f t="shared" si="21"/>
        <v>0.15306122448979589</v>
      </c>
      <c r="BO107" s="64">
        <f t="shared" si="22"/>
        <v>0.1607142857142857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155</v>
      </c>
      <c r="X112" s="385">
        <f t="shared" si="18"/>
        <v>156.60000000000002</v>
      </c>
      <c r="Y112" s="36">
        <f>IFERROR(IF(X112=0,"",ROUNDUP(X112/H112,0)*0.00753),"")</f>
        <v>0.43674000000000002</v>
      </c>
      <c r="Z112" s="56"/>
      <c r="AA112" s="57"/>
      <c r="AE112" s="64"/>
      <c r="BB112" s="121" t="s">
        <v>1</v>
      </c>
      <c r="BL112" s="64">
        <f t="shared" si="19"/>
        <v>170.61481481481479</v>
      </c>
      <c r="BM112" s="64">
        <f t="shared" si="20"/>
        <v>172.37600000000003</v>
      </c>
      <c r="BN112" s="64">
        <f t="shared" si="21"/>
        <v>0.36799620132953464</v>
      </c>
      <c r="BO112" s="64">
        <f t="shared" si="22"/>
        <v>0.37179487179487181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26</v>
      </c>
      <c r="X116" s="385">
        <f t="shared" si="18"/>
        <v>27</v>
      </c>
      <c r="Y116" s="36">
        <f>IFERROR(IF(X116=0,"",ROUNDUP(X116/H116,0)*0.00753),"")</f>
        <v>0.11295000000000001</v>
      </c>
      <c r="Z116" s="56"/>
      <c r="AA116" s="57"/>
      <c r="AE116" s="64"/>
      <c r="BB116" s="125" t="s">
        <v>1</v>
      </c>
      <c r="BL116" s="64">
        <f t="shared" si="19"/>
        <v>28.888888888888889</v>
      </c>
      <c r="BM116" s="64">
        <f t="shared" si="20"/>
        <v>30</v>
      </c>
      <c r="BN116" s="64">
        <f t="shared" si="21"/>
        <v>9.2592592592592587E-2</v>
      </c>
      <c r="BO116" s="64">
        <f t="shared" si="22"/>
        <v>9.6153846153846145E-2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80.423280423280417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82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0.74543999999999999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253</v>
      </c>
      <c r="X122" s="386">
        <f>IFERROR(SUM(X106:X120),"0")</f>
        <v>259.20000000000005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40</v>
      </c>
      <c r="X125" s="385">
        <f>IFERROR(IF(W125="",0,CEILING((W125/$H125),1)*$H125),"")</f>
        <v>42</v>
      </c>
      <c r="Y125" s="36">
        <f>IFERROR(IF(X125=0,"",ROUNDUP(X125/H125,0)*0.02175),"")</f>
        <v>0.10874999999999999</v>
      </c>
      <c r="Z125" s="56"/>
      <c r="AA125" s="57"/>
      <c r="AE125" s="64"/>
      <c r="BB125" s="131" t="s">
        <v>1</v>
      </c>
      <c r="BL125" s="64">
        <f>IFERROR(W125*I125/H125,"0")</f>
        <v>42.685714285714283</v>
      </c>
      <c r="BM125" s="64">
        <f>IFERROR(X125*I125/H125,"0")</f>
        <v>44.82</v>
      </c>
      <c r="BN125" s="64">
        <f>IFERROR(1/J125*(W125/H125),"0")</f>
        <v>8.5034013605442174E-2</v>
      </c>
      <c r="BO125" s="64">
        <f>IFERROR(1/J125*(X125/H125),"0")</f>
        <v>8.9285714285714274E-2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4.7619047619047619</v>
      </c>
      <c r="X129" s="386">
        <f>IFERROR(X124/H124,"0")+IFERROR(X125/H125,"0")+IFERROR(X126/H126,"0")+IFERROR(X127/H127,"0")+IFERROR(X128/H128,"0")</f>
        <v>5</v>
      </c>
      <c r="Y129" s="386">
        <f>IFERROR(IF(Y124="",0,Y124),"0")+IFERROR(IF(Y125="",0,Y125),"0")+IFERROR(IF(Y126="",0,Y126),"0")+IFERROR(IF(Y127="",0,Y127),"0")+IFERROR(IF(Y128="",0,Y128),"0")</f>
        <v>0.10874999999999999</v>
      </c>
      <c r="Z129" s="387"/>
      <c r="AA129" s="387"/>
    </row>
    <row r="130" spans="1:67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40</v>
      </c>
      <c r="X130" s="386">
        <f>IFERROR(SUM(X124:X128),"0")</f>
        <v>42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212</v>
      </c>
      <c r="X133" s="385">
        <f>IFERROR(IF(W133="",0,CEILING((W133/$H133),1)*$H133),"")</f>
        <v>218.4</v>
      </c>
      <c r="Y133" s="36">
        <f>IFERROR(IF(X133=0,"",ROUNDUP(X133/H133,0)*0.02175),"")</f>
        <v>0.5655</v>
      </c>
      <c r="Z133" s="56"/>
      <c r="AA133" s="57"/>
      <c r="AE133" s="64"/>
      <c r="BB133" s="135" t="s">
        <v>1</v>
      </c>
      <c r="BL133" s="64">
        <f>IFERROR(W133*I133/H133,"0")</f>
        <v>226.08285714285714</v>
      </c>
      <c r="BM133" s="64">
        <f>IFERROR(X133*I133/H133,"0")</f>
        <v>232.90799999999999</v>
      </c>
      <c r="BN133" s="64">
        <f>IFERROR(1/J133*(W133/H133),"0")</f>
        <v>0.45068027210884348</v>
      </c>
      <c r="BO133" s="64">
        <f>IFERROR(1/J133*(X133/H133),"0")</f>
        <v>0.46428571428571425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212</v>
      </c>
      <c r="X136" s="385">
        <f>IFERROR(IF(W136="",0,CEILING((W136/$H136),1)*$H136),"")</f>
        <v>213.3</v>
      </c>
      <c r="Y136" s="36">
        <f>IFERROR(IF(X136=0,"",ROUNDUP(X136/H136,0)*0.00753),"")</f>
        <v>0.59487000000000001</v>
      </c>
      <c r="Z136" s="56"/>
      <c r="AA136" s="57"/>
      <c r="AE136" s="64"/>
      <c r="BB136" s="138" t="s">
        <v>1</v>
      </c>
      <c r="BL136" s="64">
        <f>IFERROR(W136*I136/H136,"0")</f>
        <v>233.357037037037</v>
      </c>
      <c r="BM136" s="64">
        <f>IFERROR(X136*I136/H136,"0")</f>
        <v>234.78799999999998</v>
      </c>
      <c r="BN136" s="64">
        <f>IFERROR(1/J136*(W136/H136),"0")</f>
        <v>0.50332383665716995</v>
      </c>
      <c r="BO136" s="64">
        <f>IFERROR(1/J136*(X136/H136),"0")</f>
        <v>0.50641025641025639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103.75661375661376</v>
      </c>
      <c r="X138" s="386">
        <f>IFERROR(X133/H133,"0")+IFERROR(X134/H134,"0")+IFERROR(X135/H135,"0")+IFERROR(X136/H136,"0")+IFERROR(X137/H137,"0")</f>
        <v>105</v>
      </c>
      <c r="Y138" s="386">
        <f>IFERROR(IF(Y133="",0,Y133),"0")+IFERROR(IF(Y134="",0,Y134),"0")+IFERROR(IF(Y135="",0,Y135),"0")+IFERROR(IF(Y136="",0,Y136),"0")+IFERROR(IF(Y137="",0,Y137),"0")</f>
        <v>1.1603699999999999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424</v>
      </c>
      <c r="X139" s="386">
        <f>IFERROR(SUM(X133:X137),"0")</f>
        <v>431.70000000000005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10</v>
      </c>
      <c r="X151" s="385">
        <f t="shared" ref="X151:X158" si="23">IFERROR(IF(W151="",0,CEILING((W151/$H151),1)*$H151),"")</f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10.619047619047619</v>
      </c>
      <c r="BM151" s="64">
        <f t="shared" ref="BM151:BM158" si="25">IFERROR(X151*I151/H151,"0")</f>
        <v>13.38</v>
      </c>
      <c r="BN151" s="64">
        <f t="shared" ref="BN151:BN158" si="26">IFERROR(1/J151*(W151/H151),"0")</f>
        <v>1.5262515262515262E-2</v>
      </c>
      <c r="BO151" s="64">
        <f t="shared" ref="BO151:BO158" si="27">IFERROR(1/J151*(X151/H151),"0")</f>
        <v>1.9230769230769232E-2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10</v>
      </c>
      <c r="X153" s="385">
        <f t="shared" si="23"/>
        <v>12.600000000000001</v>
      </c>
      <c r="Y153" s="36">
        <f>IFERROR(IF(X153=0,"",ROUNDUP(X153/H153,0)*0.00753),"")</f>
        <v>2.2589999999999999E-2</v>
      </c>
      <c r="Z153" s="56"/>
      <c r="AA153" s="57"/>
      <c r="AE153" s="64"/>
      <c r="BB153" s="146" t="s">
        <v>1</v>
      </c>
      <c r="BL153" s="64">
        <f t="shared" si="24"/>
        <v>10.476190476190476</v>
      </c>
      <c r="BM153" s="64">
        <f t="shared" si="25"/>
        <v>13.200000000000003</v>
      </c>
      <c r="BN153" s="64">
        <f t="shared" si="26"/>
        <v>1.5262515262515262E-2</v>
      </c>
      <c r="BO153" s="64">
        <f t="shared" si="27"/>
        <v>1.9230769230769232E-2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4.7619047619047619</v>
      </c>
      <c r="X159" s="386">
        <f>IFERROR(X151/H151,"0")+IFERROR(X152/H152,"0")+IFERROR(X153/H153,"0")+IFERROR(X154/H154,"0")+IFERROR(X155/H155,"0")+IFERROR(X156/H156,"0")+IFERROR(X157/H157,"0")+IFERROR(X158/H158,"0")</f>
        <v>6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4.5179999999999998E-2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20</v>
      </c>
      <c r="X160" s="386">
        <f>IFERROR(SUM(X151:X158),"0")</f>
        <v>25.200000000000003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10</v>
      </c>
      <c r="X173" s="385">
        <f t="shared" ref="X173:X180" si="28">IFERROR(IF(W173="",0,CEILING((W173/$H173),1)*$H173),"")</f>
        <v>10.8</v>
      </c>
      <c r="Y173" s="36">
        <f>IFERROR(IF(X173=0,"",ROUNDUP(X173/H173,0)*0.00937),"")</f>
        <v>1.874E-2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10.388888888888889</v>
      </c>
      <c r="BM173" s="64">
        <f t="shared" ref="BM173:BM180" si="30">IFERROR(X173*I173/H173,"0")</f>
        <v>11.22</v>
      </c>
      <c r="BN173" s="64">
        <f t="shared" ref="BN173:BN180" si="31">IFERROR(1/J173*(W173/H173),"0")</f>
        <v>1.5432098765432096E-2</v>
      </c>
      <c r="BO173" s="64">
        <f t="shared" ref="BO173:BO180" si="32">IFERROR(1/J173*(X173/H173),"0")</f>
        <v>1.6666666666666666E-2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10</v>
      </c>
      <c r="X174" s="385">
        <f t="shared" si="28"/>
        <v>10.8</v>
      </c>
      <c r="Y174" s="36">
        <f>IFERROR(IF(X174=0,"",ROUNDUP(X174/H174,0)*0.00937),"")</f>
        <v>1.874E-2</v>
      </c>
      <c r="Z174" s="56"/>
      <c r="AA174" s="57"/>
      <c r="AE174" s="64"/>
      <c r="BB174" s="157" t="s">
        <v>1</v>
      </c>
      <c r="BL174" s="64">
        <f t="shared" si="29"/>
        <v>10.388888888888889</v>
      </c>
      <c r="BM174" s="64">
        <f t="shared" si="30"/>
        <v>11.22</v>
      </c>
      <c r="BN174" s="64">
        <f t="shared" si="31"/>
        <v>1.5432098765432096E-2</v>
      </c>
      <c r="BO174" s="64">
        <f t="shared" si="32"/>
        <v>1.6666666666666666E-2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3.7037037037037033</v>
      </c>
      <c r="X181" s="386">
        <f>IFERROR(X173/H173,"0")+IFERROR(X174/H174,"0")+IFERROR(X175/H175,"0")+IFERROR(X176/H176,"0")+IFERROR(X177/H177,"0")+IFERROR(X178/H178,"0")+IFERROR(X179/H179,"0")+IFERROR(X180/H180,"0")</f>
        <v>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3.7479999999999999E-2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20</v>
      </c>
      <c r="X182" s="386">
        <f>IFERROR(SUM(X173:X180),"0")</f>
        <v>21.6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105</v>
      </c>
      <c r="X189" s="385">
        <f t="shared" si="33"/>
        <v>113.1</v>
      </c>
      <c r="Y189" s="36">
        <f>IFERROR(IF(X189=0,"",ROUNDUP(X189/H189,0)*0.02175),"")</f>
        <v>0.28275</v>
      </c>
      <c r="Z189" s="56"/>
      <c r="AA189" s="57"/>
      <c r="AE189" s="64"/>
      <c r="BB189" s="169" t="s">
        <v>1</v>
      </c>
      <c r="BL189" s="64">
        <f t="shared" si="34"/>
        <v>111.80689655172414</v>
      </c>
      <c r="BM189" s="64">
        <f t="shared" si="35"/>
        <v>120.432</v>
      </c>
      <c r="BN189" s="64">
        <f t="shared" si="36"/>
        <v>0.21551724137931036</v>
      </c>
      <c r="BO189" s="64">
        <f t="shared" si="37"/>
        <v>0.23214285714285712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56</v>
      </c>
      <c r="X192" s="385">
        <f t="shared" si="33"/>
        <v>57.599999999999994</v>
      </c>
      <c r="Y192" s="36">
        <f>IFERROR(IF(X192=0,"",ROUNDUP(X192/H192,0)*0.00753),"")</f>
        <v>0.18071999999999999</v>
      </c>
      <c r="Z192" s="56"/>
      <c r="AA192" s="57"/>
      <c r="AE192" s="64"/>
      <c r="BB192" s="172" t="s">
        <v>1</v>
      </c>
      <c r="BL192" s="64">
        <f t="shared" si="34"/>
        <v>60.666666666666664</v>
      </c>
      <c r="BM192" s="64">
        <f t="shared" si="35"/>
        <v>62.4</v>
      </c>
      <c r="BN192" s="64">
        <f t="shared" si="36"/>
        <v>0.1495726495726496</v>
      </c>
      <c r="BO192" s="64">
        <f t="shared" si="37"/>
        <v>0.15384615384615385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10</v>
      </c>
      <c r="X194" s="385">
        <f t="shared" si="33"/>
        <v>12</v>
      </c>
      <c r="Y194" s="36">
        <f t="shared" ref="Y194:Y200" si="38">IFERROR(IF(X194=0,"",ROUNDUP(X194/H194,0)*0.00753),"")</f>
        <v>3.7650000000000003E-2</v>
      </c>
      <c r="Z194" s="56"/>
      <c r="AA194" s="57"/>
      <c r="AE194" s="64"/>
      <c r="BB194" s="174" t="s">
        <v>1</v>
      </c>
      <c r="BL194" s="64">
        <f t="shared" si="34"/>
        <v>11.208333333333334</v>
      </c>
      <c r="BM194" s="64">
        <f t="shared" si="35"/>
        <v>13.450000000000001</v>
      </c>
      <c r="BN194" s="64">
        <f t="shared" si="36"/>
        <v>2.6709401709401712E-2</v>
      </c>
      <c r="BO194" s="64">
        <f t="shared" si="37"/>
        <v>3.2051282051282048E-2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161</v>
      </c>
      <c r="X196" s="385">
        <f t="shared" si="33"/>
        <v>163.19999999999999</v>
      </c>
      <c r="Y196" s="36">
        <f t="shared" si="38"/>
        <v>0.51204000000000005</v>
      </c>
      <c r="Z196" s="56"/>
      <c r="AA196" s="57"/>
      <c r="AE196" s="64"/>
      <c r="BB196" s="176" t="s">
        <v>1</v>
      </c>
      <c r="BL196" s="64">
        <f t="shared" si="34"/>
        <v>179.24666666666667</v>
      </c>
      <c r="BM196" s="64">
        <f t="shared" si="35"/>
        <v>181.696</v>
      </c>
      <c r="BN196" s="64">
        <f t="shared" si="36"/>
        <v>0.43002136752136755</v>
      </c>
      <c r="BO196" s="64">
        <f t="shared" si="37"/>
        <v>0.4358974358974359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192</v>
      </c>
      <c r="X197" s="385">
        <f t="shared" si="33"/>
        <v>192</v>
      </c>
      <c r="Y197" s="36">
        <f t="shared" si="38"/>
        <v>0.60240000000000005</v>
      </c>
      <c r="Z197" s="56"/>
      <c r="AA197" s="57"/>
      <c r="AE197" s="64"/>
      <c r="BB197" s="177" t="s">
        <v>1</v>
      </c>
      <c r="BL197" s="64">
        <f t="shared" si="34"/>
        <v>213.76000000000002</v>
      </c>
      <c r="BM197" s="64">
        <f t="shared" si="35"/>
        <v>213.76000000000002</v>
      </c>
      <c r="BN197" s="64">
        <f t="shared" si="36"/>
        <v>0.51282051282051277</v>
      </c>
      <c r="BO197" s="64">
        <f t="shared" si="37"/>
        <v>0.51282051282051277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50</v>
      </c>
      <c r="X199" s="385">
        <f t="shared" si="33"/>
        <v>50.4</v>
      </c>
      <c r="Y199" s="36">
        <f t="shared" si="38"/>
        <v>0.15812999999999999</v>
      </c>
      <c r="Z199" s="56"/>
      <c r="AA199" s="57"/>
      <c r="AE199" s="64"/>
      <c r="BB199" s="179" t="s">
        <v>1</v>
      </c>
      <c r="BL199" s="64">
        <f t="shared" si="34"/>
        <v>55.666666666666664</v>
      </c>
      <c r="BM199" s="64">
        <f t="shared" si="35"/>
        <v>56.112000000000002</v>
      </c>
      <c r="BN199" s="64">
        <f t="shared" si="36"/>
        <v>0.13354700854700854</v>
      </c>
      <c r="BO199" s="64">
        <f t="shared" si="37"/>
        <v>0.13461538461538461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38</v>
      </c>
      <c r="X200" s="385">
        <f t="shared" si="33"/>
        <v>38.4</v>
      </c>
      <c r="Y200" s="36">
        <f t="shared" si="38"/>
        <v>0.12048</v>
      </c>
      <c r="Z200" s="56"/>
      <c r="AA200" s="57"/>
      <c r="AE200" s="64"/>
      <c r="BB200" s="180" t="s">
        <v>1</v>
      </c>
      <c r="BL200" s="64">
        <f t="shared" si="34"/>
        <v>42.401666666666664</v>
      </c>
      <c r="BM200" s="64">
        <f t="shared" si="35"/>
        <v>42.847999999999999</v>
      </c>
      <c r="BN200" s="64">
        <f t="shared" si="36"/>
        <v>0.1014957264957265</v>
      </c>
      <c r="BO200" s="64">
        <f t="shared" si="37"/>
        <v>0.10256410256410256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223.31896551724139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227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1.8941700000000001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612</v>
      </c>
      <c r="X202" s="386">
        <f>IFERROR(SUM(X184:X200),"0")</f>
        <v>626.69999999999993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21</v>
      </c>
      <c r="X218" s="385">
        <f t="shared" si="39"/>
        <v>24</v>
      </c>
      <c r="Y218" s="36">
        <f>IFERROR(IF(X218=0,"",ROUNDUP(X218/H218,0)*0.00937),"")</f>
        <v>5.6219999999999999E-2</v>
      </c>
      <c r="Z218" s="56"/>
      <c r="AA218" s="57"/>
      <c r="AE218" s="64"/>
      <c r="BB218" s="191" t="s">
        <v>1</v>
      </c>
      <c r="BL218" s="64">
        <f t="shared" si="40"/>
        <v>22.26</v>
      </c>
      <c r="BM218" s="64">
        <f t="shared" si="41"/>
        <v>25.44</v>
      </c>
      <c r="BN218" s="64">
        <f t="shared" si="42"/>
        <v>4.3749999999999997E-2</v>
      </c>
      <c r="BO218" s="64">
        <f t="shared" si="43"/>
        <v>0.05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5.25</v>
      </c>
      <c r="X220" s="386">
        <f>IFERROR(X213/H213,"0")+IFERROR(X214/H214,"0")+IFERROR(X215/H215,"0")+IFERROR(X216/H216,"0")+IFERROR(X217/H217,"0")+IFERROR(X218/H218,"0")+IFERROR(X219/H219,"0")</f>
        <v>6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5.6219999999999999E-2</v>
      </c>
      <c r="Z220" s="387"/>
      <c r="AA220" s="387"/>
    </row>
    <row r="221" spans="1:67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21</v>
      </c>
      <c r="X221" s="386">
        <f>IFERROR(SUM(X213:X219),"0")</f>
        <v>24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15</v>
      </c>
      <c r="X229" s="385">
        <f t="shared" ref="X229:X236" si="44">IFERROR(IF(W229="",0,CEILING((W229/$H229),1)*$H229),"")</f>
        <v>23.2</v>
      </c>
      <c r="Y229" s="36">
        <f>IFERROR(IF(X229=0,"",ROUNDUP(X229/H229,0)*0.02175),"")</f>
        <v>4.3499999999999997E-2</v>
      </c>
      <c r="Z229" s="56"/>
      <c r="AA229" s="57"/>
      <c r="AE229" s="64"/>
      <c r="BB229" s="195" t="s">
        <v>1</v>
      </c>
      <c r="BL229" s="64">
        <f t="shared" ref="BL229:BL236" si="45">IFERROR(W229*I229/H229,"0")</f>
        <v>15.620689655172413</v>
      </c>
      <c r="BM229" s="64">
        <f t="shared" ref="BM229:BM236" si="46">IFERROR(X229*I229/H229,"0")</f>
        <v>24.159999999999997</v>
      </c>
      <c r="BN229" s="64">
        <f t="shared" ref="BN229:BN236" si="47">IFERROR(1/J229*(W229/H229),"0")</f>
        <v>2.3091133004926108E-2</v>
      </c>
      <c r="BO229" s="64">
        <f t="shared" ref="BO229:BO236" si="48">IFERROR(1/J229*(X229/H229),"0")</f>
        <v>3.5714285714285712E-2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18</v>
      </c>
      <c r="X233" s="385">
        <f t="shared" si="44"/>
        <v>20</v>
      </c>
      <c r="Y233" s="36">
        <f>IFERROR(IF(X233=0,"",ROUNDUP(X233/H233,0)*0.00937),"")</f>
        <v>4.6850000000000003E-2</v>
      </c>
      <c r="Z233" s="56"/>
      <c r="AA233" s="57"/>
      <c r="AE233" s="64"/>
      <c r="BB233" s="199" t="s">
        <v>1</v>
      </c>
      <c r="BL233" s="64">
        <f t="shared" si="45"/>
        <v>19.080000000000002</v>
      </c>
      <c r="BM233" s="64">
        <f t="shared" si="46"/>
        <v>21.200000000000003</v>
      </c>
      <c r="BN233" s="64">
        <f t="shared" si="47"/>
        <v>3.7499999999999999E-2</v>
      </c>
      <c r="BO233" s="64">
        <f t="shared" si="48"/>
        <v>4.1666666666666664E-2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5.7931034482758621</v>
      </c>
      <c r="X237" s="386">
        <f>IFERROR(X229/H229,"0")+IFERROR(X230/H230,"0")+IFERROR(X231/H231,"0")+IFERROR(X232/H232,"0")+IFERROR(X233/H233,"0")+IFERROR(X234/H234,"0")+IFERROR(X235/H235,"0")+IFERROR(X236/H236,"0")</f>
        <v>7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9.035E-2</v>
      </c>
      <c r="Z237" s="387"/>
      <c r="AA237" s="387"/>
    </row>
    <row r="238" spans="1:67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33</v>
      </c>
      <c r="X238" s="386">
        <f>IFERROR(SUM(X229:X236),"0")</f>
        <v>43.2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713</v>
      </c>
      <c r="X269" s="385">
        <f>IFERROR(IF(W269="",0,CEILING((W269/$H269),1)*$H269),"")</f>
        <v>717.6</v>
      </c>
      <c r="Y269" s="36">
        <f>IFERROR(IF(X269=0,"",ROUNDUP(X269/H269,0)*0.02175),"")</f>
        <v>2.0009999999999999</v>
      </c>
      <c r="Z269" s="56"/>
      <c r="AA269" s="57"/>
      <c r="AE269" s="64"/>
      <c r="BB269" s="222" t="s">
        <v>1</v>
      </c>
      <c r="BL269" s="64">
        <f>IFERROR(W269*I269/H269,"0")</f>
        <v>764.5553846153847</v>
      </c>
      <c r="BM269" s="64">
        <f>IFERROR(X269*I269/H269,"0")</f>
        <v>769.48800000000017</v>
      </c>
      <c r="BN269" s="64">
        <f>IFERROR(1/J269*(W269/H269),"0")</f>
        <v>1.6323260073260073</v>
      </c>
      <c r="BO269" s="64">
        <f>IFERROR(1/J269*(X269/H269),"0")</f>
        <v>1.6428571428571428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91.410256410256409</v>
      </c>
      <c r="X271" s="386">
        <f>IFERROR(X268/H268,"0")+IFERROR(X269/H269,"0")+IFERROR(X270/H270,"0")</f>
        <v>92</v>
      </c>
      <c r="Y271" s="386">
        <f>IFERROR(IF(Y268="",0,Y268),"0")+IFERROR(IF(Y269="",0,Y269),"0")+IFERROR(IF(Y270="",0,Y270),"0")</f>
        <v>2.0009999999999999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713</v>
      </c>
      <c r="X272" s="386">
        <f>IFERROR(SUM(X268:X270),"0")</f>
        <v>717.6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6</v>
      </c>
      <c r="X276" s="385">
        <f>IFERROR(IF(W276="",0,CEILING((W276/$H276),1)*$H276),"")</f>
        <v>7.6499999999999995</v>
      </c>
      <c r="Y276" s="36">
        <f>IFERROR(IF(X276=0,"",ROUNDUP(X276/H276,0)*0.00753),"")</f>
        <v>2.2589999999999999E-2</v>
      </c>
      <c r="Z276" s="56"/>
      <c r="AA276" s="57"/>
      <c r="AE276" s="64"/>
      <c r="BB276" s="226" t="s">
        <v>1</v>
      </c>
      <c r="BL276" s="64">
        <f>IFERROR(W276*I276/H276,"0")</f>
        <v>6.8235294117647056</v>
      </c>
      <c r="BM276" s="64">
        <f>IFERROR(X276*I276/H276,"0")</f>
        <v>8.6999999999999993</v>
      </c>
      <c r="BN276" s="64">
        <f>IFERROR(1/J276*(W276/H276),"0")</f>
        <v>1.5082956259426848E-2</v>
      </c>
      <c r="BO276" s="64">
        <f>IFERROR(1/J276*(X276/H276),"0")</f>
        <v>1.9230769230769232E-2</v>
      </c>
    </row>
    <row r="277" spans="1:67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2.3529411764705883</v>
      </c>
      <c r="X277" s="386">
        <f>IFERROR(X274/H274,"0")+IFERROR(X275/H275,"0")+IFERROR(X276/H276,"0")</f>
        <v>3</v>
      </c>
      <c r="Y277" s="386">
        <f>IFERROR(IF(Y274="",0,Y274),"0")+IFERROR(IF(Y275="",0,Y275),"0")+IFERROR(IF(Y276="",0,Y276),"0")</f>
        <v>2.2589999999999999E-2</v>
      </c>
      <c r="Z277" s="387"/>
      <c r="AA277" s="387"/>
    </row>
    <row r="278" spans="1:67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6</v>
      </c>
      <c r="X278" s="386">
        <f>IFERROR(SUM(X274:X276),"0")</f>
        <v>7.6499999999999995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6</v>
      </c>
      <c r="X302" s="385">
        <f>IFERROR(IF(W302="",0,CEILING((W302/$H302),1)*$H302),"")</f>
        <v>7.2</v>
      </c>
      <c r="Y302" s="36">
        <f>IFERROR(IF(X302=0,"",ROUNDUP(X302/H302,0)*0.00753),"")</f>
        <v>3.0120000000000001E-2</v>
      </c>
      <c r="Z302" s="56"/>
      <c r="AA302" s="57"/>
      <c r="AE302" s="64"/>
      <c r="BB302" s="238" t="s">
        <v>1</v>
      </c>
      <c r="BL302" s="64">
        <f>IFERROR(W302*I302/H302,"0")</f>
        <v>6.8266666666666662</v>
      </c>
      <c r="BM302" s="64">
        <f>IFERROR(X302*I302/H302,"0")</f>
        <v>8.1920000000000002</v>
      </c>
      <c r="BN302" s="64">
        <f>IFERROR(1/J302*(W302/H302),"0")</f>
        <v>2.1367521367521364E-2</v>
      </c>
      <c r="BO302" s="64">
        <f>IFERROR(1/J302*(X302/H302),"0")</f>
        <v>2.564102564102564E-2</v>
      </c>
    </row>
    <row r="303" spans="1:67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3.333333333333333</v>
      </c>
      <c r="X303" s="386">
        <f>IFERROR(X302/H302,"0")</f>
        <v>4</v>
      </c>
      <c r="Y303" s="386">
        <f>IFERROR(IF(Y302="",0,Y302),"0")</f>
        <v>3.0120000000000001E-2</v>
      </c>
      <c r="Z303" s="387"/>
      <c r="AA303" s="387"/>
    </row>
    <row r="304" spans="1:67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6</v>
      </c>
      <c r="X304" s="386">
        <f>IFERROR(SUM(X302:X302),"0")</f>
        <v>7.2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4</v>
      </c>
      <c r="X312" s="385">
        <f>IFERROR(IF(W312="",0,CEILING((W312/$H312),1)*$H312),"")</f>
        <v>5.0999999999999996</v>
      </c>
      <c r="Y312" s="36">
        <f>IFERROR(IF(X312=0,"",ROUNDUP(X312/H312,0)*0.00753),"")</f>
        <v>1.506E-2</v>
      </c>
      <c r="Z312" s="56"/>
      <c r="AA312" s="57"/>
      <c r="AE312" s="64"/>
      <c r="BB312" s="242" t="s">
        <v>1</v>
      </c>
      <c r="BL312" s="64">
        <f>IFERROR(W312*I312/H312,"0")</f>
        <v>4.666666666666667</v>
      </c>
      <c r="BM312" s="64">
        <f>IFERROR(X312*I312/H312,"0")</f>
        <v>5.95</v>
      </c>
      <c r="BN312" s="64">
        <f>IFERROR(1/J312*(W312/H312),"0")</f>
        <v>1.0055304172951232E-2</v>
      </c>
      <c r="BO312" s="64">
        <f>IFERROR(1/J312*(X312/H312),"0")</f>
        <v>1.282051282051282E-2</v>
      </c>
    </row>
    <row r="313" spans="1:67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1.5686274509803924</v>
      </c>
      <c r="X313" s="386">
        <f>IFERROR(X312/H312,"0")</f>
        <v>2</v>
      </c>
      <c r="Y313" s="386">
        <f>IFERROR(IF(Y312="",0,Y312),"0")</f>
        <v>1.506E-2</v>
      </c>
      <c r="Z313" s="387"/>
      <c r="AA313" s="387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4</v>
      </c>
      <c r="X314" s="386">
        <f>IFERROR(SUM(X312:X312),"0")</f>
        <v>5.0999999999999996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3654</v>
      </c>
      <c r="X321" s="385">
        <f t="shared" si="64"/>
        <v>3660</v>
      </c>
      <c r="Y321" s="36">
        <f>IFERROR(IF(X321=0,"",ROUNDUP(X321/H321,0)*0.02175),"")</f>
        <v>5.3069999999999995</v>
      </c>
      <c r="Z321" s="56"/>
      <c r="AA321" s="57"/>
      <c r="AE321" s="64"/>
      <c r="BB321" s="246" t="s">
        <v>1</v>
      </c>
      <c r="BL321" s="64">
        <f t="shared" si="65"/>
        <v>3770.9279999999999</v>
      </c>
      <c r="BM321" s="64">
        <f t="shared" si="66"/>
        <v>3777.1200000000003</v>
      </c>
      <c r="BN321" s="64">
        <f t="shared" si="67"/>
        <v>5.0749999999999993</v>
      </c>
      <c r="BO321" s="64">
        <f t="shared" si="68"/>
        <v>5.083333333333333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hidden="1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0</v>
      </c>
      <c r="X323" s="385">
        <f t="shared" si="64"/>
        <v>0</v>
      </c>
      <c r="Y323" s="36" t="str">
        <f>IFERROR(IF(X323=0,"",ROUNDUP(X323/H323,0)*0.02175),"")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249</v>
      </c>
      <c r="X325" s="385">
        <f t="shared" si="64"/>
        <v>255</v>
      </c>
      <c r="Y325" s="36">
        <f>IFERROR(IF(X325=0,"",ROUNDUP(X325/H325,0)*0.02175),"")</f>
        <v>0.36974999999999997</v>
      </c>
      <c r="Z325" s="56"/>
      <c r="AA325" s="57"/>
      <c r="AE325" s="64"/>
      <c r="BB325" s="250" t="s">
        <v>1</v>
      </c>
      <c r="BL325" s="64">
        <f t="shared" si="65"/>
        <v>256.96800000000002</v>
      </c>
      <c r="BM325" s="64">
        <f t="shared" si="66"/>
        <v>263.16000000000003</v>
      </c>
      <c r="BN325" s="64">
        <f t="shared" si="67"/>
        <v>0.34583333333333333</v>
      </c>
      <c r="BO325" s="64">
        <f t="shared" si="68"/>
        <v>0.35416666666666663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260.2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261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5.6767499999999993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3903</v>
      </c>
      <c r="X331" s="386">
        <f>IFERROR(SUM(X318:X329),"0")</f>
        <v>3915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1140</v>
      </c>
      <c r="X333" s="385">
        <f>IFERROR(IF(W333="",0,CEILING((W333/$H333),1)*$H333),"")</f>
        <v>1140</v>
      </c>
      <c r="Y333" s="36">
        <f>IFERROR(IF(X333=0,"",ROUNDUP(X333/H333,0)*0.02175),"")</f>
        <v>1.6529999999999998</v>
      </c>
      <c r="Z333" s="56"/>
      <c r="AA333" s="57"/>
      <c r="AE333" s="64"/>
      <c r="BB333" s="255" t="s">
        <v>1</v>
      </c>
      <c r="BL333" s="64">
        <f>IFERROR(W333*I333/H333,"0")</f>
        <v>1176.48</v>
      </c>
      <c r="BM333" s="64">
        <f>IFERROR(X333*I333/H333,"0")</f>
        <v>1176.48</v>
      </c>
      <c r="BN333" s="64">
        <f>IFERROR(1/J333*(W333/H333),"0")</f>
        <v>1.5833333333333333</v>
      </c>
      <c r="BO333" s="64">
        <f>IFERROR(1/J333*(X333/H333),"0")</f>
        <v>1.5833333333333333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76</v>
      </c>
      <c r="X336" s="386">
        <f>IFERROR(X333/H333,"0")+IFERROR(X334/H334,"0")+IFERROR(X335/H335,"0")</f>
        <v>76</v>
      </c>
      <c r="Y336" s="386">
        <f>IFERROR(IF(Y333="",0,Y333),"0")+IFERROR(IF(Y334="",0,Y334),"0")+IFERROR(IF(Y335="",0,Y335),"0")</f>
        <v>1.6529999999999998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1140</v>
      </c>
      <c r="X337" s="386">
        <f>IFERROR(SUM(X333:X335),"0")</f>
        <v>1140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hidden="1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hidden="1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1090</v>
      </c>
      <c r="X364" s="385">
        <f>IFERROR(IF(W364="",0,CEILING((W364/$H364),1)*$H364),"")</f>
        <v>1092</v>
      </c>
      <c r="Y364" s="36">
        <f>IFERROR(IF(X364=0,"",ROUNDUP(X364/H364,0)*0.02175),"")</f>
        <v>3.0449999999999999</v>
      </c>
      <c r="Z364" s="56"/>
      <c r="AA364" s="57"/>
      <c r="AE364" s="64"/>
      <c r="BB364" s="270" t="s">
        <v>1</v>
      </c>
      <c r="BL364" s="64">
        <f>IFERROR(W364*I364/H364,"0")</f>
        <v>1168.8153846153846</v>
      </c>
      <c r="BM364" s="64">
        <f>IFERROR(X364*I364/H364,"0")</f>
        <v>1170.9600000000003</v>
      </c>
      <c r="BN364" s="64">
        <f>IFERROR(1/J364*(W364/H364),"0")</f>
        <v>2.4954212454212454</v>
      </c>
      <c r="BO364" s="64">
        <f>IFERROR(1/J364*(X364/H364),"0")</f>
        <v>2.5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139.74358974358975</v>
      </c>
      <c r="X369" s="386">
        <f>IFERROR(X364/H364,"0")+IFERROR(X365/H365,"0")+IFERROR(X366/H366,"0")+IFERROR(X367/H367,"0")+IFERROR(X368/H368,"0")</f>
        <v>140</v>
      </c>
      <c r="Y369" s="386">
        <f>IFERROR(IF(Y364="",0,Y364),"0")+IFERROR(IF(Y365="",0,Y365),"0")+IFERROR(IF(Y366="",0,Y366),"0")+IFERROR(IF(Y367="",0,Y367),"0")+IFERROR(IF(Y368="",0,Y368),"0")</f>
        <v>3.0449999999999999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1090</v>
      </c>
      <c r="X370" s="386">
        <f>IFERROR(SUM(X364:X368),"0")</f>
        <v>1092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10</v>
      </c>
      <c r="X385" s="385">
        <f t="shared" si="69"/>
        <v>12.600000000000001</v>
      </c>
      <c r="Y385" s="36">
        <f t="shared" si="70"/>
        <v>2.2589999999999999E-2</v>
      </c>
      <c r="Z385" s="56"/>
      <c r="AA385" s="57"/>
      <c r="AE385" s="64"/>
      <c r="BB385" s="280" t="s">
        <v>1</v>
      </c>
      <c r="BL385" s="64">
        <f t="shared" si="71"/>
        <v>10.547619047619046</v>
      </c>
      <c r="BM385" s="64">
        <f t="shared" si="72"/>
        <v>13.290000000000001</v>
      </c>
      <c r="BN385" s="64">
        <f t="shared" si="73"/>
        <v>1.5262515262515262E-2</v>
      </c>
      <c r="BO385" s="64">
        <f t="shared" si="74"/>
        <v>1.9230769230769232E-2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10</v>
      </c>
      <c r="X388" s="385">
        <f t="shared" si="69"/>
        <v>12.600000000000001</v>
      </c>
      <c r="Y388" s="36">
        <f t="shared" si="70"/>
        <v>2.2589999999999999E-2</v>
      </c>
      <c r="Z388" s="56"/>
      <c r="AA388" s="57"/>
      <c r="AE388" s="64"/>
      <c r="BB388" s="283" t="s">
        <v>1</v>
      </c>
      <c r="BL388" s="64">
        <f t="shared" si="71"/>
        <v>10.547619047619046</v>
      </c>
      <c r="BM388" s="64">
        <f t="shared" si="72"/>
        <v>13.290000000000001</v>
      </c>
      <c r="BN388" s="64">
        <f t="shared" si="73"/>
        <v>1.5262515262515262E-2</v>
      </c>
      <c r="BO388" s="64">
        <f t="shared" si="74"/>
        <v>1.9230769230769232E-2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4.7619047619047619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6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4.5179999999999998E-2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20</v>
      </c>
      <c r="X408" s="386">
        <f>IFERROR(SUM(X384:X406),"0")</f>
        <v>25.200000000000003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idden="1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2518</v>
      </c>
      <c r="X472" s="385">
        <f t="shared" si="82"/>
        <v>2518.56</v>
      </c>
      <c r="Y472" s="36">
        <f t="shared" si="83"/>
        <v>5.7049200000000004</v>
      </c>
      <c r="Z472" s="56"/>
      <c r="AA472" s="57"/>
      <c r="AE472" s="64"/>
      <c r="BB472" s="329" t="s">
        <v>1</v>
      </c>
      <c r="BL472" s="64">
        <f t="shared" si="84"/>
        <v>2689.681818181818</v>
      </c>
      <c r="BM472" s="64">
        <f t="shared" si="85"/>
        <v>2690.2799999999997</v>
      </c>
      <c r="BN472" s="64">
        <f t="shared" si="86"/>
        <v>4.5855186480186481</v>
      </c>
      <c r="BO472" s="64">
        <f t="shared" si="87"/>
        <v>4.5865384615384617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1824</v>
      </c>
      <c r="X475" s="385">
        <f t="shared" si="82"/>
        <v>1826.88</v>
      </c>
      <c r="Y475" s="36">
        <f t="shared" si="83"/>
        <v>4.1381600000000001</v>
      </c>
      <c r="Z475" s="56"/>
      <c r="AA475" s="57"/>
      <c r="AE475" s="64"/>
      <c r="BB475" s="332" t="s">
        <v>1</v>
      </c>
      <c r="BL475" s="64">
        <f t="shared" si="84"/>
        <v>1948.363636363636</v>
      </c>
      <c r="BM475" s="64">
        <f t="shared" si="85"/>
        <v>1951.4399999999998</v>
      </c>
      <c r="BN475" s="64">
        <f t="shared" si="86"/>
        <v>3.3216783216783217</v>
      </c>
      <c r="BO475" s="64">
        <f t="shared" si="87"/>
        <v>3.3269230769230771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822.34848484848476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823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9.8430800000000005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4342</v>
      </c>
      <c r="X482" s="386">
        <f>IFERROR(SUM(X470:X480),"0")</f>
        <v>4345.4400000000005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1929</v>
      </c>
      <c r="X484" s="385">
        <f>IFERROR(IF(W484="",0,CEILING((W484/$H484),1)*$H484),"")</f>
        <v>1932.48</v>
      </c>
      <c r="Y484" s="36">
        <f>IFERROR(IF(X484=0,"",ROUNDUP(X484/H484,0)*0.01196),"")</f>
        <v>4.3773600000000004</v>
      </c>
      <c r="Z484" s="56"/>
      <c r="AA484" s="57"/>
      <c r="AE484" s="64"/>
      <c r="BB484" s="338" t="s">
        <v>1</v>
      </c>
      <c r="BL484" s="64">
        <f>IFERROR(W484*I484/H484,"0")</f>
        <v>2060.522727272727</v>
      </c>
      <c r="BM484" s="64">
        <f>IFERROR(X484*I484/H484,"0")</f>
        <v>2064.2399999999998</v>
      </c>
      <c r="BN484" s="64">
        <f>IFERROR(1/J484*(W484/H484),"0")</f>
        <v>3.5128933566433567</v>
      </c>
      <c r="BO484" s="64">
        <f>IFERROR(1/J484*(X484/H484),"0")</f>
        <v>3.5192307692307696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365.34090909090907</v>
      </c>
      <c r="X486" s="386">
        <f>IFERROR(X484/H484,"0")+IFERROR(X485/H485,"0")</f>
        <v>366</v>
      </c>
      <c r="Y486" s="386">
        <f>IFERROR(IF(Y484="",0,Y484),"0")+IFERROR(IF(Y485="",0,Y485),"0")</f>
        <v>4.3773600000000004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1929</v>
      </c>
      <c r="X487" s="386">
        <f>IFERROR(SUM(X484:X485),"0")</f>
        <v>1932.48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103</v>
      </c>
      <c r="X489" s="385">
        <f t="shared" ref="X489:X494" si="88">IFERROR(IF(W489="",0,CEILING((W489/$H489),1)*$H489),"")</f>
        <v>105.60000000000001</v>
      </c>
      <c r="Y489" s="36">
        <f>IFERROR(IF(X489=0,"",ROUNDUP(X489/H489,0)*0.01196),"")</f>
        <v>0.2392</v>
      </c>
      <c r="Z489" s="56"/>
      <c r="AA489" s="57"/>
      <c r="AE489" s="64"/>
      <c r="BB489" s="340" t="s">
        <v>1</v>
      </c>
      <c r="BL489" s="64">
        <f t="shared" ref="BL489:BL494" si="89">IFERROR(W489*I489/H489,"0")</f>
        <v>110.02272727272727</v>
      </c>
      <c r="BM489" s="64">
        <f t="shared" ref="BM489:BM494" si="90">IFERROR(X489*I489/H489,"0")</f>
        <v>112.80000000000001</v>
      </c>
      <c r="BN489" s="64">
        <f t="shared" ref="BN489:BN494" si="91">IFERROR(1/J489*(W489/H489),"0")</f>
        <v>0.18757284382284384</v>
      </c>
      <c r="BO489" s="64">
        <f t="shared" ref="BO489:BO494" si="92">IFERROR(1/J489*(X489/H489),"0")</f>
        <v>0.19230769230769232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834</v>
      </c>
      <c r="X490" s="385">
        <f t="shared" si="88"/>
        <v>834.24</v>
      </c>
      <c r="Y490" s="36">
        <f>IFERROR(IF(X490=0,"",ROUNDUP(X490/H490,0)*0.01196),"")</f>
        <v>1.88968</v>
      </c>
      <c r="Z490" s="56"/>
      <c r="AA490" s="57"/>
      <c r="AE490" s="64"/>
      <c r="BB490" s="341" t="s">
        <v>1</v>
      </c>
      <c r="BL490" s="64">
        <f t="shared" si="89"/>
        <v>890.86363636363615</v>
      </c>
      <c r="BM490" s="64">
        <f t="shared" si="90"/>
        <v>891.11999999999989</v>
      </c>
      <c r="BN490" s="64">
        <f t="shared" si="91"/>
        <v>1.5187937062937062</v>
      </c>
      <c r="BO490" s="64">
        <f t="shared" si="92"/>
        <v>1.5192307692307694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780</v>
      </c>
      <c r="X491" s="385">
        <f t="shared" si="88"/>
        <v>781.44</v>
      </c>
      <c r="Y491" s="36">
        <f>IFERROR(IF(X491=0,"",ROUNDUP(X491/H491,0)*0.01196),"")</f>
        <v>1.7700800000000001</v>
      </c>
      <c r="Z491" s="56"/>
      <c r="AA491" s="57"/>
      <c r="AE491" s="64"/>
      <c r="BB491" s="342" t="s">
        <v>1</v>
      </c>
      <c r="BL491" s="64">
        <f t="shared" si="89"/>
        <v>833.18181818181813</v>
      </c>
      <c r="BM491" s="64">
        <f t="shared" si="90"/>
        <v>834.72</v>
      </c>
      <c r="BN491" s="64">
        <f t="shared" si="91"/>
        <v>1.4204545454545454</v>
      </c>
      <c r="BO491" s="64">
        <f t="shared" si="92"/>
        <v>1.4230769230769231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325.18939393939388</v>
      </c>
      <c r="X495" s="386">
        <f>IFERROR(X489/H489,"0")+IFERROR(X490/H490,"0")+IFERROR(X491/H491,"0")+IFERROR(X492/H492,"0")+IFERROR(X493/H493,"0")+IFERROR(X494/H494,"0")</f>
        <v>326</v>
      </c>
      <c r="Y495" s="386">
        <f>IFERROR(IF(Y489="",0,Y489),"0")+IFERROR(IF(Y490="",0,Y490),"0")+IFERROR(IF(Y491="",0,Y491),"0")+IFERROR(IF(Y492="",0,Y492),"0")+IFERROR(IF(Y493="",0,Y493),"0")+IFERROR(IF(Y494="",0,Y494),"0")</f>
        <v>3.8989600000000002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1717</v>
      </c>
      <c r="X496" s="386">
        <f>IFERROR(SUM(X489:X494),"0")</f>
        <v>1721.2800000000002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17104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17225.150000000001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18108.598322559868</v>
      </c>
      <c r="X550" s="386">
        <f>IFERROR(SUM(BM22:BM546),"0")</f>
        <v>18237.056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31</v>
      </c>
      <c r="X551" s="38">
        <f>ROUNDUP(SUM(BO22:BO546),0)</f>
        <v>31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18883.598322559868</v>
      </c>
      <c r="X552" s="386">
        <f>GrossWeightTotalR+PalletQtyTotalR*25</f>
        <v>19012.056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2603.7457689800999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2624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36.427509999999998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75.600000000000009</v>
      </c>
      <c r="D559" s="46">
        <f>IFERROR(X59*1,"0")+IFERROR(X60*1,"0")+IFERROR(X61*1,"0")+IFERROR(X62*1,"0")</f>
        <v>86.4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981.8</v>
      </c>
      <c r="F559" s="46">
        <f>IFERROR(X133*1,"0")+IFERROR(X134*1,"0")+IFERROR(X135*1,"0")+IFERROR(X136*1,"0")+IFERROR(X137*1,"0")</f>
        <v>431.70000000000005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25.200000000000003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648.29999999999995</v>
      </c>
      <c r="J559" s="46">
        <f>IFERROR(X213*1,"0")+IFERROR(X214*1,"0")+IFERROR(X215*1,"0")+IFERROR(X216*1,"0")+IFERROR(X217*1,"0")+IFERROR(X218*1,"0")+IFERROR(X219*1,"0")+IFERROR(X223*1,"0")+IFERROR(X224*1,"0")</f>
        <v>24</v>
      </c>
      <c r="K559" s="46">
        <f>IFERROR(X229*1,"0")+IFERROR(X230*1,"0")+IFERROR(X231*1,"0")+IFERROR(X232*1,"0")+IFERROR(X233*1,"0")+IFERROR(X234*1,"0")+IFERROR(X235*1,"0")+IFERROR(X236*1,"0")</f>
        <v>43.2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725.25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12.3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5055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1092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25.200000000000003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7999.2000000000007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0,00"/>
        <filter val="1 140,00"/>
        <filter val="1 717,00"/>
        <filter val="1 824,00"/>
        <filter val="1 929,00"/>
        <filter val="1,57"/>
        <filter val="10,00"/>
        <filter val="103,00"/>
        <filter val="103,76"/>
        <filter val="105,00"/>
        <filter val="139,74"/>
        <filter val="15,00"/>
        <filter val="155,00"/>
        <filter val="161,00"/>
        <filter val="17 104,00"/>
        <filter val="18 108,60"/>
        <filter val="18 883,60"/>
        <filter val="18,00"/>
        <filter val="181,00"/>
        <filter val="192,00"/>
        <filter val="2 518,00"/>
        <filter val="2 603,75"/>
        <filter val="2,35"/>
        <filter val="20,00"/>
        <filter val="21,00"/>
        <filter val="212,00"/>
        <filter val="223,32"/>
        <filter val="249,00"/>
        <filter val="253,00"/>
        <filter val="26,00"/>
        <filter val="260,20"/>
        <filter val="272,00"/>
        <filter val="3 654,00"/>
        <filter val="3 903,00"/>
        <filter val="3,33"/>
        <filter val="3,70"/>
        <filter val="31"/>
        <filter val="325,19"/>
        <filter val="33,00"/>
        <filter val="365,34"/>
        <filter val="38,00"/>
        <filter val="4 342,00"/>
        <filter val="4,00"/>
        <filter val="4,76"/>
        <filter val="40,00"/>
        <filter val="42,00"/>
        <filter val="424,00"/>
        <filter val="5,25"/>
        <filter val="5,79"/>
        <filter val="50,00"/>
        <filter val="56,00"/>
        <filter val="6,00"/>
        <filter val="6,67"/>
        <filter val="612,00"/>
        <filter val="64,00"/>
        <filter val="65,19"/>
        <filter val="654,00"/>
        <filter val="7,87"/>
        <filter val="713,00"/>
        <filter val="72,00"/>
        <filter val="76,00"/>
        <filter val="780,00"/>
        <filter val="80,42"/>
        <filter val="822,35"/>
        <filter val="834,00"/>
        <filter val="85,00"/>
        <filter val="91,41"/>
        <filter val="95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