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48DC49-1EF5-447C-9A09-26B35B5BED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BN459" i="1"/>
  <c r="BL459" i="1"/>
  <c r="X459" i="1"/>
  <c r="W456" i="1"/>
  <c r="W455" i="1"/>
  <c r="BN454" i="1"/>
  <c r="BL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O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BN395" i="1"/>
  <c r="BL395" i="1"/>
  <c r="X395" i="1"/>
  <c r="BN394" i="1"/>
  <c r="BL394" i="1"/>
  <c r="X394" i="1"/>
  <c r="O394" i="1"/>
  <c r="BN393" i="1"/>
  <c r="BL393" i="1"/>
  <c r="X393" i="1"/>
  <c r="BN392" i="1"/>
  <c r="BL392" i="1"/>
  <c r="X392" i="1"/>
  <c r="O392" i="1"/>
  <c r="BN391" i="1"/>
  <c r="BL391" i="1"/>
  <c r="X391" i="1"/>
  <c r="BN390" i="1"/>
  <c r="BL390" i="1"/>
  <c r="X390" i="1"/>
  <c r="O390" i="1"/>
  <c r="BN389" i="1"/>
  <c r="BL389" i="1"/>
  <c r="X389" i="1"/>
  <c r="BN388" i="1"/>
  <c r="BL388" i="1"/>
  <c r="X388" i="1"/>
  <c r="BN387" i="1"/>
  <c r="BL387" i="1"/>
  <c r="X387" i="1"/>
  <c r="O387" i="1"/>
  <c r="BO386" i="1"/>
  <c r="BN386" i="1"/>
  <c r="BM386" i="1"/>
  <c r="BL386" i="1"/>
  <c r="Y386" i="1"/>
  <c r="X386" i="1"/>
  <c r="BO385" i="1"/>
  <c r="BN385" i="1"/>
  <c r="BM385" i="1"/>
  <c r="BL385" i="1"/>
  <c r="Y385" i="1"/>
  <c r="X385" i="1"/>
  <c r="O385" i="1"/>
  <c r="BN384" i="1"/>
  <c r="BL384" i="1"/>
  <c r="X384" i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O379" i="1"/>
  <c r="W375" i="1"/>
  <c r="W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W362" i="1"/>
  <c r="X361" i="1"/>
  <c r="W361" i="1"/>
  <c r="BO360" i="1"/>
  <c r="BN360" i="1"/>
  <c r="BM360" i="1"/>
  <c r="BL360" i="1"/>
  <c r="Y360" i="1"/>
  <c r="X360" i="1"/>
  <c r="O360" i="1"/>
  <c r="BN359" i="1"/>
  <c r="BL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BN351" i="1"/>
  <c r="BL351" i="1"/>
  <c r="X351" i="1"/>
  <c r="O351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BO327" i="1" s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BN323" i="1"/>
  <c r="BL323" i="1"/>
  <c r="X323" i="1"/>
  <c r="BO323" i="1" s="1"/>
  <c r="O323" i="1"/>
  <c r="BN322" i="1"/>
  <c r="BL322" i="1"/>
  <c r="X322" i="1"/>
  <c r="BO322" i="1" s="1"/>
  <c r="O322" i="1"/>
  <c r="BN321" i="1"/>
  <c r="BL321" i="1"/>
  <c r="X321" i="1"/>
  <c r="BO321" i="1" s="1"/>
  <c r="O321" i="1"/>
  <c r="BN320" i="1"/>
  <c r="BL320" i="1"/>
  <c r="X320" i="1"/>
  <c r="O320" i="1"/>
  <c r="BN319" i="1"/>
  <c r="BL319" i="1"/>
  <c r="X319" i="1"/>
  <c r="BO319" i="1" s="1"/>
  <c r="O319" i="1"/>
  <c r="BN318" i="1"/>
  <c r="BL318" i="1"/>
  <c r="X318" i="1"/>
  <c r="BO318" i="1" s="1"/>
  <c r="O318" i="1"/>
  <c r="W314" i="1"/>
  <c r="W313" i="1"/>
  <c r="BN312" i="1"/>
  <c r="BL312" i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BO307" i="1" s="1"/>
  <c r="O307" i="1"/>
  <c r="BN306" i="1"/>
  <c r="BL306" i="1"/>
  <c r="X306" i="1"/>
  <c r="X310" i="1" s="1"/>
  <c r="O306" i="1"/>
  <c r="W304" i="1"/>
  <c r="W303" i="1"/>
  <c r="BN302" i="1"/>
  <c r="BL302" i="1"/>
  <c r="X302" i="1"/>
  <c r="X303" i="1" s="1"/>
  <c r="O302" i="1"/>
  <c r="W299" i="1"/>
  <c r="W298" i="1"/>
  <c r="BN297" i="1"/>
  <c r="BL297" i="1"/>
  <c r="X297" i="1"/>
  <c r="X299" i="1" s="1"/>
  <c r="O297" i="1"/>
  <c r="W295" i="1"/>
  <c r="W294" i="1"/>
  <c r="BN293" i="1"/>
  <c r="BL293" i="1"/>
  <c r="X293" i="1"/>
  <c r="O293" i="1"/>
  <c r="BN292" i="1"/>
  <c r="BL292" i="1"/>
  <c r="X292" i="1"/>
  <c r="BO292" i="1" s="1"/>
  <c r="O292" i="1"/>
  <c r="BN291" i="1"/>
  <c r="BL291" i="1"/>
  <c r="X291" i="1"/>
  <c r="BO291" i="1" s="1"/>
  <c r="O291" i="1"/>
  <c r="BN290" i="1"/>
  <c r="BL290" i="1"/>
  <c r="X290" i="1"/>
  <c r="BO290" i="1" s="1"/>
  <c r="O290" i="1"/>
  <c r="BO289" i="1"/>
  <c r="BN289" i="1"/>
  <c r="BM289" i="1"/>
  <c r="BL289" i="1"/>
  <c r="Y289" i="1"/>
  <c r="X289" i="1"/>
  <c r="O289" i="1"/>
  <c r="BN288" i="1"/>
  <c r="BL288" i="1"/>
  <c r="X288" i="1"/>
  <c r="BO288" i="1" s="1"/>
  <c r="O288" i="1"/>
  <c r="BN287" i="1"/>
  <c r="BL287" i="1"/>
  <c r="X287" i="1"/>
  <c r="BO287" i="1" s="1"/>
  <c r="O287" i="1"/>
  <c r="W284" i="1"/>
  <c r="W283" i="1"/>
  <c r="BN282" i="1"/>
  <c r="BL282" i="1"/>
  <c r="X282" i="1"/>
  <c r="O282" i="1"/>
  <c r="BN281" i="1"/>
  <c r="BL281" i="1"/>
  <c r="X281" i="1"/>
  <c r="BO281" i="1" s="1"/>
  <c r="O281" i="1"/>
  <c r="BN280" i="1"/>
  <c r="BL280" i="1"/>
  <c r="X280" i="1"/>
  <c r="X284" i="1" s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BN274" i="1"/>
  <c r="BL274" i="1"/>
  <c r="X274" i="1"/>
  <c r="X278" i="1" s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W266" i="1"/>
  <c r="W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BN258" i="1"/>
  <c r="BL258" i="1"/>
  <c r="X258" i="1"/>
  <c r="O258" i="1"/>
  <c r="W256" i="1"/>
  <c r="W255" i="1"/>
  <c r="BN254" i="1"/>
  <c r="BL254" i="1"/>
  <c r="X254" i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BO241" i="1"/>
  <c r="BN241" i="1"/>
  <c r="BM241" i="1"/>
  <c r="BL241" i="1"/>
  <c r="Y241" i="1"/>
  <c r="X241" i="1"/>
  <c r="W238" i="1"/>
  <c r="W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N230" i="1"/>
  <c r="BL230" i="1"/>
  <c r="X230" i="1"/>
  <c r="BO230" i="1" s="1"/>
  <c r="BN229" i="1"/>
  <c r="BL229" i="1"/>
  <c r="X229" i="1"/>
  <c r="K559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O223" i="1"/>
  <c r="W221" i="1"/>
  <c r="W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O205" i="1"/>
  <c r="BN205" i="1"/>
  <c r="BM205" i="1"/>
  <c r="BL205" i="1"/>
  <c r="Y205" i="1"/>
  <c r="X205" i="1"/>
  <c r="O205" i="1"/>
  <c r="BN204" i="1"/>
  <c r="BL204" i="1"/>
  <c r="X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BO177" i="1"/>
  <c r="BN177" i="1"/>
  <c r="BM177" i="1"/>
  <c r="BL177" i="1"/>
  <c r="Y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BO163" i="1" s="1"/>
  <c r="O163" i="1"/>
  <c r="W160" i="1"/>
  <c r="W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N145" i="1"/>
  <c r="BL145" i="1"/>
  <c r="X145" i="1"/>
  <c r="BN144" i="1"/>
  <c r="BL144" i="1"/>
  <c r="X144" i="1"/>
  <c r="BN143" i="1"/>
  <c r="BL143" i="1"/>
  <c r="X143" i="1"/>
  <c r="O143" i="1"/>
  <c r="W139" i="1"/>
  <c r="W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BN133" i="1"/>
  <c r="BL133" i="1"/>
  <c r="X133" i="1"/>
  <c r="O133" i="1"/>
  <c r="W130" i="1"/>
  <c r="W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W122" i="1"/>
  <c r="W121" i="1"/>
  <c r="BN120" i="1"/>
  <c r="BL120" i="1"/>
  <c r="X120" i="1"/>
  <c r="BN119" i="1"/>
  <c r="BL119" i="1"/>
  <c r="X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N115" i="1"/>
  <c r="BL115" i="1"/>
  <c r="X115" i="1"/>
  <c r="BN114" i="1"/>
  <c r="BL114" i="1"/>
  <c r="X114" i="1"/>
  <c r="O114" i="1"/>
  <c r="BN113" i="1"/>
  <c r="BL113" i="1"/>
  <c r="X113" i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O98" i="1"/>
  <c r="BO97" i="1"/>
  <c r="BN97" i="1"/>
  <c r="BM97" i="1"/>
  <c r="BL97" i="1"/>
  <c r="Y97" i="1"/>
  <c r="X97" i="1"/>
  <c r="O97" i="1"/>
  <c r="BN96" i="1"/>
  <c r="BL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O86" i="1"/>
  <c r="BN85" i="1"/>
  <c r="BL85" i="1"/>
  <c r="X85" i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N59" i="1"/>
  <c r="BL59" i="1"/>
  <c r="X59" i="1"/>
  <c r="BO59" i="1" s="1"/>
  <c r="O59" i="1"/>
  <c r="W56" i="1"/>
  <c r="W55" i="1"/>
  <c r="BN54" i="1"/>
  <c r="BL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F10" i="1"/>
  <c r="F9" i="1"/>
  <c r="A9" i="1"/>
  <c r="A10" i="1" s="1"/>
  <c r="D7" i="1"/>
  <c r="P6" i="1"/>
  <c r="O2" i="1"/>
  <c r="BO22" i="1" l="1"/>
  <c r="BM22" i="1"/>
  <c r="BO54" i="1"/>
  <c r="BM54" i="1"/>
  <c r="Y54" i="1"/>
  <c r="BO77" i="1"/>
  <c r="BM77" i="1"/>
  <c r="Y77" i="1"/>
  <c r="BO101" i="1"/>
  <c r="BM101" i="1"/>
  <c r="Y101" i="1"/>
  <c r="BO134" i="1"/>
  <c r="BM134" i="1"/>
  <c r="Y134" i="1"/>
  <c r="BO169" i="1"/>
  <c r="BM169" i="1"/>
  <c r="Y169" i="1"/>
  <c r="BO173" i="1"/>
  <c r="BM173" i="1"/>
  <c r="Y173" i="1"/>
  <c r="BO188" i="1"/>
  <c r="BM188" i="1"/>
  <c r="Y188" i="1"/>
  <c r="BO216" i="1"/>
  <c r="BM216" i="1"/>
  <c r="Y216" i="1"/>
  <c r="BO263" i="1"/>
  <c r="BM263" i="1"/>
  <c r="Y263" i="1"/>
  <c r="BO282" i="1"/>
  <c r="BM282" i="1"/>
  <c r="Y282" i="1"/>
  <c r="BO320" i="1"/>
  <c r="BM320" i="1"/>
  <c r="Y320" i="1"/>
  <c r="BO339" i="1"/>
  <c r="BM339" i="1"/>
  <c r="Y339" i="1"/>
  <c r="BO368" i="1"/>
  <c r="BM368" i="1"/>
  <c r="Y368" i="1"/>
  <c r="BO438" i="1"/>
  <c r="BM438" i="1"/>
  <c r="Y438" i="1"/>
  <c r="Y22" i="1"/>
  <c r="BO69" i="1"/>
  <c r="BM69" i="1"/>
  <c r="Y69" i="1"/>
  <c r="BO85" i="1"/>
  <c r="BM85" i="1"/>
  <c r="Y85" i="1"/>
  <c r="BO113" i="1"/>
  <c r="BM113" i="1"/>
  <c r="Y113" i="1"/>
  <c r="BO154" i="1"/>
  <c r="BM154" i="1"/>
  <c r="Y154" i="1"/>
  <c r="BO185" i="1"/>
  <c r="BM185" i="1"/>
  <c r="Y185" i="1"/>
  <c r="BO189" i="1"/>
  <c r="BM189" i="1"/>
  <c r="Y189" i="1"/>
  <c r="BO247" i="1"/>
  <c r="BM247" i="1"/>
  <c r="Y247" i="1"/>
  <c r="BO268" i="1"/>
  <c r="BM268" i="1"/>
  <c r="Y268" i="1"/>
  <c r="BO293" i="1"/>
  <c r="BM293" i="1"/>
  <c r="Y293" i="1"/>
  <c r="BO329" i="1"/>
  <c r="BM329" i="1"/>
  <c r="Y329" i="1"/>
  <c r="BO354" i="1"/>
  <c r="BM354" i="1"/>
  <c r="Y354" i="1"/>
  <c r="BO416" i="1"/>
  <c r="BM416" i="1"/>
  <c r="Y416" i="1"/>
  <c r="BO491" i="1"/>
  <c r="BM491" i="1"/>
  <c r="Y491" i="1"/>
  <c r="X36" i="1"/>
  <c r="X337" i="1"/>
  <c r="BO333" i="1"/>
  <c r="BM333" i="1"/>
  <c r="Y333" i="1"/>
  <c r="BO352" i="1"/>
  <c r="BM352" i="1"/>
  <c r="Y352" i="1"/>
  <c r="BO366" i="1"/>
  <c r="BM366" i="1"/>
  <c r="Y366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10" i="1"/>
  <c r="BM410" i="1"/>
  <c r="Y410" i="1"/>
  <c r="BO430" i="1"/>
  <c r="BM430" i="1"/>
  <c r="Y430" i="1"/>
  <c r="BO434" i="1"/>
  <c r="BM434" i="1"/>
  <c r="Y434" i="1"/>
  <c r="BO459" i="1"/>
  <c r="BM459" i="1"/>
  <c r="Y459" i="1"/>
  <c r="BO475" i="1"/>
  <c r="BM475" i="1"/>
  <c r="Y475" i="1"/>
  <c r="BO476" i="1"/>
  <c r="BM476" i="1"/>
  <c r="Y476" i="1"/>
  <c r="X495" i="1"/>
  <c r="BO489" i="1"/>
  <c r="BM489" i="1"/>
  <c r="Y489" i="1"/>
  <c r="J9" i="1"/>
  <c r="W553" i="1"/>
  <c r="Y28" i="1"/>
  <c r="BM28" i="1"/>
  <c r="Y34" i="1"/>
  <c r="BM34" i="1"/>
  <c r="Y59" i="1"/>
  <c r="Y63" i="1" s="1"/>
  <c r="BM59" i="1"/>
  <c r="Y67" i="1"/>
  <c r="BM67" i="1"/>
  <c r="Y71" i="1"/>
  <c r="BM71" i="1"/>
  <c r="Y75" i="1"/>
  <c r="BM75" i="1"/>
  <c r="Y79" i="1"/>
  <c r="BM79" i="1"/>
  <c r="Y83" i="1"/>
  <c r="BM83" i="1"/>
  <c r="Y91" i="1"/>
  <c r="BM91" i="1"/>
  <c r="Y99" i="1"/>
  <c r="BM99" i="1"/>
  <c r="Y107" i="1"/>
  <c r="BM107" i="1"/>
  <c r="Y111" i="1"/>
  <c r="BM111" i="1"/>
  <c r="Y117" i="1"/>
  <c r="BM117" i="1"/>
  <c r="Y127" i="1"/>
  <c r="BM127" i="1"/>
  <c r="Y136" i="1"/>
  <c r="BM136" i="1"/>
  <c r="Y152" i="1"/>
  <c r="BM152" i="1"/>
  <c r="Y156" i="1"/>
  <c r="BM156" i="1"/>
  <c r="Y163" i="1"/>
  <c r="BM163" i="1"/>
  <c r="Y175" i="1"/>
  <c r="BM175" i="1"/>
  <c r="Y179" i="1"/>
  <c r="BM179" i="1"/>
  <c r="Y191" i="1"/>
  <c r="BM191" i="1"/>
  <c r="Y214" i="1"/>
  <c r="BM214" i="1"/>
  <c r="Y218" i="1"/>
  <c r="BM218" i="1"/>
  <c r="Y229" i="1"/>
  <c r="BM229" i="1"/>
  <c r="BO229" i="1"/>
  <c r="Y230" i="1"/>
  <c r="BM230" i="1"/>
  <c r="Y245" i="1"/>
  <c r="BM245" i="1"/>
  <c r="Y253" i="1"/>
  <c r="BM253" i="1"/>
  <c r="Y261" i="1"/>
  <c r="BM261" i="1"/>
  <c r="Y270" i="1"/>
  <c r="BM270" i="1"/>
  <c r="Y280" i="1"/>
  <c r="BM280" i="1"/>
  <c r="BO280" i="1"/>
  <c r="Y287" i="1"/>
  <c r="BM287" i="1"/>
  <c r="Y291" i="1"/>
  <c r="BM291" i="1"/>
  <c r="Y297" i="1"/>
  <c r="Y298" i="1" s="1"/>
  <c r="BM297" i="1"/>
  <c r="BO297" i="1"/>
  <c r="X298" i="1"/>
  <c r="Y302" i="1"/>
  <c r="Y303" i="1" s="1"/>
  <c r="BM302" i="1"/>
  <c r="BO302" i="1"/>
  <c r="Y306" i="1"/>
  <c r="BM306" i="1"/>
  <c r="BO306" i="1"/>
  <c r="Y312" i="1"/>
  <c r="Y313" i="1" s="1"/>
  <c r="BM312" i="1"/>
  <c r="BO312" i="1"/>
  <c r="X313" i="1"/>
  <c r="Y318" i="1"/>
  <c r="BM318" i="1"/>
  <c r="Y322" i="1"/>
  <c r="BM322" i="1"/>
  <c r="Y323" i="1"/>
  <c r="BM323" i="1"/>
  <c r="Y327" i="1"/>
  <c r="BM327" i="1"/>
  <c r="X336" i="1"/>
  <c r="BO341" i="1"/>
  <c r="BM341" i="1"/>
  <c r="Y341" i="1"/>
  <c r="X362" i="1"/>
  <c r="BO358" i="1"/>
  <c r="BM358" i="1"/>
  <c r="Y358" i="1"/>
  <c r="BO372" i="1"/>
  <c r="BM372" i="1"/>
  <c r="Y372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27" i="1"/>
  <c r="BM427" i="1"/>
  <c r="Y427" i="1"/>
  <c r="BO431" i="1"/>
  <c r="BM431" i="1"/>
  <c r="Y431" i="1"/>
  <c r="BO453" i="1"/>
  <c r="BM453" i="1"/>
  <c r="Y453" i="1"/>
  <c r="X466" i="1"/>
  <c r="X465" i="1"/>
  <c r="BO464" i="1"/>
  <c r="BM464" i="1"/>
  <c r="Y464" i="1"/>
  <c r="Y465" i="1" s="1"/>
  <c r="BO470" i="1"/>
  <c r="BM470" i="1"/>
  <c r="Y470" i="1"/>
  <c r="BO479" i="1"/>
  <c r="BM479" i="1"/>
  <c r="Y479" i="1"/>
  <c r="BO493" i="1"/>
  <c r="BM493" i="1"/>
  <c r="Y493" i="1"/>
  <c r="X347" i="1"/>
  <c r="X25" i="1"/>
  <c r="X37" i="1"/>
  <c r="X41" i="1"/>
  <c r="X45" i="1"/>
  <c r="X49" i="1"/>
  <c r="X55" i="1"/>
  <c r="X63" i="1"/>
  <c r="BO70" i="1"/>
  <c r="BM70" i="1"/>
  <c r="BO72" i="1"/>
  <c r="BM72" i="1"/>
  <c r="Y72" i="1"/>
  <c r="BO76" i="1"/>
  <c r="BM76" i="1"/>
  <c r="Y76" i="1"/>
  <c r="BO80" i="1"/>
  <c r="BM80" i="1"/>
  <c r="Y80" i="1"/>
  <c r="BO84" i="1"/>
  <c r="BM84" i="1"/>
  <c r="Y84" i="1"/>
  <c r="BO92" i="1"/>
  <c r="BM92" i="1"/>
  <c r="Y92" i="1"/>
  <c r="X94" i="1"/>
  <c r="X103" i="1"/>
  <c r="BO96" i="1"/>
  <c r="BM96" i="1"/>
  <c r="Y96" i="1"/>
  <c r="BO100" i="1"/>
  <c r="BM100" i="1"/>
  <c r="Y100" i="1"/>
  <c r="BO108" i="1"/>
  <c r="BM108" i="1"/>
  <c r="Y108" i="1"/>
  <c r="BO112" i="1"/>
  <c r="BM112" i="1"/>
  <c r="Y112" i="1"/>
  <c r="BO115" i="1"/>
  <c r="BM115" i="1"/>
  <c r="Y115" i="1"/>
  <c r="BO118" i="1"/>
  <c r="BM118" i="1"/>
  <c r="Y118" i="1"/>
  <c r="BO120" i="1"/>
  <c r="BM120" i="1"/>
  <c r="Y120" i="1"/>
  <c r="X122" i="1"/>
  <c r="X129" i="1"/>
  <c r="BO124" i="1"/>
  <c r="BM124" i="1"/>
  <c r="Y124" i="1"/>
  <c r="BO128" i="1"/>
  <c r="BM128" i="1"/>
  <c r="Y128" i="1"/>
  <c r="X130" i="1"/>
  <c r="F559" i="1"/>
  <c r="X138" i="1"/>
  <c r="BO133" i="1"/>
  <c r="BM133" i="1"/>
  <c r="Y133" i="1"/>
  <c r="BO137" i="1"/>
  <c r="BM137" i="1"/>
  <c r="Y137" i="1"/>
  <c r="X139" i="1"/>
  <c r="X147" i="1"/>
  <c r="BO143" i="1"/>
  <c r="BM143" i="1"/>
  <c r="Y143" i="1"/>
  <c r="G559" i="1"/>
  <c r="BO145" i="1"/>
  <c r="BM145" i="1"/>
  <c r="Y145" i="1"/>
  <c r="BO153" i="1"/>
  <c r="BM153" i="1"/>
  <c r="Y153" i="1"/>
  <c r="BO157" i="1"/>
  <c r="BM157" i="1"/>
  <c r="Y157" i="1"/>
  <c r="BO174" i="1"/>
  <c r="BM174" i="1"/>
  <c r="Y174" i="1"/>
  <c r="BO178" i="1"/>
  <c r="BM178" i="1"/>
  <c r="Y178" i="1"/>
  <c r="BO186" i="1"/>
  <c r="BM186" i="1"/>
  <c r="Y186" i="1"/>
  <c r="BO190" i="1"/>
  <c r="BM190" i="1"/>
  <c r="Y190" i="1"/>
  <c r="BO194" i="1"/>
  <c r="BM194" i="1"/>
  <c r="Y194" i="1"/>
  <c r="BO196" i="1"/>
  <c r="BM196" i="1"/>
  <c r="Y196" i="1"/>
  <c r="BO198" i="1"/>
  <c r="BM198" i="1"/>
  <c r="Y198" i="1"/>
  <c r="X201" i="1"/>
  <c r="X209" i="1"/>
  <c r="BO204" i="1"/>
  <c r="BM204" i="1"/>
  <c r="Y204" i="1"/>
  <c r="BO207" i="1"/>
  <c r="BM207" i="1"/>
  <c r="Y207" i="1"/>
  <c r="BO215" i="1"/>
  <c r="BM215" i="1"/>
  <c r="Y215" i="1"/>
  <c r="BO219" i="1"/>
  <c r="BM219" i="1"/>
  <c r="Y219" i="1"/>
  <c r="X221" i="1"/>
  <c r="X226" i="1"/>
  <c r="BO223" i="1"/>
  <c r="BM223" i="1"/>
  <c r="Y223" i="1"/>
  <c r="Y225" i="1" s="1"/>
  <c r="BO233" i="1"/>
  <c r="BM233" i="1"/>
  <c r="Y233" i="1"/>
  <c r="BO236" i="1"/>
  <c r="BM236" i="1"/>
  <c r="Y236" i="1"/>
  <c r="X238" i="1"/>
  <c r="BO244" i="1"/>
  <c r="BM244" i="1"/>
  <c r="Y244" i="1"/>
  <c r="BO248" i="1"/>
  <c r="BM248" i="1"/>
  <c r="Y248" i="1"/>
  <c r="X250" i="1"/>
  <c r="X255" i="1"/>
  <c r="BO252" i="1"/>
  <c r="BM252" i="1"/>
  <c r="Y252" i="1"/>
  <c r="BO260" i="1"/>
  <c r="BM260" i="1"/>
  <c r="Y260" i="1"/>
  <c r="BO264" i="1"/>
  <c r="BM264" i="1"/>
  <c r="Y264" i="1"/>
  <c r="X266" i="1"/>
  <c r="BO269" i="1"/>
  <c r="BM269" i="1"/>
  <c r="Y269" i="1"/>
  <c r="Y271" i="1" s="1"/>
  <c r="X271" i="1"/>
  <c r="H9" i="1"/>
  <c r="B559" i="1"/>
  <c r="W550" i="1"/>
  <c r="W552" i="1" s="1"/>
  <c r="W551" i="1"/>
  <c r="Y23" i="1"/>
  <c r="Y24" i="1" s="1"/>
  <c r="BM23" i="1"/>
  <c r="X24" i="1"/>
  <c r="W549" i="1"/>
  <c r="Y27" i="1"/>
  <c r="Y36" i="1" s="1"/>
  <c r="BM27" i="1"/>
  <c r="BO27" i="1"/>
  <c r="Y29" i="1"/>
  <c r="BM29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BM60" i="1"/>
  <c r="X64" i="1"/>
  <c r="E559" i="1"/>
  <c r="X87" i="1"/>
  <c r="Y68" i="1"/>
  <c r="BM68" i="1"/>
  <c r="Y70" i="1"/>
  <c r="BO74" i="1"/>
  <c r="BM74" i="1"/>
  <c r="Y74" i="1"/>
  <c r="BO78" i="1"/>
  <c r="BM78" i="1"/>
  <c r="Y78" i="1"/>
  <c r="BO82" i="1"/>
  <c r="BM82" i="1"/>
  <c r="Y82" i="1"/>
  <c r="BO86" i="1"/>
  <c r="BM86" i="1"/>
  <c r="Y86" i="1"/>
  <c r="X88" i="1"/>
  <c r="X93" i="1"/>
  <c r="BO90" i="1"/>
  <c r="BM90" i="1"/>
  <c r="Y90" i="1"/>
  <c r="BO98" i="1"/>
  <c r="BM98" i="1"/>
  <c r="Y98" i="1"/>
  <c r="BO102" i="1"/>
  <c r="BM102" i="1"/>
  <c r="Y102" i="1"/>
  <c r="X104" i="1"/>
  <c r="X121" i="1"/>
  <c r="BO106" i="1"/>
  <c r="BM106" i="1"/>
  <c r="Y106" i="1"/>
  <c r="BO110" i="1"/>
  <c r="BM110" i="1"/>
  <c r="Y110" i="1"/>
  <c r="BO114" i="1"/>
  <c r="BM114" i="1"/>
  <c r="Y114" i="1"/>
  <c r="BO116" i="1"/>
  <c r="BM116" i="1"/>
  <c r="Y116" i="1"/>
  <c r="BO119" i="1"/>
  <c r="BM119" i="1"/>
  <c r="Y119" i="1"/>
  <c r="BO126" i="1"/>
  <c r="BM126" i="1"/>
  <c r="Y126" i="1"/>
  <c r="BO135" i="1"/>
  <c r="BM135" i="1"/>
  <c r="Y135" i="1"/>
  <c r="BO144" i="1"/>
  <c r="BM144" i="1"/>
  <c r="Y144" i="1"/>
  <c r="BO146" i="1"/>
  <c r="BM146" i="1"/>
  <c r="Y146" i="1"/>
  <c r="X148" i="1"/>
  <c r="H559" i="1"/>
  <c r="X160" i="1"/>
  <c r="BO151" i="1"/>
  <c r="BM151" i="1"/>
  <c r="Y151" i="1"/>
  <c r="Y159" i="1" s="1"/>
  <c r="BO155" i="1"/>
  <c r="BM155" i="1"/>
  <c r="Y155" i="1"/>
  <c r="X159" i="1"/>
  <c r="BO164" i="1"/>
  <c r="BM164" i="1"/>
  <c r="Y164" i="1"/>
  <c r="X166" i="1"/>
  <c r="X171" i="1"/>
  <c r="BO168" i="1"/>
  <c r="BM168" i="1"/>
  <c r="Y168" i="1"/>
  <c r="Y170" i="1" s="1"/>
  <c r="X181" i="1"/>
  <c r="BO176" i="1"/>
  <c r="BM176" i="1"/>
  <c r="Y176" i="1"/>
  <c r="BO180" i="1"/>
  <c r="BM180" i="1"/>
  <c r="Y180" i="1"/>
  <c r="X182" i="1"/>
  <c r="X202" i="1"/>
  <c r="BO184" i="1"/>
  <c r="BM184" i="1"/>
  <c r="Y184" i="1"/>
  <c r="BO187" i="1"/>
  <c r="BM187" i="1"/>
  <c r="Y187" i="1"/>
  <c r="BO192" i="1"/>
  <c r="BM192" i="1"/>
  <c r="Y192" i="1"/>
  <c r="BO195" i="1"/>
  <c r="BM195" i="1"/>
  <c r="Y195" i="1"/>
  <c r="BO197" i="1"/>
  <c r="BM197" i="1"/>
  <c r="Y197" i="1"/>
  <c r="BO199" i="1"/>
  <c r="BM199" i="1"/>
  <c r="Y199" i="1"/>
  <c r="BO206" i="1"/>
  <c r="BM206" i="1"/>
  <c r="Y206" i="1"/>
  <c r="BO208" i="1"/>
  <c r="BM208" i="1"/>
  <c r="Y208" i="1"/>
  <c r="X210" i="1"/>
  <c r="J559" i="1"/>
  <c r="X220" i="1"/>
  <c r="BO213" i="1"/>
  <c r="BM213" i="1"/>
  <c r="Y213" i="1"/>
  <c r="BO217" i="1"/>
  <c r="BM217" i="1"/>
  <c r="Y217" i="1"/>
  <c r="X225" i="1"/>
  <c r="BO231" i="1"/>
  <c r="BM231" i="1"/>
  <c r="Y231" i="1"/>
  <c r="Y237" i="1" s="1"/>
  <c r="BO234" i="1"/>
  <c r="BM234" i="1"/>
  <c r="Y234" i="1"/>
  <c r="BO246" i="1"/>
  <c r="BM246" i="1"/>
  <c r="Y246" i="1"/>
  <c r="BO254" i="1"/>
  <c r="BM254" i="1"/>
  <c r="Y254" i="1"/>
  <c r="X256" i="1"/>
  <c r="X265" i="1"/>
  <c r="BO258" i="1"/>
  <c r="BM258" i="1"/>
  <c r="Y258" i="1"/>
  <c r="Y265" i="1" s="1"/>
  <c r="BO262" i="1"/>
  <c r="BM262" i="1"/>
  <c r="Y262" i="1"/>
  <c r="X272" i="1"/>
  <c r="X277" i="1"/>
  <c r="X283" i="1"/>
  <c r="X294" i="1"/>
  <c r="X309" i="1"/>
  <c r="BO324" i="1"/>
  <c r="BM324" i="1"/>
  <c r="Y324" i="1"/>
  <c r="BO328" i="1"/>
  <c r="BM328" i="1"/>
  <c r="Y328" i="1"/>
  <c r="BO340" i="1"/>
  <c r="BM340" i="1"/>
  <c r="Y340" i="1"/>
  <c r="Y342" i="1" s="1"/>
  <c r="BO353" i="1"/>
  <c r="BM353" i="1"/>
  <c r="Y353" i="1"/>
  <c r="BO365" i="1"/>
  <c r="BM365" i="1"/>
  <c r="Y365" i="1"/>
  <c r="Y369" i="1" s="1"/>
  <c r="X369" i="1"/>
  <c r="BO373" i="1"/>
  <c r="BM373" i="1"/>
  <c r="Y373" i="1"/>
  <c r="Y374" i="1" s="1"/>
  <c r="X375" i="1"/>
  <c r="R559" i="1"/>
  <c r="X382" i="1"/>
  <c r="BO379" i="1"/>
  <c r="BM379" i="1"/>
  <c r="Y379" i="1"/>
  <c r="Y381" i="1" s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7" i="1"/>
  <c r="BO411" i="1"/>
  <c r="BM411" i="1"/>
  <c r="Y411" i="1"/>
  <c r="X413" i="1"/>
  <c r="X418" i="1"/>
  <c r="BO415" i="1"/>
  <c r="BM415" i="1"/>
  <c r="Y415" i="1"/>
  <c r="BO423" i="1"/>
  <c r="BM423" i="1"/>
  <c r="Y423" i="1"/>
  <c r="X425" i="1"/>
  <c r="BO428" i="1"/>
  <c r="BM428" i="1"/>
  <c r="Y428" i="1"/>
  <c r="BO432" i="1"/>
  <c r="BM432" i="1"/>
  <c r="Y432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X448" i="1"/>
  <c r="BO447" i="1"/>
  <c r="BM447" i="1"/>
  <c r="Y447" i="1"/>
  <c r="Y448" i="1" s="1"/>
  <c r="X449" i="1"/>
  <c r="X455" i="1"/>
  <c r="BO452" i="1"/>
  <c r="BM452" i="1"/>
  <c r="Y452" i="1"/>
  <c r="BO474" i="1"/>
  <c r="BM474" i="1"/>
  <c r="Y474" i="1"/>
  <c r="BO492" i="1"/>
  <c r="BM492" i="1"/>
  <c r="Y492" i="1"/>
  <c r="BO500" i="1"/>
  <c r="BM500" i="1"/>
  <c r="Y500" i="1"/>
  <c r="X502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P559" i="1"/>
  <c r="I559" i="1"/>
  <c r="X165" i="1"/>
  <c r="X237" i="1"/>
  <c r="L559" i="1"/>
  <c r="X249" i="1"/>
  <c r="Y274" i="1"/>
  <c r="Y277" i="1" s="1"/>
  <c r="BM274" i="1"/>
  <c r="BO274" i="1"/>
  <c r="Y275" i="1"/>
  <c r="BM275" i="1"/>
  <c r="Y281" i="1"/>
  <c r="BM281" i="1"/>
  <c r="N559" i="1"/>
  <c r="Y288" i="1"/>
  <c r="BM288" i="1"/>
  <c r="Y290" i="1"/>
  <c r="BM290" i="1"/>
  <c r="Y292" i="1"/>
  <c r="BM292" i="1"/>
  <c r="X295" i="1"/>
  <c r="O559" i="1"/>
  <c r="X304" i="1"/>
  <c r="Y307" i="1"/>
  <c r="Y309" i="1" s="1"/>
  <c r="BM307" i="1"/>
  <c r="X331" i="1"/>
  <c r="Y319" i="1"/>
  <c r="BM319" i="1"/>
  <c r="Y321" i="1"/>
  <c r="BM321" i="1"/>
  <c r="BO326" i="1"/>
  <c r="BM326" i="1"/>
  <c r="Y326" i="1"/>
  <c r="X330" i="1"/>
  <c r="Y336" i="1"/>
  <c r="BO334" i="1"/>
  <c r="BM334" i="1"/>
  <c r="Y334" i="1"/>
  <c r="X343" i="1"/>
  <c r="X342" i="1"/>
  <c r="BO346" i="1"/>
  <c r="BM346" i="1"/>
  <c r="Y346" i="1"/>
  <c r="Y347" i="1" s="1"/>
  <c r="X348" i="1"/>
  <c r="Q559" i="1"/>
  <c r="X356" i="1"/>
  <c r="BO351" i="1"/>
  <c r="BM351" i="1"/>
  <c r="Y351" i="1"/>
  <c r="Y355" i="1" s="1"/>
  <c r="X355" i="1"/>
  <c r="Y361" i="1"/>
  <c r="BO359" i="1"/>
  <c r="BM359" i="1"/>
  <c r="Y359" i="1"/>
  <c r="X370" i="1"/>
  <c r="BO367" i="1"/>
  <c r="BM367" i="1"/>
  <c r="Y367" i="1"/>
  <c r="X374" i="1"/>
  <c r="X381" i="1"/>
  <c r="X408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X412" i="1"/>
  <c r="BO417" i="1"/>
  <c r="BM417" i="1"/>
  <c r="Y417" i="1"/>
  <c r="X419" i="1"/>
  <c r="S559" i="1"/>
  <c r="X424" i="1"/>
  <c r="BO422" i="1"/>
  <c r="BM422" i="1"/>
  <c r="Y422" i="1"/>
  <c r="Y424" i="1" s="1"/>
  <c r="X436" i="1"/>
  <c r="BO429" i="1"/>
  <c r="BM429" i="1"/>
  <c r="Y429" i="1"/>
  <c r="Y435" i="1" s="1"/>
  <c r="BO433" i="1"/>
  <c r="BM433" i="1"/>
  <c r="Y433" i="1"/>
  <c r="X440" i="1"/>
  <c r="BO454" i="1"/>
  <c r="BM454" i="1"/>
  <c r="Y454" i="1"/>
  <c r="X456" i="1"/>
  <c r="BO460" i="1"/>
  <c r="BM460" i="1"/>
  <c r="Y460" i="1"/>
  <c r="Y461" i="1" s="1"/>
  <c r="X462" i="1"/>
  <c r="BO471" i="1"/>
  <c r="BM471" i="1"/>
  <c r="Y471" i="1"/>
  <c r="BO477" i="1"/>
  <c r="BM477" i="1"/>
  <c r="Y477" i="1"/>
  <c r="BO480" i="1"/>
  <c r="BM480" i="1"/>
  <c r="Y480" i="1"/>
  <c r="X482" i="1"/>
  <c r="X487" i="1"/>
  <c r="BO484" i="1"/>
  <c r="BM484" i="1"/>
  <c r="Y484" i="1"/>
  <c r="Y486" i="1" s="1"/>
  <c r="X486" i="1"/>
  <c r="T559" i="1"/>
  <c r="U559" i="1"/>
  <c r="X461" i="1"/>
  <c r="X481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W559" i="1"/>
  <c r="BO523" i="1"/>
  <c r="BM523" i="1"/>
  <c r="Y523" i="1"/>
  <c r="BO525" i="1"/>
  <c r="BM525" i="1"/>
  <c r="Y525" i="1"/>
  <c r="BO538" i="1"/>
  <c r="BM538" i="1"/>
  <c r="Y538" i="1"/>
  <c r="V559" i="1"/>
  <c r="X520" i="1"/>
  <c r="Y283" i="1" l="1"/>
  <c r="Y412" i="1"/>
  <c r="Y165" i="1"/>
  <c r="Y330" i="1"/>
  <c r="Y87" i="1"/>
  <c r="X551" i="1"/>
  <c r="Y249" i="1"/>
  <c r="Y294" i="1"/>
  <c r="Y501" i="1"/>
  <c r="Y495" i="1"/>
  <c r="Y481" i="1"/>
  <c r="X550" i="1"/>
  <c r="X552" i="1" s="1"/>
  <c r="Y181" i="1"/>
  <c r="Y129" i="1"/>
  <c r="Y527" i="1"/>
  <c r="Y201" i="1"/>
  <c r="Y121" i="1"/>
  <c r="X553" i="1"/>
  <c r="Y407" i="1"/>
  <c r="Y540" i="1"/>
  <c r="Y455" i="1"/>
  <c r="Y418" i="1"/>
  <c r="Y220" i="1"/>
  <c r="Y93" i="1"/>
  <c r="Y255" i="1"/>
  <c r="Y209" i="1"/>
  <c r="Y147" i="1"/>
  <c r="Y138" i="1"/>
  <c r="Y103" i="1"/>
  <c r="X549" i="1"/>
  <c r="Y554" i="1" l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<sst xmlns="http://schemas.openxmlformats.org/spreadsheetml/2006/main" count="2426" uniqueCount="811">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</sst>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62" sqref="AA62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45488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0.45833333333333331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hidden="1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19</v>
      </c>
      <c r="X62" s="385">
        <f>IFERROR(IF(W62="",0,CEILING((W62/$H62),1)*$H62),"")</f>
        <v>20</v>
      </c>
      <c r="Y62" s="36">
        <f>IFERROR(IF(X62=0,"",ROUNDUP(X62/H62,0)*0.00937),"")</f>
        <v>4.6850000000000003E-2</v>
      </c>
      <c r="Z62" s="56"/>
      <c r="AA62" s="57"/>
      <c r="AE62" s="64"/>
      <c r="BB62" s="84" t="s">
        <v>1</v>
      </c>
      <c r="BL62" s="64">
        <f>IFERROR(W62*I62/H62,"0")</f>
        <v>20.14</v>
      </c>
      <c r="BM62" s="64">
        <f>IFERROR(X62*I62/H62,"0")</f>
        <v>21.200000000000003</v>
      </c>
      <c r="BN62" s="64">
        <f>IFERROR(1/J62*(W62/H62),"0")</f>
        <v>3.9583333333333331E-2</v>
      </c>
      <c r="BO62" s="64">
        <f>IFERROR(1/J62*(X62/H62),"0")</f>
        <v>4.1666666666666664E-2</v>
      </c>
    </row>
    <row r="63" spans="1:67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4.75</v>
      </c>
      <c r="X63" s="386">
        <f>IFERROR(X59/H59,"0")+IFERROR(X60/H60,"0")+IFERROR(X61/H61,"0")+IFERROR(X62/H62,"0")</f>
        <v>5</v>
      </c>
      <c r="Y63" s="386">
        <f>IFERROR(IF(Y59="",0,Y59),"0")+IFERROR(IF(Y60="",0,Y60),"0")+IFERROR(IF(Y61="",0,Y61),"0")+IFERROR(IF(Y62="",0,Y62),"0")</f>
        <v>4.6850000000000003E-2</v>
      </c>
      <c r="Z63" s="387"/>
      <c r="AA63" s="387"/>
    </row>
    <row r="64" spans="1:67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19</v>
      </c>
      <c r="X64" s="386">
        <f>IFERROR(SUM(X59:X62),"0")</f>
        <v>20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59</v>
      </c>
      <c r="X68" s="385">
        <f t="shared" si="6"/>
        <v>64.800000000000011</v>
      </c>
      <c r="Y68" s="36">
        <f t="shared" si="7"/>
        <v>0.1305</v>
      </c>
      <c r="Z68" s="56"/>
      <c r="AA68" s="57"/>
      <c r="AE68" s="64"/>
      <c r="BB68" s="86" t="s">
        <v>1</v>
      </c>
      <c r="BL68" s="64">
        <f t="shared" si="8"/>
        <v>61.62222222222222</v>
      </c>
      <c r="BM68" s="64">
        <f t="shared" si="9"/>
        <v>67.680000000000007</v>
      </c>
      <c r="BN68" s="64">
        <f t="shared" si="10"/>
        <v>9.7552910052910044E-2</v>
      </c>
      <c r="BO68" s="64">
        <f t="shared" si="11"/>
        <v>0.10714285714285715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53</v>
      </c>
      <c r="X71" s="385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55.355555555555547</v>
      </c>
      <c r="BM71" s="64">
        <f t="shared" si="9"/>
        <v>56.4</v>
      </c>
      <c r="BN71" s="64">
        <f t="shared" si="10"/>
        <v>8.7632275132275131E-2</v>
      </c>
      <c r="BO71" s="64">
        <f t="shared" si="11"/>
        <v>8.9285714285714274E-2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19</v>
      </c>
      <c r="X80" s="385">
        <f t="shared" si="6"/>
        <v>22.5</v>
      </c>
      <c r="Y80" s="36">
        <f t="shared" si="12"/>
        <v>4.6850000000000003E-2</v>
      </c>
      <c r="Z80" s="56"/>
      <c r="AA80" s="57"/>
      <c r="AE80" s="64"/>
      <c r="BB80" s="98" t="s">
        <v>1</v>
      </c>
      <c r="BL80" s="64">
        <f t="shared" si="8"/>
        <v>19.886666666666667</v>
      </c>
      <c r="BM80" s="64">
        <f t="shared" si="9"/>
        <v>23.549999999999997</v>
      </c>
      <c r="BN80" s="64">
        <f t="shared" si="10"/>
        <v>3.5185185185185187E-2</v>
      </c>
      <c r="BO80" s="64">
        <f t="shared" si="11"/>
        <v>4.1666666666666664E-2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20</v>
      </c>
      <c r="X85" s="385">
        <f t="shared" si="6"/>
        <v>22.5</v>
      </c>
      <c r="Y85" s="36">
        <f>IFERROR(IF(X85=0,"",ROUNDUP(X85/H85,0)*0.00937),"")</f>
        <v>4.6850000000000003E-2</v>
      </c>
      <c r="Z85" s="56"/>
      <c r="AA85" s="57"/>
      <c r="AE85" s="64"/>
      <c r="BB85" s="103" t="s">
        <v>1</v>
      </c>
      <c r="BL85" s="64">
        <f t="shared" si="8"/>
        <v>21.06666666666667</v>
      </c>
      <c r="BM85" s="64">
        <f t="shared" si="9"/>
        <v>23.700000000000003</v>
      </c>
      <c r="BN85" s="64">
        <f t="shared" si="10"/>
        <v>3.7037037037037035E-2</v>
      </c>
      <c r="BO85" s="64">
        <f t="shared" si="11"/>
        <v>4.1666666666666664E-2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19.037037037037038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21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0.33295000000000002</v>
      </c>
      <c r="Z87" s="387"/>
      <c r="AA87" s="387"/>
    </row>
    <row r="88" spans="1:67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151</v>
      </c>
      <c r="X88" s="386">
        <f>IFERROR(SUM(X67:X86),"0")</f>
        <v>163.80000000000001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31</v>
      </c>
      <c r="X107" s="385">
        <f t="shared" si="18"/>
        <v>33.6</v>
      </c>
      <c r="Y107" s="36">
        <f>IFERROR(IF(X107=0,"",ROUNDUP(X107/H107,0)*0.02175),"")</f>
        <v>8.6999999999999994E-2</v>
      </c>
      <c r="Z107" s="56"/>
      <c r="AA107" s="57"/>
      <c r="AE107" s="64"/>
      <c r="BB107" s="116" t="s">
        <v>1</v>
      </c>
      <c r="BL107" s="64">
        <f t="shared" si="19"/>
        <v>33.081428571428575</v>
      </c>
      <c r="BM107" s="64">
        <f t="shared" si="20"/>
        <v>35.856000000000002</v>
      </c>
      <c r="BN107" s="64">
        <f t="shared" si="21"/>
        <v>6.5901360544217677E-2</v>
      </c>
      <c r="BO107" s="64">
        <f t="shared" si="22"/>
        <v>7.1428571428571425E-2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75</v>
      </c>
      <c r="X112" s="385">
        <f t="shared" si="18"/>
        <v>75.600000000000009</v>
      </c>
      <c r="Y112" s="36">
        <f>IFERROR(IF(X112=0,"",ROUNDUP(X112/H112,0)*0.00753),"")</f>
        <v>0.21084</v>
      </c>
      <c r="Z112" s="56"/>
      <c r="AA112" s="57"/>
      <c r="AE112" s="64"/>
      <c r="BB112" s="121" t="s">
        <v>1</v>
      </c>
      <c r="BL112" s="64">
        <f t="shared" si="19"/>
        <v>82.555555555555557</v>
      </c>
      <c r="BM112" s="64">
        <f t="shared" si="20"/>
        <v>83.216000000000008</v>
      </c>
      <c r="BN112" s="64">
        <f t="shared" si="21"/>
        <v>0.17806267806267803</v>
      </c>
      <c r="BO112" s="64">
        <f t="shared" si="22"/>
        <v>0.17948717948717949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31.468253968253965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32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0.29783999999999999</v>
      </c>
      <c r="Z121" s="387"/>
      <c r="AA121" s="387"/>
    </row>
    <row r="122" spans="1:67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106</v>
      </c>
      <c r="X122" s="386">
        <f>IFERROR(SUM(X106:X120),"0")</f>
        <v>109.20000000000002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hidden="1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71</v>
      </c>
      <c r="X136" s="385">
        <f>IFERROR(IF(W136="",0,CEILING((W136/$H136),1)*$H136),"")</f>
        <v>72.900000000000006</v>
      </c>
      <c r="Y136" s="36">
        <f>IFERROR(IF(X136=0,"",ROUNDUP(X136/H136,0)*0.00753),"")</f>
        <v>0.20331000000000002</v>
      </c>
      <c r="Z136" s="56"/>
      <c r="AA136" s="57"/>
      <c r="AE136" s="64"/>
      <c r="BB136" s="138" t="s">
        <v>1</v>
      </c>
      <c r="BL136" s="64">
        <f>IFERROR(W136*I136/H136,"0")</f>
        <v>78.152592592592583</v>
      </c>
      <c r="BM136" s="64">
        <f>IFERROR(X136*I136/H136,"0")</f>
        <v>80.244</v>
      </c>
      <c r="BN136" s="64">
        <f>IFERROR(1/J136*(W136/H136),"0")</f>
        <v>0.16856600189933521</v>
      </c>
      <c r="BO136" s="64">
        <f>IFERROR(1/J136*(X136/H136),"0")</f>
        <v>0.17307692307692307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26.296296296296294</v>
      </c>
      <c r="X138" s="386">
        <f>IFERROR(X133/H133,"0")+IFERROR(X134/H134,"0")+IFERROR(X135/H135,"0")+IFERROR(X136/H136,"0")+IFERROR(X137/H137,"0")</f>
        <v>27</v>
      </c>
      <c r="Y138" s="386">
        <f>IFERROR(IF(Y133="",0,Y133),"0")+IFERROR(IF(Y134="",0,Y134),"0")+IFERROR(IF(Y135="",0,Y135),"0")+IFERROR(IF(Y136="",0,Y136),"0")+IFERROR(IF(Y137="",0,Y137),"0")</f>
        <v>0.20331000000000002</v>
      </c>
      <c r="Z138" s="387"/>
      <c r="AA138" s="387"/>
    </row>
    <row r="139" spans="1:67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71</v>
      </c>
      <c r="X139" s="386">
        <f>IFERROR(SUM(X133:X137),"0")</f>
        <v>72.900000000000006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31</v>
      </c>
      <c r="X151" s="385">
        <f t="shared" ref="X151:X158" si="23">IFERROR(IF(W151="",0,CEILING((W151/$H151),1)*$H151),"")</f>
        <v>33.6</v>
      </c>
      <c r="Y151" s="36">
        <f>IFERROR(IF(X151=0,"",ROUNDUP(X151/H151,0)*0.00753),"")</f>
        <v>6.0240000000000002E-2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32.919047619047618</v>
      </c>
      <c r="BM151" s="64">
        <f t="shared" ref="BM151:BM158" si="25">IFERROR(X151*I151/H151,"0")</f>
        <v>35.68</v>
      </c>
      <c r="BN151" s="64">
        <f t="shared" ref="BN151:BN158" si="26">IFERROR(1/J151*(W151/H151),"0")</f>
        <v>4.7313797313797312E-2</v>
      </c>
      <c r="BO151" s="64">
        <f t="shared" ref="BO151:BO158" si="27">IFERROR(1/J151*(X151/H151),"0")</f>
        <v>5.128205128205128E-2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55</v>
      </c>
      <c r="X153" s="385">
        <f t="shared" si="23"/>
        <v>58.800000000000004</v>
      </c>
      <c r="Y153" s="36">
        <f>IFERROR(IF(X153=0,"",ROUNDUP(X153/H153,0)*0.00753),"")</f>
        <v>0.10542</v>
      </c>
      <c r="Z153" s="56"/>
      <c r="AA153" s="57"/>
      <c r="AE153" s="64"/>
      <c r="BB153" s="146" t="s">
        <v>1</v>
      </c>
      <c r="BL153" s="64">
        <f t="shared" si="24"/>
        <v>57.61904761904762</v>
      </c>
      <c r="BM153" s="64">
        <f t="shared" si="25"/>
        <v>61.6</v>
      </c>
      <c r="BN153" s="64">
        <f t="shared" si="26"/>
        <v>8.3943833943833937E-2</v>
      </c>
      <c r="BO153" s="64">
        <f t="shared" si="27"/>
        <v>8.9743589743589744E-2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20.476190476190474</v>
      </c>
      <c r="X159" s="386">
        <f>IFERROR(X151/H151,"0")+IFERROR(X152/H152,"0")+IFERROR(X153/H153,"0")+IFERROR(X154/H154,"0")+IFERROR(X155/H155,"0")+IFERROR(X156/H156,"0")+IFERROR(X157/H157,"0")+IFERROR(X158/H158,"0")</f>
        <v>22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0.16566</v>
      </c>
      <c r="Z159" s="387"/>
      <c r="AA159" s="387"/>
    </row>
    <row r="160" spans="1:67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86</v>
      </c>
      <c r="X160" s="386">
        <f>IFERROR(SUM(X151:X158),"0")</f>
        <v>92.4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hidden="1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30</v>
      </c>
      <c r="X174" s="385">
        <f t="shared" si="28"/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57" t="s">
        <v>1</v>
      </c>
      <c r="BL174" s="64">
        <f t="shared" si="29"/>
        <v>31.166666666666668</v>
      </c>
      <c r="BM174" s="64">
        <f t="shared" si="30"/>
        <v>33.660000000000004</v>
      </c>
      <c r="BN174" s="64">
        <f t="shared" si="31"/>
        <v>4.6296296296296294E-2</v>
      </c>
      <c r="BO174" s="64">
        <f t="shared" si="32"/>
        <v>5.000000000000001E-2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41</v>
      </c>
      <c r="X176" s="385">
        <f t="shared" si="28"/>
        <v>43.2</v>
      </c>
      <c r="Y176" s="36">
        <f>IFERROR(IF(X176=0,"",ROUNDUP(X176/H176,0)*0.00937),"")</f>
        <v>7.4959999999999999E-2</v>
      </c>
      <c r="Z176" s="56"/>
      <c r="AA176" s="57"/>
      <c r="AE176" s="64"/>
      <c r="BB176" s="159" t="s">
        <v>1</v>
      </c>
      <c r="BL176" s="64">
        <f t="shared" si="29"/>
        <v>42.594444444444449</v>
      </c>
      <c r="BM176" s="64">
        <f t="shared" si="30"/>
        <v>44.88</v>
      </c>
      <c r="BN176" s="64">
        <f t="shared" si="31"/>
        <v>6.3271604938271594E-2</v>
      </c>
      <c r="BO176" s="64">
        <f t="shared" si="32"/>
        <v>6.6666666666666666E-2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13.148148148148147</v>
      </c>
      <c r="X181" s="386">
        <f>IFERROR(X173/H173,"0")+IFERROR(X174/H174,"0")+IFERROR(X175/H175,"0")+IFERROR(X176/H176,"0")+IFERROR(X177/H177,"0")+IFERROR(X178/H178,"0")+IFERROR(X179/H179,"0")+IFERROR(X180/H180,"0")</f>
        <v>14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0.13117999999999999</v>
      </c>
      <c r="Z181" s="387"/>
      <c r="AA181" s="387"/>
    </row>
    <row r="182" spans="1:67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71</v>
      </c>
      <c r="X182" s="386">
        <f>IFERROR(SUM(X173:X180),"0")</f>
        <v>75.600000000000009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0</v>
      </c>
      <c r="X190" s="385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62</v>
      </c>
      <c r="X194" s="385">
        <f t="shared" si="33"/>
        <v>62.4</v>
      </c>
      <c r="Y194" s="36">
        <f t="shared" ref="Y194:Y200" si="38">IFERROR(IF(X194=0,"",ROUNDUP(X194/H194,0)*0.00753),"")</f>
        <v>0.19578000000000001</v>
      </c>
      <c r="Z194" s="56"/>
      <c r="AA194" s="57"/>
      <c r="AE194" s="64"/>
      <c r="BB194" s="174" t="s">
        <v>1</v>
      </c>
      <c r="BL194" s="64">
        <f t="shared" si="34"/>
        <v>69.491666666666674</v>
      </c>
      <c r="BM194" s="64">
        <f t="shared" si="35"/>
        <v>69.94</v>
      </c>
      <c r="BN194" s="64">
        <f t="shared" si="36"/>
        <v>0.16559829059829062</v>
      </c>
      <c r="BO194" s="64">
        <f t="shared" si="37"/>
        <v>0.16666666666666666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42</v>
      </c>
      <c r="X196" s="385">
        <f t="shared" si="33"/>
        <v>43.199999999999996</v>
      </c>
      <c r="Y196" s="36">
        <f t="shared" si="38"/>
        <v>0.13553999999999999</v>
      </c>
      <c r="Z196" s="56"/>
      <c r="AA196" s="57"/>
      <c r="AE196" s="64"/>
      <c r="BB196" s="176" t="s">
        <v>1</v>
      </c>
      <c r="BL196" s="64">
        <f t="shared" si="34"/>
        <v>46.760000000000005</v>
      </c>
      <c r="BM196" s="64">
        <f t="shared" si="35"/>
        <v>48.095999999999997</v>
      </c>
      <c r="BN196" s="64">
        <f t="shared" si="36"/>
        <v>0.11217948717948717</v>
      </c>
      <c r="BO196" s="64">
        <f t="shared" si="37"/>
        <v>0.11538461538461538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58</v>
      </c>
      <c r="X197" s="385">
        <f t="shared" si="33"/>
        <v>60</v>
      </c>
      <c r="Y197" s="36">
        <f t="shared" si="38"/>
        <v>0.18825</v>
      </c>
      <c r="Z197" s="56"/>
      <c r="AA197" s="57"/>
      <c r="AE197" s="64"/>
      <c r="BB197" s="177" t="s">
        <v>1</v>
      </c>
      <c r="BL197" s="64">
        <f t="shared" si="34"/>
        <v>64.573333333333338</v>
      </c>
      <c r="BM197" s="64">
        <f t="shared" si="35"/>
        <v>66.800000000000011</v>
      </c>
      <c r="BN197" s="64">
        <f t="shared" si="36"/>
        <v>0.15491452991452992</v>
      </c>
      <c r="BO197" s="64">
        <f t="shared" si="37"/>
        <v>0.16025641025641024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78</v>
      </c>
      <c r="X199" s="385">
        <f t="shared" si="33"/>
        <v>79.2</v>
      </c>
      <c r="Y199" s="36">
        <f t="shared" si="38"/>
        <v>0.24849000000000002</v>
      </c>
      <c r="Z199" s="56"/>
      <c r="AA199" s="57"/>
      <c r="AE199" s="64"/>
      <c r="BB199" s="179" t="s">
        <v>1</v>
      </c>
      <c r="BL199" s="64">
        <f t="shared" si="34"/>
        <v>86.840000000000018</v>
      </c>
      <c r="BM199" s="64">
        <f t="shared" si="35"/>
        <v>88.176000000000016</v>
      </c>
      <c r="BN199" s="64">
        <f t="shared" si="36"/>
        <v>0.20833333333333331</v>
      </c>
      <c r="BO199" s="64">
        <f t="shared" si="37"/>
        <v>0.21153846153846154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37</v>
      </c>
      <c r="X200" s="385">
        <f t="shared" si="33"/>
        <v>38.4</v>
      </c>
      <c r="Y200" s="36">
        <f t="shared" si="38"/>
        <v>0.12048</v>
      </c>
      <c r="Z200" s="56"/>
      <c r="AA200" s="57"/>
      <c r="AE200" s="64"/>
      <c r="BB200" s="180" t="s">
        <v>1</v>
      </c>
      <c r="BL200" s="64">
        <f t="shared" si="34"/>
        <v>41.285833333333336</v>
      </c>
      <c r="BM200" s="64">
        <f t="shared" si="35"/>
        <v>42.847999999999999</v>
      </c>
      <c r="BN200" s="64">
        <f t="shared" si="36"/>
        <v>9.8824786324786335E-2</v>
      </c>
      <c r="BO200" s="64">
        <f t="shared" si="37"/>
        <v>0.10256410256410256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115.41666666666667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118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0.88854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277</v>
      </c>
      <c r="X202" s="386">
        <f>IFERROR(SUM(X184:X200),"0")</f>
        <v>283.2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hidden="1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4</v>
      </c>
      <c r="X218" s="385">
        <f t="shared" si="39"/>
        <v>4</v>
      </c>
      <c r="Y218" s="36">
        <f>IFERROR(IF(X218=0,"",ROUNDUP(X218/H218,0)*0.00937),"")</f>
        <v>9.3699999999999999E-3</v>
      </c>
      <c r="Z218" s="56"/>
      <c r="AA218" s="57"/>
      <c r="AE218" s="64"/>
      <c r="BB218" s="191" t="s">
        <v>1</v>
      </c>
      <c r="BL218" s="64">
        <f t="shared" si="40"/>
        <v>4.24</v>
      </c>
      <c r="BM218" s="64">
        <f t="shared" si="41"/>
        <v>4.24</v>
      </c>
      <c r="BN218" s="64">
        <f t="shared" si="42"/>
        <v>8.3333333333333332E-3</v>
      </c>
      <c r="BO218" s="64">
        <f t="shared" si="43"/>
        <v>8.3333333333333332E-3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1</v>
      </c>
      <c r="X220" s="386">
        <f>IFERROR(X213/H213,"0")+IFERROR(X214/H214,"0")+IFERROR(X215/H215,"0")+IFERROR(X216/H216,"0")+IFERROR(X217/H217,"0")+IFERROR(X218/H218,"0")+IFERROR(X219/H219,"0")</f>
        <v>1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9.3699999999999999E-3</v>
      </c>
      <c r="Z220" s="387"/>
      <c r="AA220" s="387"/>
    </row>
    <row r="221" spans="1:67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4</v>
      </c>
      <c r="X221" s="386">
        <f>IFERROR(SUM(X213:X219),"0")</f>
        <v>4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hidden="1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hidden="1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19</v>
      </c>
      <c r="X269" s="385">
        <f>IFERROR(IF(W269="",0,CEILING((W269/$H269),1)*$H269),"")</f>
        <v>23.4</v>
      </c>
      <c r="Y269" s="36">
        <f>IFERROR(IF(X269=0,"",ROUNDUP(X269/H269,0)*0.02175),"")</f>
        <v>6.5250000000000002E-2</v>
      </c>
      <c r="Z269" s="56"/>
      <c r="AA269" s="57"/>
      <c r="AE269" s="64"/>
      <c r="BB269" s="222" t="s">
        <v>1</v>
      </c>
      <c r="BL269" s="64">
        <f>IFERROR(W269*I269/H269,"0")</f>
        <v>20.373846153846159</v>
      </c>
      <c r="BM269" s="64">
        <f>IFERROR(X269*I269/H269,"0")</f>
        <v>25.092000000000002</v>
      </c>
      <c r="BN269" s="64">
        <f>IFERROR(1/J269*(W269/H269),"0")</f>
        <v>4.3498168498168503E-2</v>
      </c>
      <c r="BO269" s="64">
        <f>IFERROR(1/J269*(X269/H269),"0")</f>
        <v>5.3571428571428568E-2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2.4358974358974361</v>
      </c>
      <c r="X271" s="386">
        <f>IFERROR(X268/H268,"0")+IFERROR(X269/H269,"0")+IFERROR(X270/H270,"0")</f>
        <v>3</v>
      </c>
      <c r="Y271" s="386">
        <f>IFERROR(IF(Y268="",0,Y268),"0")+IFERROR(IF(Y269="",0,Y269),"0")+IFERROR(IF(Y270="",0,Y270),"0")</f>
        <v>6.5250000000000002E-2</v>
      </c>
      <c r="Z271" s="387"/>
      <c r="AA271" s="387"/>
    </row>
    <row r="272" spans="1:67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19</v>
      </c>
      <c r="X272" s="386">
        <f>IFERROR(SUM(X268:X270),"0")</f>
        <v>23.4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3</v>
      </c>
      <c r="X276" s="385">
        <f>IFERROR(IF(W276="",0,CEILING((W276/$H276),1)*$H276),"")</f>
        <v>5.0999999999999996</v>
      </c>
      <c r="Y276" s="36">
        <f>IFERROR(IF(X276=0,"",ROUNDUP(X276/H276,0)*0.00753),"")</f>
        <v>1.506E-2</v>
      </c>
      <c r="Z276" s="56"/>
      <c r="AA276" s="57"/>
      <c r="AE276" s="64"/>
      <c r="BB276" s="226" t="s">
        <v>1</v>
      </c>
      <c r="BL276" s="64">
        <f>IFERROR(W276*I276/H276,"0")</f>
        <v>3.4117647058823528</v>
      </c>
      <c r="BM276" s="64">
        <f>IFERROR(X276*I276/H276,"0")</f>
        <v>5.8</v>
      </c>
      <c r="BN276" s="64">
        <f>IFERROR(1/J276*(W276/H276),"0")</f>
        <v>7.5414781297134239E-3</v>
      </c>
      <c r="BO276" s="64">
        <f>IFERROR(1/J276*(X276/H276),"0")</f>
        <v>1.282051282051282E-2</v>
      </c>
    </row>
    <row r="277" spans="1:67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1.1764705882352942</v>
      </c>
      <c r="X277" s="386">
        <f>IFERROR(X274/H274,"0")+IFERROR(X275/H275,"0")+IFERROR(X276/H276,"0")</f>
        <v>2</v>
      </c>
      <c r="Y277" s="386">
        <f>IFERROR(IF(Y274="",0,Y274),"0")+IFERROR(IF(Y275="",0,Y275),"0")+IFERROR(IF(Y276="",0,Y276),"0")</f>
        <v>1.506E-2</v>
      </c>
      <c r="Z277" s="387"/>
      <c r="AA277" s="387"/>
    </row>
    <row r="278" spans="1:67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3</v>
      </c>
      <c r="X278" s="386">
        <f>IFERROR(SUM(X274:X276),"0")</f>
        <v>5.0999999999999996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hidden="1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idden="1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hidden="1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90</v>
      </c>
      <c r="X321" s="385">
        <f t="shared" si="64"/>
        <v>90</v>
      </c>
      <c r="Y321" s="36">
        <f>IFERROR(IF(X321=0,"",ROUNDUP(X321/H321,0)*0.02175),"")</f>
        <v>0.1305</v>
      </c>
      <c r="Z321" s="56"/>
      <c r="AA321" s="57"/>
      <c r="AE321" s="64"/>
      <c r="BB321" s="246" t="s">
        <v>1</v>
      </c>
      <c r="BL321" s="64">
        <f t="shared" si="65"/>
        <v>92.88000000000001</v>
      </c>
      <c r="BM321" s="64">
        <f t="shared" si="66"/>
        <v>92.88000000000001</v>
      </c>
      <c r="BN321" s="64">
        <f t="shared" si="67"/>
        <v>0.125</v>
      </c>
      <c r="BO321" s="64">
        <f t="shared" si="68"/>
        <v>0.125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324</v>
      </c>
      <c r="X323" s="385">
        <f t="shared" si="64"/>
        <v>330</v>
      </c>
      <c r="Y323" s="36">
        <f>IFERROR(IF(X323=0,"",ROUNDUP(X323/H323,0)*0.02175),"")</f>
        <v>0.47849999999999998</v>
      </c>
      <c r="Z323" s="56"/>
      <c r="AA323" s="57"/>
      <c r="AE323" s="64"/>
      <c r="BB323" s="248" t="s">
        <v>1</v>
      </c>
      <c r="BL323" s="64">
        <f t="shared" si="65"/>
        <v>334.36800000000005</v>
      </c>
      <c r="BM323" s="64">
        <f t="shared" si="66"/>
        <v>340.56000000000006</v>
      </c>
      <c r="BN323" s="64">
        <f t="shared" si="67"/>
        <v>0.45</v>
      </c>
      <c r="BO323" s="64">
        <f t="shared" si="68"/>
        <v>0.45833333333333331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86</v>
      </c>
      <c r="X325" s="385">
        <f t="shared" si="64"/>
        <v>90</v>
      </c>
      <c r="Y325" s="36">
        <f>IFERROR(IF(X325=0,"",ROUNDUP(X325/H325,0)*0.02175),"")</f>
        <v>0.1305</v>
      </c>
      <c r="Z325" s="56"/>
      <c r="AA325" s="57"/>
      <c r="AE325" s="64"/>
      <c r="BB325" s="250" t="s">
        <v>1</v>
      </c>
      <c r="BL325" s="64">
        <f t="shared" si="65"/>
        <v>88.751999999999995</v>
      </c>
      <c r="BM325" s="64">
        <f t="shared" si="66"/>
        <v>92.88000000000001</v>
      </c>
      <c r="BN325" s="64">
        <f t="shared" si="67"/>
        <v>0.11944444444444444</v>
      </c>
      <c r="BO325" s="64">
        <f t="shared" si="68"/>
        <v>0.125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33.333333333333336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34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0.73950000000000005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500</v>
      </c>
      <c r="X331" s="386">
        <f>IFERROR(SUM(X318:X329),"0")</f>
        <v>510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hidden="1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0</v>
      </c>
      <c r="X333" s="385">
        <f>IFERROR(IF(W333="",0,CEILING((W333/$H333),1)*$H333),"")</f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>IFERROR(W333*I333/H333,"0")</f>
        <v>0</v>
      </c>
      <c r="BM333" s="64">
        <f>IFERROR(X333*I333/H333,"0")</f>
        <v>0</v>
      </c>
      <c r="BN333" s="64">
        <f>IFERROR(1/J333*(W333/H333),"0")</f>
        <v>0</v>
      </c>
      <c r="BO333" s="64">
        <f>IFERROR(1/J333*(X333/H333),"0")</f>
        <v>0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idden="1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0</v>
      </c>
      <c r="X336" s="386">
        <f>IFERROR(X333/H333,"0")+IFERROR(X334/H334,"0")+IFERROR(X335/H335,"0")</f>
        <v>0</v>
      </c>
      <c r="Y336" s="386">
        <f>IFERROR(IF(Y333="",0,Y333),"0")+IFERROR(IF(Y334="",0,Y334),"0")+IFERROR(IF(Y335="",0,Y335),"0")</f>
        <v>0</v>
      </c>
      <c r="Z336" s="387"/>
      <c r="AA336" s="387"/>
    </row>
    <row r="337" spans="1:67" hidden="1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0</v>
      </c>
      <c r="X337" s="386">
        <f>IFERROR(SUM(X333:X335),"0")</f>
        <v>0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28</v>
      </c>
      <c r="X345" s="385">
        <f>IFERROR(IF(W345="",0,CEILING((W345/$H345),1)*$H345),"")</f>
        <v>31.2</v>
      </c>
      <c r="Y345" s="36">
        <f>IFERROR(IF(X345=0,"",ROUNDUP(X345/H345,0)*0.02175),"")</f>
        <v>8.6999999999999994E-2</v>
      </c>
      <c r="Z345" s="56"/>
      <c r="AA345" s="57"/>
      <c r="AE345" s="64"/>
      <c r="BB345" s="261" t="s">
        <v>1</v>
      </c>
      <c r="BL345" s="64">
        <f>IFERROR(W345*I345/H345,"0")</f>
        <v>30.024615384615387</v>
      </c>
      <c r="BM345" s="64">
        <f>IFERROR(X345*I345/H345,"0")</f>
        <v>33.456000000000003</v>
      </c>
      <c r="BN345" s="64">
        <f>IFERROR(1/J345*(W345/H345),"0")</f>
        <v>6.4102564102564097E-2</v>
      </c>
      <c r="BO345" s="64">
        <f>IFERROR(1/J345*(X345/H345),"0")</f>
        <v>7.1428571428571425E-2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3.5897435897435899</v>
      </c>
      <c r="X347" s="386">
        <f>IFERROR(X345/H345,"0")+IFERROR(X346/H346,"0")</f>
        <v>4</v>
      </c>
      <c r="Y347" s="386">
        <f>IFERROR(IF(Y345="",0,Y345),"0")+IFERROR(IF(Y346="",0,Y346),"0")</f>
        <v>8.6999999999999994E-2</v>
      </c>
      <c r="Z347" s="387"/>
      <c r="AA347" s="387"/>
    </row>
    <row r="348" spans="1:67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28</v>
      </c>
      <c r="X348" s="386">
        <f>IFERROR(SUM(X345:X346),"0")</f>
        <v>31.2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218</v>
      </c>
      <c r="X364" s="385">
        <f>IFERROR(IF(W364="",0,CEILING((W364/$H364),1)*$H364),"")</f>
        <v>218.4</v>
      </c>
      <c r="Y364" s="36">
        <f>IFERROR(IF(X364=0,"",ROUNDUP(X364/H364,0)*0.02175),"")</f>
        <v>0.60899999999999999</v>
      </c>
      <c r="Z364" s="56"/>
      <c r="AA364" s="57"/>
      <c r="AE364" s="64"/>
      <c r="BB364" s="270" t="s">
        <v>1</v>
      </c>
      <c r="BL364" s="64">
        <f>IFERROR(W364*I364/H364,"0")</f>
        <v>233.76307692307694</v>
      </c>
      <c r="BM364" s="64">
        <f>IFERROR(X364*I364/H364,"0")</f>
        <v>234.19200000000004</v>
      </c>
      <c r="BN364" s="64">
        <f>IFERROR(1/J364*(W364/H364),"0")</f>
        <v>0.49908424908424909</v>
      </c>
      <c r="BO364" s="64">
        <f>IFERROR(1/J364*(X364/H364),"0")</f>
        <v>0.5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27.948717948717949</v>
      </c>
      <c r="X369" s="386">
        <f>IFERROR(X364/H364,"0")+IFERROR(X365/H365,"0")+IFERROR(X366/H366,"0")+IFERROR(X367/H367,"0")+IFERROR(X368/H368,"0")</f>
        <v>28</v>
      </c>
      <c r="Y369" s="386">
        <f>IFERROR(IF(Y364="",0,Y364),"0")+IFERROR(IF(Y365="",0,Y365),"0")+IFERROR(IF(Y366="",0,Y366),"0")+IFERROR(IF(Y367="",0,Y367),"0")+IFERROR(IF(Y368="",0,Y368),"0")</f>
        <v>0.60899999999999999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218</v>
      </c>
      <c r="X370" s="386">
        <f>IFERROR(SUM(X364:X368),"0")</f>
        <v>218.4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hidden="1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70</v>
      </c>
      <c r="X388" s="385">
        <f t="shared" si="69"/>
        <v>71.400000000000006</v>
      </c>
      <c r="Y388" s="36">
        <f t="shared" si="70"/>
        <v>0.12801000000000001</v>
      </c>
      <c r="Z388" s="56"/>
      <c r="AA388" s="57"/>
      <c r="AE388" s="64"/>
      <c r="BB388" s="283" t="s">
        <v>1</v>
      </c>
      <c r="BL388" s="64">
        <f t="shared" si="71"/>
        <v>73.833333333333329</v>
      </c>
      <c r="BM388" s="64">
        <f t="shared" si="72"/>
        <v>75.31</v>
      </c>
      <c r="BN388" s="64">
        <f t="shared" si="73"/>
        <v>0.10683760683760682</v>
      </c>
      <c r="BO388" s="64">
        <f t="shared" si="74"/>
        <v>0.10897435897435898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5</v>
      </c>
      <c r="X398" s="385">
        <f t="shared" si="69"/>
        <v>6.3000000000000007</v>
      </c>
      <c r="Y398" s="36">
        <f t="shared" si="75"/>
        <v>1.506E-2</v>
      </c>
      <c r="Z398" s="56"/>
      <c r="AA398" s="57"/>
      <c r="AE398" s="64"/>
      <c r="BB398" s="293" t="s">
        <v>1</v>
      </c>
      <c r="BL398" s="64">
        <f t="shared" si="71"/>
        <v>5.3095238095238093</v>
      </c>
      <c r="BM398" s="64">
        <f t="shared" si="72"/>
        <v>6.69</v>
      </c>
      <c r="BN398" s="64">
        <f t="shared" si="73"/>
        <v>1.0175010175010176E-2</v>
      </c>
      <c r="BO398" s="64">
        <f t="shared" si="74"/>
        <v>1.2820512820512822E-2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4</v>
      </c>
      <c r="X404" s="385">
        <f t="shared" si="69"/>
        <v>4.2</v>
      </c>
      <c r="Y404" s="36">
        <f t="shared" si="75"/>
        <v>1.004E-2</v>
      </c>
      <c r="Z404" s="56"/>
      <c r="AA404" s="57"/>
      <c r="AE404" s="64"/>
      <c r="BB404" s="299" t="s">
        <v>1</v>
      </c>
      <c r="BL404" s="64">
        <f t="shared" si="71"/>
        <v>4.2476190476190476</v>
      </c>
      <c r="BM404" s="64">
        <f t="shared" si="72"/>
        <v>4.46</v>
      </c>
      <c r="BN404" s="64">
        <f t="shared" si="73"/>
        <v>8.1400081400081412E-3</v>
      </c>
      <c r="BO404" s="64">
        <f t="shared" si="74"/>
        <v>8.5470085470085479E-3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20.952380952380949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22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0.15311</v>
      </c>
      <c r="Z407" s="387"/>
      <c r="AA407" s="387"/>
    </row>
    <row r="408" spans="1:67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79</v>
      </c>
      <c r="X408" s="386">
        <f>IFERROR(SUM(X384:X406),"0")</f>
        <v>81.900000000000006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108</v>
      </c>
      <c r="X427" s="385">
        <f t="shared" ref="X427:X434" si="76">IFERROR(IF(W427="",0,CEILING((W427/$H427),1)*$H427),"")</f>
        <v>109.2</v>
      </c>
      <c r="Y427" s="36">
        <f>IFERROR(IF(X427=0,"",ROUNDUP(X427/H427,0)*0.00753),"")</f>
        <v>0.19578000000000001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113.9142857142857</v>
      </c>
      <c r="BM427" s="64">
        <f t="shared" ref="BM427:BM434" si="78">IFERROR(X427*I427/H427,"0")</f>
        <v>115.17999999999999</v>
      </c>
      <c r="BN427" s="64">
        <f t="shared" ref="BN427:BN434" si="79">IFERROR(1/J427*(W427/H427),"0")</f>
        <v>0.1648351648351648</v>
      </c>
      <c r="BO427" s="64">
        <f t="shared" ref="BO427:BO434" si="80">IFERROR(1/J427*(X427/H427),"0")</f>
        <v>0.16666666666666666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25.714285714285712</v>
      </c>
      <c r="X435" s="386">
        <f>IFERROR(X427/H427,"0")+IFERROR(X428/H428,"0")+IFERROR(X429/H429,"0")+IFERROR(X430/H430,"0")+IFERROR(X431/H431,"0")+IFERROR(X432/H432,"0")+IFERROR(X433/H433,"0")+IFERROR(X434/H434,"0")</f>
        <v>26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0.19578000000000001</v>
      </c>
      <c r="Z435" s="387"/>
      <c r="AA435" s="387"/>
    </row>
    <row r="436" spans="1:67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108</v>
      </c>
      <c r="X436" s="386">
        <f>IFERROR(SUM(X427:X434),"0")</f>
        <v>109.2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28</v>
      </c>
      <c r="X472" s="385">
        <f t="shared" si="82"/>
        <v>31.68</v>
      </c>
      <c r="Y472" s="36">
        <f t="shared" si="83"/>
        <v>7.1760000000000004E-2</v>
      </c>
      <c r="Z472" s="56"/>
      <c r="AA472" s="57"/>
      <c r="AE472" s="64"/>
      <c r="BB472" s="329" t="s">
        <v>1</v>
      </c>
      <c r="BL472" s="64">
        <f t="shared" si="84"/>
        <v>29.909090909090907</v>
      </c>
      <c r="BM472" s="64">
        <f t="shared" si="85"/>
        <v>33.839999999999996</v>
      </c>
      <c r="BN472" s="64">
        <f t="shared" si="86"/>
        <v>5.0990675990675992E-2</v>
      </c>
      <c r="BO472" s="64">
        <f t="shared" si="87"/>
        <v>5.7692307692307696E-2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20</v>
      </c>
      <c r="X473" s="385">
        <f t="shared" si="82"/>
        <v>21.12</v>
      </c>
      <c r="Y473" s="36">
        <f t="shared" si="83"/>
        <v>4.7840000000000001E-2</v>
      </c>
      <c r="Z473" s="56"/>
      <c r="AA473" s="57"/>
      <c r="AE473" s="64"/>
      <c r="BB473" s="330" t="s">
        <v>1</v>
      </c>
      <c r="BL473" s="64">
        <f t="shared" si="84"/>
        <v>21.363636363636363</v>
      </c>
      <c r="BM473" s="64">
        <f t="shared" si="85"/>
        <v>22.56</v>
      </c>
      <c r="BN473" s="64">
        <f t="shared" si="86"/>
        <v>3.6421911421911424E-2</v>
      </c>
      <c r="BO473" s="64">
        <f t="shared" si="87"/>
        <v>3.8461538461538464E-2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82</v>
      </c>
      <c r="X475" s="385">
        <f t="shared" si="82"/>
        <v>84.48</v>
      </c>
      <c r="Y475" s="36">
        <f t="shared" si="83"/>
        <v>0.19136</v>
      </c>
      <c r="Z475" s="56"/>
      <c r="AA475" s="57"/>
      <c r="AE475" s="64"/>
      <c r="BB475" s="332" t="s">
        <v>1</v>
      </c>
      <c r="BL475" s="64">
        <f t="shared" si="84"/>
        <v>87.590909090909079</v>
      </c>
      <c r="BM475" s="64">
        <f t="shared" si="85"/>
        <v>90.24</v>
      </c>
      <c r="BN475" s="64">
        <f t="shared" si="86"/>
        <v>0.14932983682983683</v>
      </c>
      <c r="BO475" s="64">
        <f t="shared" si="87"/>
        <v>0.15384615384615385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9</v>
      </c>
      <c r="X477" s="385">
        <f t="shared" si="82"/>
        <v>10.8</v>
      </c>
      <c r="Y477" s="36">
        <f>IFERROR(IF(X477=0,"",ROUNDUP(X477/H477,0)*0.00937),"")</f>
        <v>2.811E-2</v>
      </c>
      <c r="Z477" s="56"/>
      <c r="AA477" s="57"/>
      <c r="AE477" s="64"/>
      <c r="BB477" s="334" t="s">
        <v>1</v>
      </c>
      <c r="BL477" s="64">
        <f t="shared" si="84"/>
        <v>9.6</v>
      </c>
      <c r="BM477" s="64">
        <f t="shared" si="85"/>
        <v>11.52</v>
      </c>
      <c r="BN477" s="64">
        <f t="shared" si="86"/>
        <v>2.0833333333333332E-2</v>
      </c>
      <c r="BO477" s="64">
        <f t="shared" si="87"/>
        <v>2.5000000000000001E-2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27.121212121212118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29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0.33907000000000004</v>
      </c>
      <c r="Z481" s="387"/>
      <c r="AA481" s="387"/>
    </row>
    <row r="482" spans="1:67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139</v>
      </c>
      <c r="X482" s="386">
        <f>IFERROR(SUM(X470:X480),"0")</f>
        <v>148.08000000000001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35</v>
      </c>
      <c r="X484" s="385">
        <f>IFERROR(IF(W484="",0,CEILING((W484/$H484),1)*$H484),"")</f>
        <v>36.96</v>
      </c>
      <c r="Y484" s="36">
        <f>IFERROR(IF(X484=0,"",ROUNDUP(X484/H484,0)*0.01196),"")</f>
        <v>8.3720000000000003E-2</v>
      </c>
      <c r="Z484" s="56"/>
      <c r="AA484" s="57"/>
      <c r="AE484" s="64"/>
      <c r="BB484" s="338" t="s">
        <v>1</v>
      </c>
      <c r="BL484" s="64">
        <f>IFERROR(W484*I484/H484,"0")</f>
        <v>37.386363636363633</v>
      </c>
      <c r="BM484" s="64">
        <f>IFERROR(X484*I484/H484,"0")</f>
        <v>39.479999999999997</v>
      </c>
      <c r="BN484" s="64">
        <f>IFERROR(1/J484*(W484/H484),"0")</f>
        <v>6.3738344988344992E-2</v>
      </c>
      <c r="BO484" s="64">
        <f>IFERROR(1/J484*(X484/H484),"0")</f>
        <v>6.7307692307692318E-2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7</v>
      </c>
      <c r="X485" s="385">
        <f>IFERROR(IF(W485="",0,CEILING((W485/$H485),1)*$H485),"")</f>
        <v>7.2</v>
      </c>
      <c r="Y485" s="36">
        <f>IFERROR(IF(X485=0,"",ROUNDUP(X485/H485,0)*0.00937),"")</f>
        <v>1.874E-2</v>
      </c>
      <c r="Z485" s="56"/>
      <c r="AA485" s="57"/>
      <c r="AE485" s="64"/>
      <c r="BB485" s="339" t="s">
        <v>1</v>
      </c>
      <c r="BL485" s="64">
        <f>IFERROR(W485*I485/H485,"0")</f>
        <v>7.4666666666666659</v>
      </c>
      <c r="BM485" s="64">
        <f>IFERROR(X485*I485/H485,"0")</f>
        <v>7.68</v>
      </c>
      <c r="BN485" s="64">
        <f>IFERROR(1/J485*(W485/H485),"0")</f>
        <v>1.6203703703703703E-2</v>
      </c>
      <c r="BO485" s="64">
        <f>IFERROR(1/J485*(X485/H485),"0")</f>
        <v>1.6666666666666666E-2</v>
      </c>
    </row>
    <row r="486" spans="1:67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8.5732323232323235</v>
      </c>
      <c r="X486" s="386">
        <f>IFERROR(X484/H484,"0")+IFERROR(X485/H485,"0")</f>
        <v>9</v>
      </c>
      <c r="Y486" s="386">
        <f>IFERROR(IF(Y484="",0,Y484),"0")+IFERROR(IF(Y485="",0,Y485),"0")</f>
        <v>0.10246</v>
      </c>
      <c r="Z486" s="387"/>
      <c r="AA486" s="387"/>
    </row>
    <row r="487" spans="1:67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42</v>
      </c>
      <c r="X487" s="386">
        <f>IFERROR(SUM(X484:X485),"0")</f>
        <v>44.160000000000004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45</v>
      </c>
      <c r="X489" s="385">
        <f t="shared" ref="X489:X494" si="88">IFERROR(IF(W489="",0,CEILING((W489/$H489),1)*$H489),"")</f>
        <v>47.52</v>
      </c>
      <c r="Y489" s="36">
        <f>IFERROR(IF(X489=0,"",ROUNDUP(X489/H489,0)*0.01196),"")</f>
        <v>0.10764</v>
      </c>
      <c r="Z489" s="56"/>
      <c r="AA489" s="57"/>
      <c r="AE489" s="64"/>
      <c r="BB489" s="340" t="s">
        <v>1</v>
      </c>
      <c r="BL489" s="64">
        <f t="shared" ref="BL489:BL494" si="89">IFERROR(W489*I489/H489,"0")</f>
        <v>48.068181818181813</v>
      </c>
      <c r="BM489" s="64">
        <f t="shared" ref="BM489:BM494" si="90">IFERROR(X489*I489/H489,"0")</f>
        <v>50.760000000000005</v>
      </c>
      <c r="BN489" s="64">
        <f t="shared" ref="BN489:BN494" si="91">IFERROR(1/J489*(W489/H489),"0")</f>
        <v>8.1949300699300689E-2</v>
      </c>
      <c r="BO489" s="64">
        <f t="shared" ref="BO489:BO494" si="92">IFERROR(1/J489*(X489/H489),"0")</f>
        <v>8.6538461538461536E-2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76</v>
      </c>
      <c r="X490" s="385">
        <f t="shared" si="88"/>
        <v>79.2</v>
      </c>
      <c r="Y490" s="36">
        <f>IFERROR(IF(X490=0,"",ROUNDUP(X490/H490,0)*0.01196),"")</f>
        <v>0.1794</v>
      </c>
      <c r="Z490" s="56"/>
      <c r="AA490" s="57"/>
      <c r="AE490" s="64"/>
      <c r="BB490" s="341" t="s">
        <v>1</v>
      </c>
      <c r="BL490" s="64">
        <f t="shared" si="89"/>
        <v>81.181818181818173</v>
      </c>
      <c r="BM490" s="64">
        <f t="shared" si="90"/>
        <v>84.6</v>
      </c>
      <c r="BN490" s="64">
        <f t="shared" si="91"/>
        <v>0.13840326340326339</v>
      </c>
      <c r="BO490" s="64">
        <f t="shared" si="92"/>
        <v>0.14423076923076925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130</v>
      </c>
      <c r="X491" s="385">
        <f t="shared" si="88"/>
        <v>132</v>
      </c>
      <c r="Y491" s="36">
        <f>IFERROR(IF(X491=0,"",ROUNDUP(X491/H491,0)*0.01196),"")</f>
        <v>0.29899999999999999</v>
      </c>
      <c r="Z491" s="56"/>
      <c r="AA491" s="57"/>
      <c r="AE491" s="64"/>
      <c r="BB491" s="342" t="s">
        <v>1</v>
      </c>
      <c r="BL491" s="64">
        <f t="shared" si="89"/>
        <v>138.86363636363635</v>
      </c>
      <c r="BM491" s="64">
        <f t="shared" si="90"/>
        <v>140.99999999999997</v>
      </c>
      <c r="BN491" s="64">
        <f t="shared" si="91"/>
        <v>0.23674242424242425</v>
      </c>
      <c r="BO491" s="64">
        <f t="shared" si="92"/>
        <v>0.24038461538461539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47.537878787878782</v>
      </c>
      <c r="X495" s="386">
        <f>IFERROR(X489/H489,"0")+IFERROR(X490/H490,"0")+IFERROR(X491/H491,"0")+IFERROR(X492/H492,"0")+IFERROR(X493/H493,"0")+IFERROR(X494/H494,"0")</f>
        <v>49</v>
      </c>
      <c r="Y495" s="386">
        <f>IFERROR(IF(Y489="",0,Y489),"0")+IFERROR(IF(Y490="",0,Y490),"0")+IFERROR(IF(Y491="",0,Y491),"0")+IFERROR(IF(Y492="",0,Y492),"0")+IFERROR(IF(Y493="",0,Y493),"0")+IFERROR(IF(Y494="",0,Y494),"0")</f>
        <v>0.58604000000000001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251</v>
      </c>
      <c r="X496" s="386">
        <f>IFERROR(SUM(X489:X494),"0")</f>
        <v>258.72000000000003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20</v>
      </c>
      <c r="X499" s="385">
        <f>IFERROR(IF(W499="",0,CEILING((W499/$H499),1)*$H499),"")</f>
        <v>23.4</v>
      </c>
      <c r="Y499" s="36">
        <f>IFERROR(IF(X499=0,"",ROUNDUP(X499/H499,0)*0.02175),"")</f>
        <v>6.5250000000000002E-2</v>
      </c>
      <c r="Z499" s="56"/>
      <c r="AA499" s="57"/>
      <c r="AE499" s="64"/>
      <c r="BB499" s="347" t="s">
        <v>1</v>
      </c>
      <c r="BL499" s="64">
        <f>IFERROR(W499*I499/H499,"0")</f>
        <v>21.400000000000002</v>
      </c>
      <c r="BM499" s="64">
        <f>IFERROR(X499*I499/H499,"0")</f>
        <v>25.037999999999997</v>
      </c>
      <c r="BN499" s="64">
        <f>IFERROR(1/J499*(W499/H499),"0")</f>
        <v>4.5787545787545791E-2</v>
      </c>
      <c r="BO499" s="64">
        <f>IFERROR(1/J499*(X499/H499),"0")</f>
        <v>5.3571428571428568E-2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2.5641025641025643</v>
      </c>
      <c r="X501" s="386">
        <f>IFERROR(X498/H498,"0")+IFERROR(X499/H499,"0")+IFERROR(X500/H500,"0")</f>
        <v>3</v>
      </c>
      <c r="Y501" s="386">
        <f>IFERROR(IF(Y498="",0,Y498),"0")+IFERROR(IF(Y499="",0,Y499),"0")+IFERROR(IF(Y500="",0,Y500),"0")</f>
        <v>6.5250000000000002E-2</v>
      </c>
      <c r="Z501" s="387"/>
      <c r="AA501" s="387"/>
    </row>
    <row r="502" spans="1:67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20</v>
      </c>
      <c r="X502" s="386">
        <f>IFERROR(SUM(X498:X500),"0")</f>
        <v>23.4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hidden="1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56</v>
      </c>
      <c r="X537" s="385">
        <f>IFERROR(IF(W537="",0,CEILING((W537/$H537),1)*$H537),"")</f>
        <v>62.4</v>
      </c>
      <c r="Y537" s="36">
        <f>IFERROR(IF(X537=0,"",ROUNDUP(X537/H537,0)*0.02175),"")</f>
        <v>0.17399999999999999</v>
      </c>
      <c r="Z537" s="56"/>
      <c r="AA537" s="57"/>
      <c r="AE537" s="64"/>
      <c r="BB537" s="368" t="s">
        <v>1</v>
      </c>
      <c r="BL537" s="64">
        <f>IFERROR(W537*I537/H537,"0")</f>
        <v>60.049230769230775</v>
      </c>
      <c r="BM537" s="64">
        <f>IFERROR(X537*I537/H537,"0")</f>
        <v>66.912000000000006</v>
      </c>
      <c r="BN537" s="64">
        <f>IFERROR(1/J537*(W537/H537),"0")</f>
        <v>0.12820512820512819</v>
      </c>
      <c r="BO537" s="64">
        <f>IFERROR(1/J537*(X537/H537),"0")</f>
        <v>0.14285714285714285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7.1794871794871797</v>
      </c>
      <c r="X540" s="386">
        <f>IFERROR(X537/H537,"0")+IFERROR(X538/H538,"0")+IFERROR(X539/H539,"0")</f>
        <v>8</v>
      </c>
      <c r="Y540" s="386">
        <f>IFERROR(IF(Y537="",0,Y537),"0")+IFERROR(IF(Y538="",0,Y538),"0")+IFERROR(IF(Y539="",0,Y539),"0")</f>
        <v>0.17399999999999999</v>
      </c>
      <c r="Z540" s="387"/>
      <c r="AA540" s="387"/>
    </row>
    <row r="541" spans="1:67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56</v>
      </c>
      <c r="X541" s="386">
        <f>IFERROR(SUM(X537:X539),"0")</f>
        <v>62.4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2248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2337.0600000000004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2393.1083263849441</v>
      </c>
      <c r="X550" s="386">
        <f>IFERROR(SUM(BM22:BM546),"0")</f>
        <v>2487.8959999999997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5</v>
      </c>
      <c r="X551" s="38">
        <f>ROUNDUP(SUM(BO22:BO546),0)</f>
        <v>5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2518.1083263849441</v>
      </c>
      <c r="X552" s="386">
        <f>GrossWeightTotalR+PalletQtyTotalR*25</f>
        <v>2612.8959999999997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439.71933513109991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457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5.2072200000000004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20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273</v>
      </c>
      <c r="F559" s="46">
        <f>IFERROR(X133*1,"0")+IFERROR(X134*1,"0")+IFERROR(X135*1,"0")+IFERROR(X136*1,"0")+IFERROR(X137*1,"0")</f>
        <v>72.900000000000006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92.4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358.79999999999995</v>
      </c>
      <c r="J559" s="46">
        <f>IFERROR(X213*1,"0")+IFERROR(X214*1,"0")+IFERROR(X215*1,"0")+IFERROR(X216*1,"0")+IFERROR(X217*1,"0")+IFERROR(X218*1,"0")+IFERROR(X219*1,"0")+IFERROR(X223*1,"0")+IFERROR(X224*1,"0")</f>
        <v>4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28.5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541.20000000000005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218.4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81.900000000000006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109.2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474.36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62.4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,18"/>
        <filter val="106,00"/>
        <filter val="108,00"/>
        <filter val="115,42"/>
        <filter val="13,15"/>
        <filter val="130,00"/>
        <filter val="139,00"/>
        <filter val="151,00"/>
        <filter val="19,00"/>
        <filter val="19,04"/>
        <filter val="2 248,00"/>
        <filter val="2 393,11"/>
        <filter val="2 518,11"/>
        <filter val="2,44"/>
        <filter val="2,56"/>
        <filter val="20,00"/>
        <filter val="20,48"/>
        <filter val="20,95"/>
        <filter val="218,00"/>
        <filter val="25,71"/>
        <filter val="251,00"/>
        <filter val="26,30"/>
        <filter val="27,12"/>
        <filter val="27,95"/>
        <filter val="277,00"/>
        <filter val="28,00"/>
        <filter val="3,00"/>
        <filter val="3,59"/>
        <filter val="30,00"/>
        <filter val="31,00"/>
        <filter val="31,47"/>
        <filter val="324,00"/>
        <filter val="33,33"/>
        <filter val="35,00"/>
        <filter val="37,00"/>
        <filter val="4,00"/>
        <filter val="4,75"/>
        <filter val="41,00"/>
        <filter val="42,00"/>
        <filter val="439,72"/>
        <filter val="45,00"/>
        <filter val="47,54"/>
        <filter val="5"/>
        <filter val="5,00"/>
        <filter val="500,00"/>
        <filter val="53,00"/>
        <filter val="55,00"/>
        <filter val="56,00"/>
        <filter val="58,00"/>
        <filter val="59,00"/>
        <filter val="62,00"/>
        <filter val="7,00"/>
        <filter val="7,18"/>
        <filter val="70,00"/>
        <filter val="71,00"/>
        <filter val="75,00"/>
        <filter val="76,00"/>
        <filter val="78,00"/>
        <filter val="79,00"/>
        <filter val="8,57"/>
        <filter val="82,00"/>
        <filter val="86,00"/>
        <filter val="9,00"/>
        <filter val="90,00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