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7,24 ПОКОМ КИ филиалы\"/>
    </mc:Choice>
  </mc:AlternateContent>
  <xr:revisionPtr revIDLastSave="0" documentId="13_ncr:1_{37A5B4CE-0558-48B2-AA9C-A379C9932C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6" i="1" l="1"/>
  <c r="AC82" i="1"/>
  <c r="AC62" i="1"/>
  <c r="Q38" i="1"/>
  <c r="AC38" i="1" s="1"/>
  <c r="AC30" i="1"/>
  <c r="Q18" i="1"/>
  <c r="AC18" i="1" s="1"/>
  <c r="AC10" i="1"/>
  <c r="Q8" i="1"/>
  <c r="AC8" i="1" s="1"/>
  <c r="E107" i="1"/>
  <c r="E106" i="1"/>
  <c r="L106" i="1" s="1"/>
  <c r="P106" i="1" s="1"/>
  <c r="U106" i="1" s="1"/>
  <c r="AC7" i="1"/>
  <c r="AC11" i="1"/>
  <c r="AC12" i="1"/>
  <c r="AC13" i="1"/>
  <c r="AC14" i="1"/>
  <c r="AC15" i="1"/>
  <c r="AC17" i="1"/>
  <c r="AC22" i="1"/>
  <c r="AC23" i="1"/>
  <c r="AC24" i="1"/>
  <c r="AC26" i="1"/>
  <c r="AC34" i="1"/>
  <c r="AC35" i="1"/>
  <c r="AC43" i="1"/>
  <c r="AC44" i="1"/>
  <c r="AC46" i="1"/>
  <c r="AC48" i="1"/>
  <c r="AC49" i="1"/>
  <c r="AC50" i="1"/>
  <c r="AC51" i="1"/>
  <c r="AC55" i="1"/>
  <c r="AC56" i="1"/>
  <c r="AC57" i="1"/>
  <c r="AC64" i="1"/>
  <c r="AC65" i="1"/>
  <c r="AC69" i="1"/>
  <c r="AC71" i="1"/>
  <c r="AC72" i="1"/>
  <c r="AC73" i="1"/>
  <c r="AC78" i="1"/>
  <c r="AC79" i="1"/>
  <c r="AC80" i="1"/>
  <c r="AC81" i="1"/>
  <c r="AC83" i="1"/>
  <c r="AC84" i="1"/>
  <c r="AC85" i="1"/>
  <c r="AC86" i="1"/>
  <c r="AC87" i="1"/>
  <c r="AC88" i="1"/>
  <c r="AC89" i="1"/>
  <c r="AC90" i="1"/>
  <c r="AC91" i="1"/>
  <c r="AC92" i="1"/>
  <c r="AC98" i="1"/>
  <c r="AC100" i="1"/>
  <c r="AC104" i="1"/>
  <c r="AC109" i="1"/>
  <c r="L7" i="1"/>
  <c r="P7" i="1" s="1"/>
  <c r="T7" i="1" s="1"/>
  <c r="L8" i="1"/>
  <c r="P8" i="1" s="1"/>
  <c r="L9" i="1"/>
  <c r="P9" i="1" s="1"/>
  <c r="L10" i="1"/>
  <c r="P10" i="1" s="1"/>
  <c r="L11" i="1"/>
  <c r="P11" i="1" s="1"/>
  <c r="T11" i="1" s="1"/>
  <c r="L12" i="1"/>
  <c r="P12" i="1" s="1"/>
  <c r="T12" i="1" s="1"/>
  <c r="L13" i="1"/>
  <c r="P13" i="1" s="1"/>
  <c r="T13" i="1" s="1"/>
  <c r="L14" i="1"/>
  <c r="P14" i="1" s="1"/>
  <c r="T14" i="1" s="1"/>
  <c r="L15" i="1"/>
  <c r="P15" i="1" s="1"/>
  <c r="T15" i="1" s="1"/>
  <c r="L16" i="1"/>
  <c r="P16" i="1" s="1"/>
  <c r="L17" i="1"/>
  <c r="P17" i="1" s="1"/>
  <c r="T17" i="1" s="1"/>
  <c r="L18" i="1"/>
  <c r="P18" i="1" s="1"/>
  <c r="L19" i="1"/>
  <c r="P19" i="1" s="1"/>
  <c r="L20" i="1"/>
  <c r="P20" i="1" s="1"/>
  <c r="AC20" i="1" s="1"/>
  <c r="L21" i="1"/>
  <c r="P21" i="1" s="1"/>
  <c r="L22" i="1"/>
  <c r="P22" i="1" s="1"/>
  <c r="T22" i="1" s="1"/>
  <c r="L23" i="1"/>
  <c r="P23" i="1" s="1"/>
  <c r="T23" i="1" s="1"/>
  <c r="L24" i="1"/>
  <c r="P24" i="1" s="1"/>
  <c r="T24" i="1" s="1"/>
  <c r="L25" i="1"/>
  <c r="P25" i="1" s="1"/>
  <c r="L26" i="1"/>
  <c r="P26" i="1" s="1"/>
  <c r="T26" i="1" s="1"/>
  <c r="L27" i="1"/>
  <c r="P27" i="1" s="1"/>
  <c r="L28" i="1"/>
  <c r="P28" i="1" s="1"/>
  <c r="Q28" i="1" s="1"/>
  <c r="AC28" i="1" s="1"/>
  <c r="L29" i="1"/>
  <c r="P29" i="1" s="1"/>
  <c r="L30" i="1"/>
  <c r="P30" i="1" s="1"/>
  <c r="L31" i="1"/>
  <c r="P31" i="1" s="1"/>
  <c r="Q31" i="1" s="1"/>
  <c r="L32" i="1"/>
  <c r="P32" i="1" s="1"/>
  <c r="AC32" i="1" s="1"/>
  <c r="L33" i="1"/>
  <c r="P33" i="1" s="1"/>
  <c r="Q33" i="1" s="1"/>
  <c r="L34" i="1"/>
  <c r="P34" i="1" s="1"/>
  <c r="T34" i="1" s="1"/>
  <c r="L35" i="1"/>
  <c r="P35" i="1" s="1"/>
  <c r="T35" i="1" s="1"/>
  <c r="L36" i="1"/>
  <c r="P36" i="1" s="1"/>
  <c r="Q36" i="1" s="1"/>
  <c r="AC36" i="1" s="1"/>
  <c r="L37" i="1"/>
  <c r="P37" i="1" s="1"/>
  <c r="Q37" i="1" s="1"/>
  <c r="L38" i="1"/>
  <c r="P38" i="1" s="1"/>
  <c r="L39" i="1"/>
  <c r="P39" i="1" s="1"/>
  <c r="Q39" i="1" s="1"/>
  <c r="L40" i="1"/>
  <c r="P40" i="1" s="1"/>
  <c r="Q40" i="1" s="1"/>
  <c r="AC40" i="1" s="1"/>
  <c r="L41" i="1"/>
  <c r="P41" i="1" s="1"/>
  <c r="L42" i="1"/>
  <c r="P42" i="1" s="1"/>
  <c r="Q42" i="1" s="1"/>
  <c r="AC42" i="1" s="1"/>
  <c r="L43" i="1"/>
  <c r="P43" i="1" s="1"/>
  <c r="T43" i="1" s="1"/>
  <c r="L44" i="1"/>
  <c r="P44" i="1" s="1"/>
  <c r="T44" i="1" s="1"/>
  <c r="L45" i="1"/>
  <c r="P45" i="1" s="1"/>
  <c r="L46" i="1"/>
  <c r="P46" i="1" s="1"/>
  <c r="T46" i="1" s="1"/>
  <c r="L47" i="1"/>
  <c r="P47" i="1" s="1"/>
  <c r="L48" i="1"/>
  <c r="P48" i="1" s="1"/>
  <c r="T48" i="1" s="1"/>
  <c r="L49" i="1"/>
  <c r="P49" i="1" s="1"/>
  <c r="T49" i="1" s="1"/>
  <c r="L50" i="1"/>
  <c r="P50" i="1" s="1"/>
  <c r="T50" i="1" s="1"/>
  <c r="L51" i="1"/>
  <c r="P51" i="1" s="1"/>
  <c r="T51" i="1" s="1"/>
  <c r="L52" i="1"/>
  <c r="P52" i="1" s="1"/>
  <c r="L53" i="1"/>
  <c r="P53" i="1" s="1"/>
  <c r="L54" i="1"/>
  <c r="P54" i="1" s="1"/>
  <c r="L55" i="1"/>
  <c r="P55" i="1" s="1"/>
  <c r="T55" i="1" s="1"/>
  <c r="L56" i="1"/>
  <c r="P56" i="1" s="1"/>
  <c r="T56" i="1" s="1"/>
  <c r="L57" i="1"/>
  <c r="P57" i="1" s="1"/>
  <c r="T57" i="1" s="1"/>
  <c r="L58" i="1"/>
  <c r="P58" i="1" s="1"/>
  <c r="Q58" i="1" s="1"/>
  <c r="AC58" i="1" s="1"/>
  <c r="L59" i="1"/>
  <c r="P59" i="1" s="1"/>
  <c r="L60" i="1"/>
  <c r="P60" i="1" s="1"/>
  <c r="Q60" i="1" s="1"/>
  <c r="AC60" i="1" s="1"/>
  <c r="L61" i="1"/>
  <c r="P61" i="1" s="1"/>
  <c r="L62" i="1"/>
  <c r="P62" i="1" s="1"/>
  <c r="L63" i="1"/>
  <c r="P63" i="1" s="1"/>
  <c r="L64" i="1"/>
  <c r="P64" i="1" s="1"/>
  <c r="T64" i="1" s="1"/>
  <c r="L65" i="1"/>
  <c r="P65" i="1" s="1"/>
  <c r="T65" i="1" s="1"/>
  <c r="L66" i="1"/>
  <c r="P66" i="1" s="1"/>
  <c r="Q66" i="1" s="1"/>
  <c r="AC66" i="1" s="1"/>
  <c r="L67" i="1"/>
  <c r="P67" i="1" s="1"/>
  <c r="L68" i="1"/>
  <c r="P68" i="1" s="1"/>
  <c r="Q68" i="1" s="1"/>
  <c r="AC68" i="1" s="1"/>
  <c r="L69" i="1"/>
  <c r="P69" i="1" s="1"/>
  <c r="T69" i="1" s="1"/>
  <c r="L70" i="1"/>
  <c r="P70" i="1" s="1"/>
  <c r="L71" i="1"/>
  <c r="P71" i="1" s="1"/>
  <c r="T71" i="1" s="1"/>
  <c r="L72" i="1"/>
  <c r="P72" i="1" s="1"/>
  <c r="T72" i="1" s="1"/>
  <c r="L73" i="1"/>
  <c r="P73" i="1" s="1"/>
  <c r="T73" i="1" s="1"/>
  <c r="L74" i="1"/>
  <c r="P74" i="1" s="1"/>
  <c r="Q74" i="1" s="1"/>
  <c r="AC74" i="1" s="1"/>
  <c r="L75" i="1"/>
  <c r="P75" i="1" s="1"/>
  <c r="L76" i="1"/>
  <c r="P76" i="1" s="1"/>
  <c r="Q76" i="1" s="1"/>
  <c r="AC76" i="1" s="1"/>
  <c r="L77" i="1"/>
  <c r="P77" i="1" s="1"/>
  <c r="L78" i="1"/>
  <c r="P78" i="1" s="1"/>
  <c r="T78" i="1" s="1"/>
  <c r="L79" i="1"/>
  <c r="P79" i="1" s="1"/>
  <c r="T79" i="1" s="1"/>
  <c r="L80" i="1"/>
  <c r="P80" i="1" s="1"/>
  <c r="T80" i="1" s="1"/>
  <c r="L81" i="1"/>
  <c r="P81" i="1" s="1"/>
  <c r="T81" i="1" s="1"/>
  <c r="L82" i="1"/>
  <c r="P82" i="1" s="1"/>
  <c r="Q82" i="1" s="1"/>
  <c r="L83" i="1"/>
  <c r="P83" i="1" s="1"/>
  <c r="T83" i="1" s="1"/>
  <c r="L84" i="1"/>
  <c r="P84" i="1" s="1"/>
  <c r="T84" i="1" s="1"/>
  <c r="L85" i="1"/>
  <c r="P85" i="1" s="1"/>
  <c r="T85" i="1" s="1"/>
  <c r="L86" i="1"/>
  <c r="P86" i="1" s="1"/>
  <c r="T86" i="1" s="1"/>
  <c r="L87" i="1"/>
  <c r="P87" i="1" s="1"/>
  <c r="T87" i="1" s="1"/>
  <c r="L88" i="1"/>
  <c r="P88" i="1" s="1"/>
  <c r="T88" i="1" s="1"/>
  <c r="L89" i="1"/>
  <c r="P89" i="1" s="1"/>
  <c r="T89" i="1" s="1"/>
  <c r="L90" i="1"/>
  <c r="P90" i="1" s="1"/>
  <c r="T90" i="1" s="1"/>
  <c r="L91" i="1"/>
  <c r="P91" i="1" s="1"/>
  <c r="T91" i="1" s="1"/>
  <c r="L92" i="1"/>
  <c r="P92" i="1" s="1"/>
  <c r="U92" i="1" s="1"/>
  <c r="L93" i="1"/>
  <c r="P93" i="1" s="1"/>
  <c r="L94" i="1"/>
  <c r="P94" i="1" s="1"/>
  <c r="U94" i="1" s="1"/>
  <c r="L95" i="1"/>
  <c r="P95" i="1" s="1"/>
  <c r="L96" i="1"/>
  <c r="P96" i="1" s="1"/>
  <c r="U96" i="1" s="1"/>
  <c r="L97" i="1"/>
  <c r="P97" i="1" s="1"/>
  <c r="L98" i="1"/>
  <c r="P98" i="1" s="1"/>
  <c r="U98" i="1" s="1"/>
  <c r="L99" i="1"/>
  <c r="P99" i="1" s="1"/>
  <c r="L100" i="1"/>
  <c r="P100" i="1" s="1"/>
  <c r="U100" i="1" s="1"/>
  <c r="L101" i="1"/>
  <c r="P101" i="1" s="1"/>
  <c r="L102" i="1"/>
  <c r="P102" i="1" s="1"/>
  <c r="L103" i="1"/>
  <c r="P103" i="1" s="1"/>
  <c r="L104" i="1"/>
  <c r="P104" i="1" s="1"/>
  <c r="U104" i="1" s="1"/>
  <c r="L105" i="1"/>
  <c r="P105" i="1" s="1"/>
  <c r="L107" i="1"/>
  <c r="P107" i="1" s="1"/>
  <c r="L108" i="1"/>
  <c r="P108" i="1" s="1"/>
  <c r="U108" i="1" s="1"/>
  <c r="L109" i="1"/>
  <c r="P109" i="1" s="1"/>
  <c r="U109" i="1" s="1"/>
  <c r="L6" i="1"/>
  <c r="K109" i="1"/>
  <c r="K108" i="1"/>
  <c r="K10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U102" i="1" l="1"/>
  <c r="Q102" i="1"/>
  <c r="AC102" i="1" s="1"/>
  <c r="K106" i="1"/>
  <c r="K5" i="1" s="1"/>
  <c r="Q94" i="1"/>
  <c r="AC94" i="1" s="1"/>
  <c r="U107" i="1"/>
  <c r="AC107" i="1"/>
  <c r="U105" i="1"/>
  <c r="AC105" i="1"/>
  <c r="U103" i="1"/>
  <c r="AC103" i="1"/>
  <c r="U101" i="1"/>
  <c r="AC101" i="1"/>
  <c r="U99" i="1"/>
  <c r="AC99" i="1"/>
  <c r="U97" i="1"/>
  <c r="Q97" i="1"/>
  <c r="AC97" i="1" s="1"/>
  <c r="U95" i="1"/>
  <c r="Q95" i="1"/>
  <c r="AC95" i="1" s="1"/>
  <c r="U93" i="1"/>
  <c r="Q93" i="1"/>
  <c r="AC93" i="1" s="1"/>
  <c r="Q77" i="1"/>
  <c r="AC77" i="1" s="1"/>
  <c r="Q75" i="1"/>
  <c r="AC75" i="1" s="1"/>
  <c r="Q67" i="1"/>
  <c r="AC67" i="1" s="1"/>
  <c r="Q63" i="1"/>
  <c r="AC63" i="1" s="1"/>
  <c r="AC61" i="1"/>
  <c r="Q59" i="1"/>
  <c r="AC59" i="1" s="1"/>
  <c r="Q53" i="1"/>
  <c r="AC53" i="1" s="1"/>
  <c r="Q47" i="1"/>
  <c r="AC47" i="1" s="1"/>
  <c r="Q45" i="1"/>
  <c r="AC45" i="1" s="1"/>
  <c r="Q25" i="1"/>
  <c r="AC25" i="1" s="1"/>
  <c r="T52" i="1"/>
  <c r="Q9" i="1"/>
  <c r="AC9" i="1" s="1"/>
  <c r="AC16" i="1"/>
  <c r="Q19" i="1"/>
  <c r="AC19" i="1" s="1"/>
  <c r="AC21" i="1"/>
  <c r="Q27" i="1"/>
  <c r="AC27" i="1" s="1"/>
  <c r="Q29" i="1"/>
  <c r="AC29" i="1" s="1"/>
  <c r="AC31" i="1"/>
  <c r="AC33" i="1"/>
  <c r="AC37" i="1"/>
  <c r="AC39" i="1"/>
  <c r="Q41" i="1"/>
  <c r="AC41" i="1" s="1"/>
  <c r="AC52" i="1"/>
  <c r="Q54" i="1"/>
  <c r="AC54" i="1" s="1"/>
  <c r="Q70" i="1"/>
  <c r="AC70" i="1" s="1"/>
  <c r="AC106" i="1"/>
  <c r="AC108" i="1"/>
  <c r="T82" i="1"/>
  <c r="T76" i="1"/>
  <c r="T74" i="1"/>
  <c r="T68" i="1"/>
  <c r="T66" i="1"/>
  <c r="T62" i="1"/>
  <c r="T60" i="1"/>
  <c r="T58" i="1"/>
  <c r="T42" i="1"/>
  <c r="T40" i="1"/>
  <c r="T38" i="1"/>
  <c r="T36" i="1"/>
  <c r="T32" i="1"/>
  <c r="T30" i="1"/>
  <c r="T28" i="1"/>
  <c r="T20" i="1"/>
  <c r="T18" i="1"/>
  <c r="T10" i="1"/>
  <c r="T8" i="1"/>
  <c r="E5" i="1"/>
  <c r="U86" i="1"/>
  <c r="U70" i="1"/>
  <c r="U54" i="1"/>
  <c r="U38" i="1"/>
  <c r="U22" i="1"/>
  <c r="U78" i="1"/>
  <c r="U62" i="1"/>
  <c r="U46" i="1"/>
  <c r="U30" i="1"/>
  <c r="U14" i="1"/>
  <c r="T98" i="1"/>
  <c r="U90" i="1"/>
  <c r="U82" i="1"/>
  <c r="U74" i="1"/>
  <c r="U66" i="1"/>
  <c r="U58" i="1"/>
  <c r="U50" i="1"/>
  <c r="U42" i="1"/>
  <c r="U34" i="1"/>
  <c r="U26" i="1"/>
  <c r="U18" i="1"/>
  <c r="U10" i="1"/>
  <c r="T108" i="1"/>
  <c r="T104" i="1"/>
  <c r="T100" i="1"/>
  <c r="T96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109" i="1"/>
  <c r="T105" i="1"/>
  <c r="T101" i="1"/>
  <c r="L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6" i="1"/>
  <c r="Q6" i="1" s="1"/>
  <c r="AC6" i="1" s="1"/>
  <c r="T102" i="1" l="1"/>
  <c r="T94" i="1"/>
  <c r="T93" i="1"/>
  <c r="T97" i="1"/>
  <c r="AC5" i="1"/>
  <c r="T95" i="1"/>
  <c r="T99" i="1"/>
  <c r="T103" i="1"/>
  <c r="T107" i="1"/>
  <c r="Q5" i="1"/>
  <c r="T70" i="1"/>
  <c r="T21" i="1"/>
  <c r="T45" i="1"/>
  <c r="T47" i="1"/>
  <c r="T53" i="1"/>
  <c r="T59" i="1"/>
  <c r="T61" i="1"/>
  <c r="T63" i="1"/>
  <c r="T67" i="1"/>
  <c r="T75" i="1"/>
  <c r="T77" i="1"/>
  <c r="T9" i="1"/>
  <c r="T27" i="1"/>
  <c r="T31" i="1"/>
  <c r="T37" i="1"/>
  <c r="T41" i="1"/>
  <c r="T106" i="1"/>
  <c r="T16" i="1"/>
  <c r="T54" i="1"/>
  <c r="T19" i="1"/>
  <c r="T25" i="1"/>
  <c r="T29" i="1"/>
  <c r="T33" i="1"/>
  <c r="T39" i="1"/>
  <c r="P5" i="1"/>
  <c r="T6" i="1"/>
  <c r="U6" i="1"/>
</calcChain>
</file>

<file path=xl/sharedStrings.xml><?xml version="1.0" encoding="utf-8"?>
<sst xmlns="http://schemas.openxmlformats.org/spreadsheetml/2006/main" count="392" uniqueCount="148">
  <si>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</si>
  <si>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</si>
  <si>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</si>
  <si>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</si>
  <si>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</si>
  <si>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</si>
  <si>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</si>
  <si>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</si>
  <si>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</si>
  <si>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</si>
  <si>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</si>
  <si>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</si>
  <si>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</si>
  <si>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</si>
  <si>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</si>
  <si>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</si>
  <si>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</si>
  <si>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</si>
  <si>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</si>
  <si>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</si>
  <si>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</si>
  <si>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</si>
  <si>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01,07,</t>
  </si>
  <si>
    <t>06,07,</t>
  </si>
  <si>
    <t>04,07,</t>
  </si>
  <si>
    <t>03,07,</t>
  </si>
  <si>
    <t>27,06,</t>
  </si>
  <si>
    <t>26,06,</t>
  </si>
  <si>
    <t>20,06,</t>
  </si>
  <si>
    <t>19,06,</t>
  </si>
  <si>
    <t>13,06,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</si>
  <si>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</si>
  <si>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</si>
  <si>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</si>
  <si>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</si>
  <si>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нет потребности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</si>
  <si>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</si>
  <si>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</si>
  <si>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</si>
  <si>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</si>
  <si>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</si>
  <si>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</si>
  <si>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</si>
  <si>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</si>
  <si>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</si>
  <si>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</si>
  <si>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</si>
  <si>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</si>
  <si>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</si>
  <si>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</si>
  <si>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</si>
  <si>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</si>
  <si>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</si>
  <si>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</si>
  <si>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</si>
  <si>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</si>
  <si>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</si>
  <si>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</si>
  <si>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</si>
  <si>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</si>
  <si>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</si>
  <si>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</si>
  <si>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</si>
  <si>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</si>
  <si>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</si>
  <si>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</si>
  <si>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</si>
  <si>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</si>
  <si>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</si>
  <si>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</si>
  <si>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</si>
  <si>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</si>
  <si>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</si>
  <si>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</si>
  <si>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</si>
  <si>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</si>
  <si>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>ротация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</si>
  <si>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</si>
  <si>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</si>
  <si>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</si>
  <si>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</si>
  <si>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</si>
  <si>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</si>
  <si>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</si>
  <si>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</si>
  <si>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</si>
  <si>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</si>
  <si>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</si>
  <si>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</si>
  <si>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</si>
  <si>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</si>
  <si>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</si>
  <si>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</si>
  <si>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</si>
  <si>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</si>
  <si>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</si>
  <si>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</si>
  <si>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</si>
  <si>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326  Колбаса вареная Сочинка ТМ Стародворье,  0,45 кг.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</si>
  <si>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</si>
  <si>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</si>
  <si>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</si>
  <si>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</si>
  <si>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</si>
  <si>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</si>
  <si>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</si>
  <si>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</si>
  <si>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</si>
  <si>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</si>
  <si>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</si>
  <si>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</si>
  <si>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</si>
  <si>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</si>
  <si>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</si>
  <si>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</si>
  <si>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</si>
  <si>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</si>
  <si>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</si>
  <si>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</si>
  <si>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</si>
  <si>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</si>
  <si>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</si>
  <si>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</si>
  <si>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</si>
  <si>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</si>
  <si>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</si>
  <si>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</si>
  <si>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</si>
  <si>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</si>
  <si>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</si>
  <si>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</si>
  <si>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</si>
  <si>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</si>
  <si>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</si>
  <si>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</si>
  <si>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</si>
  <si>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</si>
  <si>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</si>
  <si>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</si>
  <si>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</si>
  <si>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>новинка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</si>
  <si>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</si>
  <si>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</si>
  <si>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</si>
  <si>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459  Колбаса Докторская Филейная 0,5кг ТМ Особый рецепт  ПОКОМ</t>
  </si>
  <si>
    <t>нужно увеличить продажи</t>
  </si>
  <si>
    <t>заказ</t>
  </si>
  <si>
    <t>08,07,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</si>
</sst>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4.85546875" style="8" customWidth="1"/>
    <col min="8" max="8" width="4.85546875" customWidth="1"/>
    <col min="9" max="9" width="15.28515625" customWidth="1"/>
    <col min="10" max="18" width="6.7109375" customWidth="1"/>
    <col min="19" max="19" width="22.140625" customWidth="1"/>
    <col min="20" max="21" width="5.7109375" customWidth="1"/>
    <col min="22" max="27" width="6" customWidth="1"/>
    <col min="28" max="28" width="25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146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51138.781999999985</v>
      </c>
      <c r="F5" s="4">
        <f>SUM(F6:F500)</f>
        <v>22220.791999999994</v>
      </c>
      <c r="G5" s="6"/>
      <c r="H5" s="1"/>
      <c r="I5" s="1"/>
      <c r="J5" s="4">
        <f t="shared" ref="J5:R5" si="0">SUM(J6:J500)</f>
        <v>51103.708999999988</v>
      </c>
      <c r="K5" s="4">
        <f t="shared" si="0"/>
        <v>35.072999999998842</v>
      </c>
      <c r="L5" s="4">
        <f t="shared" si="0"/>
        <v>20678.032999999996</v>
      </c>
      <c r="M5" s="4">
        <f t="shared" si="0"/>
        <v>30460.749</v>
      </c>
      <c r="N5" s="4">
        <f t="shared" si="0"/>
        <v>12415.57302</v>
      </c>
      <c r="O5" s="4">
        <f t="shared" si="0"/>
        <v>4140.5236000000014</v>
      </c>
      <c r="P5" s="4">
        <f t="shared" si="0"/>
        <v>4135.6065999999992</v>
      </c>
      <c r="Q5" s="4">
        <f t="shared" si="0"/>
        <v>7446.3278199999986</v>
      </c>
      <c r="R5" s="4">
        <f t="shared" si="0"/>
        <v>0</v>
      </c>
      <c r="S5" s="1"/>
      <c r="T5" s="1"/>
      <c r="U5" s="1"/>
      <c r="V5" s="4">
        <f t="shared" ref="V5:AA5" si="1">SUM(V6:V500)</f>
        <v>4157.8294000000005</v>
      </c>
      <c r="W5" s="4">
        <f t="shared" si="1"/>
        <v>5063.8746000000001</v>
      </c>
      <c r="X5" s="4">
        <f t="shared" si="1"/>
        <v>5036.8698000000013</v>
      </c>
      <c r="Y5" s="4">
        <f t="shared" si="1"/>
        <v>4863.0951999999997</v>
      </c>
      <c r="Z5" s="4">
        <f t="shared" si="1"/>
        <v>5294.6755999999987</v>
      </c>
      <c r="AA5" s="4">
        <f t="shared" si="1"/>
        <v>5526.9033999999992</v>
      </c>
      <c r="AB5" s="1"/>
      <c r="AC5" s="4">
        <f>SUM(AC6:AC500)</f>
        <v>6017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130.404</v>
      </c>
      <c r="D6" s="1">
        <v>45.874000000000002</v>
      </c>
      <c r="E6" s="1">
        <v>106.386</v>
      </c>
      <c r="F6" s="1">
        <v>35.793999999999997</v>
      </c>
      <c r="G6" s="6">
        <v>1</v>
      </c>
      <c r="H6" s="1">
        <v>50</v>
      </c>
      <c r="I6" s="1" t="s">
        <v>33</v>
      </c>
      <c r="J6" s="1">
        <v>99.8</v>
      </c>
      <c r="K6" s="1">
        <f t="shared" ref="K6:K37" si="2">E6-J6</f>
        <v>6.5859999999999985</v>
      </c>
      <c r="L6" s="1">
        <f>E6-M6</f>
        <v>106.386</v>
      </c>
      <c r="M6" s="1"/>
      <c r="N6" s="1">
        <v>87.702539999999985</v>
      </c>
      <c r="O6" s="1">
        <v>94.615459999999956</v>
      </c>
      <c r="P6" s="1">
        <f>L6/5</f>
        <v>21.277200000000001</v>
      </c>
      <c r="Q6" s="5">
        <f>11*P6-O6-N6-F6</f>
        <v>15.937200000000075</v>
      </c>
      <c r="R6" s="5"/>
      <c r="S6" s="1"/>
      <c r="T6" s="1">
        <f>(F6+N6+O6+Q6)/P6</f>
        <v>11</v>
      </c>
      <c r="U6" s="1">
        <f>(F6+N6+O6)/P6</f>
        <v>10.250972872370422</v>
      </c>
      <c r="V6" s="1">
        <v>23.906400000000001</v>
      </c>
      <c r="W6" s="1">
        <v>19.4908</v>
      </c>
      <c r="X6" s="1">
        <v>16.668800000000001</v>
      </c>
      <c r="Y6" s="1">
        <v>20.114999999999998</v>
      </c>
      <c r="Z6" s="1">
        <v>20.067399999999999</v>
      </c>
      <c r="AA6" s="1">
        <v>20.7194</v>
      </c>
      <c r="AB6" s="1"/>
      <c r="AC6" s="1">
        <f>ROUND(Q6*G6,0)</f>
        <v>16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3" t="s">
        <v>34</v>
      </c>
      <c r="B7" s="13" t="s">
        <v>32</v>
      </c>
      <c r="C7" s="13"/>
      <c r="D7" s="13"/>
      <c r="E7" s="13"/>
      <c r="F7" s="13"/>
      <c r="G7" s="14">
        <v>0</v>
      </c>
      <c r="H7" s="13" t="e">
        <v>#N/A</v>
      </c>
      <c r="I7" s="13" t="s">
        <v>33</v>
      </c>
      <c r="J7" s="13"/>
      <c r="K7" s="13">
        <f t="shared" si="2"/>
        <v>0</v>
      </c>
      <c r="L7" s="13">
        <f t="shared" ref="L7:L70" si="3">E7-M7</f>
        <v>0</v>
      </c>
      <c r="M7" s="13"/>
      <c r="N7" s="13"/>
      <c r="O7" s="13"/>
      <c r="P7" s="13">
        <f t="shared" ref="P7:P70" si="4">L7/5</f>
        <v>0</v>
      </c>
      <c r="Q7" s="15"/>
      <c r="R7" s="15"/>
      <c r="S7" s="13"/>
      <c r="T7" s="13" t="e">
        <f t="shared" ref="T7:T70" si="5">(F7+N7+O7+Q7)/P7</f>
        <v>#DIV/0!</v>
      </c>
      <c r="U7" s="13" t="e">
        <f t="shared" ref="U7:U70" si="6">(F7+N7+O7)/P7</f>
        <v>#DIV/0!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 t="s">
        <v>35</v>
      </c>
      <c r="AC7" s="13">
        <f t="shared" ref="AC7:AC70" si="7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355.41</v>
      </c>
      <c r="D8" s="1">
        <v>698.11500000000001</v>
      </c>
      <c r="E8" s="1">
        <v>516.89</v>
      </c>
      <c r="F8" s="1">
        <v>466.20499999999998</v>
      </c>
      <c r="G8" s="6">
        <v>1</v>
      </c>
      <c r="H8" s="1">
        <v>45</v>
      </c>
      <c r="I8" s="1" t="s">
        <v>33</v>
      </c>
      <c r="J8" s="1">
        <v>502.21100000000001</v>
      </c>
      <c r="K8" s="1">
        <f t="shared" si="2"/>
        <v>14.678999999999974</v>
      </c>
      <c r="L8" s="1">
        <f t="shared" si="3"/>
        <v>360.67899999999997</v>
      </c>
      <c r="M8" s="1">
        <v>156.21100000000001</v>
      </c>
      <c r="N8" s="1">
        <v>207.99709999999979</v>
      </c>
      <c r="O8" s="1"/>
      <c r="P8" s="1">
        <f t="shared" si="4"/>
        <v>72.135799999999989</v>
      </c>
      <c r="Q8" s="5">
        <f t="shared" ref="Q8:Q9" si="8">11*P8-O8-N8-F8</f>
        <v>119.29170000000005</v>
      </c>
      <c r="R8" s="5"/>
      <c r="S8" s="1"/>
      <c r="T8" s="1">
        <f t="shared" si="5"/>
        <v>10.999999999999998</v>
      </c>
      <c r="U8" s="1">
        <f t="shared" si="6"/>
        <v>9.3462899143005256</v>
      </c>
      <c r="V8" s="1">
        <v>72</v>
      </c>
      <c r="W8" s="1">
        <v>88.8386</v>
      </c>
      <c r="X8" s="1">
        <v>90.339799999999997</v>
      </c>
      <c r="Y8" s="1">
        <v>70.121600000000001</v>
      </c>
      <c r="Z8" s="1">
        <v>81.177999999999997</v>
      </c>
      <c r="AA8" s="1">
        <v>80.904399999999995</v>
      </c>
      <c r="AB8" s="1"/>
      <c r="AC8" s="1">
        <f t="shared" si="7"/>
        <v>119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554.39</v>
      </c>
      <c r="D9" s="1">
        <v>413.37</v>
      </c>
      <c r="E9" s="1">
        <v>464.11099999999999</v>
      </c>
      <c r="F9" s="1">
        <v>406.18</v>
      </c>
      <c r="G9" s="6">
        <v>1</v>
      </c>
      <c r="H9" s="1">
        <v>45</v>
      </c>
      <c r="I9" s="1" t="s">
        <v>33</v>
      </c>
      <c r="J9" s="1">
        <v>452.4</v>
      </c>
      <c r="K9" s="1">
        <f t="shared" si="2"/>
        <v>11.711000000000013</v>
      </c>
      <c r="L9" s="1">
        <f t="shared" si="3"/>
        <v>464.11099999999999</v>
      </c>
      <c r="M9" s="1"/>
      <c r="N9" s="1">
        <v>341.82040000000001</v>
      </c>
      <c r="O9" s="1"/>
      <c r="P9" s="1">
        <f t="shared" si="4"/>
        <v>92.822199999999995</v>
      </c>
      <c r="Q9" s="5">
        <f t="shared" si="8"/>
        <v>273.04379999999998</v>
      </c>
      <c r="R9" s="5"/>
      <c r="S9" s="1"/>
      <c r="T9" s="1">
        <f t="shared" si="5"/>
        <v>11.000000000000002</v>
      </c>
      <c r="U9" s="1">
        <f t="shared" si="6"/>
        <v>8.058421369025945</v>
      </c>
      <c r="V9" s="1">
        <v>86.338400000000007</v>
      </c>
      <c r="W9" s="1">
        <v>104.10339999999999</v>
      </c>
      <c r="X9" s="1">
        <v>97.333400000000012</v>
      </c>
      <c r="Y9" s="1">
        <v>89.596000000000004</v>
      </c>
      <c r="Z9" s="1">
        <v>106.807</v>
      </c>
      <c r="AA9" s="1">
        <v>91.680400000000006</v>
      </c>
      <c r="AB9" s="1"/>
      <c r="AC9" s="1">
        <f t="shared" si="7"/>
        <v>273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32</v>
      </c>
      <c r="C10" s="1">
        <v>91.277000000000001</v>
      </c>
      <c r="D10" s="1">
        <v>410.399</v>
      </c>
      <c r="E10" s="1">
        <v>215.72</v>
      </c>
      <c r="F10" s="1">
        <v>245.03</v>
      </c>
      <c r="G10" s="6">
        <v>1</v>
      </c>
      <c r="H10" s="1">
        <v>40</v>
      </c>
      <c r="I10" s="1" t="s">
        <v>33</v>
      </c>
      <c r="J10" s="1">
        <v>210.93199999999999</v>
      </c>
      <c r="K10" s="1">
        <f t="shared" si="2"/>
        <v>4.7880000000000109</v>
      </c>
      <c r="L10" s="1">
        <f t="shared" si="3"/>
        <v>113.88800000000001</v>
      </c>
      <c r="M10" s="1">
        <v>101.83199999999999</v>
      </c>
      <c r="N10" s="1">
        <v>109.53844000000009</v>
      </c>
      <c r="O10" s="1"/>
      <c r="P10" s="1">
        <f t="shared" si="4"/>
        <v>22.7776</v>
      </c>
      <c r="Q10" s="5"/>
      <c r="R10" s="5"/>
      <c r="S10" s="1"/>
      <c r="T10" s="1">
        <f t="shared" si="5"/>
        <v>15.566540812025856</v>
      </c>
      <c r="U10" s="1">
        <f t="shared" si="6"/>
        <v>15.566540812025856</v>
      </c>
      <c r="V10" s="1">
        <v>26.017800000000001</v>
      </c>
      <c r="W10" s="1">
        <v>40.247200000000007</v>
      </c>
      <c r="X10" s="1">
        <v>39.617600000000003</v>
      </c>
      <c r="Y10" s="1">
        <v>25.630400000000002</v>
      </c>
      <c r="Z10" s="1">
        <v>27.787400000000002</v>
      </c>
      <c r="AA10" s="1">
        <v>27.437200000000001</v>
      </c>
      <c r="AB10" s="1"/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39</v>
      </c>
      <c r="B11" s="13" t="s">
        <v>40</v>
      </c>
      <c r="C11" s="13"/>
      <c r="D11" s="13"/>
      <c r="E11" s="13"/>
      <c r="F11" s="13"/>
      <c r="G11" s="14">
        <v>0</v>
      </c>
      <c r="H11" s="13">
        <v>45</v>
      </c>
      <c r="I11" s="13" t="s">
        <v>33</v>
      </c>
      <c r="J11" s="13"/>
      <c r="K11" s="13">
        <f t="shared" si="2"/>
        <v>0</v>
      </c>
      <c r="L11" s="13">
        <f t="shared" si="3"/>
        <v>0</v>
      </c>
      <c r="M11" s="13"/>
      <c r="N11" s="13"/>
      <c r="O11" s="13"/>
      <c r="P11" s="13">
        <f t="shared" si="4"/>
        <v>0</v>
      </c>
      <c r="Q11" s="15"/>
      <c r="R11" s="15"/>
      <c r="S11" s="13"/>
      <c r="T11" s="13" t="e">
        <f t="shared" si="5"/>
        <v>#DIV/0!</v>
      </c>
      <c r="U11" s="13" t="e">
        <f t="shared" si="6"/>
        <v>#DIV/0!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 t="s">
        <v>35</v>
      </c>
      <c r="AC11" s="13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3" t="s">
        <v>41</v>
      </c>
      <c r="B12" s="13" t="s">
        <v>40</v>
      </c>
      <c r="C12" s="13"/>
      <c r="D12" s="13"/>
      <c r="E12" s="13"/>
      <c r="F12" s="13"/>
      <c r="G12" s="14">
        <v>0</v>
      </c>
      <c r="H12" s="13">
        <v>45</v>
      </c>
      <c r="I12" s="13" t="s">
        <v>33</v>
      </c>
      <c r="J12" s="13"/>
      <c r="K12" s="13">
        <f t="shared" si="2"/>
        <v>0</v>
      </c>
      <c r="L12" s="13">
        <f t="shared" si="3"/>
        <v>0</v>
      </c>
      <c r="M12" s="13"/>
      <c r="N12" s="13"/>
      <c r="O12" s="13"/>
      <c r="P12" s="13">
        <f t="shared" si="4"/>
        <v>0</v>
      </c>
      <c r="Q12" s="15"/>
      <c r="R12" s="15"/>
      <c r="S12" s="13"/>
      <c r="T12" s="13" t="e">
        <f t="shared" si="5"/>
        <v>#DIV/0!</v>
      </c>
      <c r="U12" s="13" t="e">
        <f t="shared" si="6"/>
        <v>#DIV/0!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 t="s">
        <v>35</v>
      </c>
      <c r="AC12" s="13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3" t="s">
        <v>42</v>
      </c>
      <c r="B13" s="13" t="s">
        <v>40</v>
      </c>
      <c r="C13" s="13"/>
      <c r="D13" s="13"/>
      <c r="E13" s="13"/>
      <c r="F13" s="13"/>
      <c r="G13" s="14">
        <v>0</v>
      </c>
      <c r="H13" s="13">
        <v>180</v>
      </c>
      <c r="I13" s="13" t="s">
        <v>33</v>
      </c>
      <c r="J13" s="13"/>
      <c r="K13" s="13">
        <f t="shared" si="2"/>
        <v>0</v>
      </c>
      <c r="L13" s="13">
        <f t="shared" si="3"/>
        <v>0</v>
      </c>
      <c r="M13" s="13"/>
      <c r="N13" s="13"/>
      <c r="O13" s="13"/>
      <c r="P13" s="13">
        <f t="shared" si="4"/>
        <v>0</v>
      </c>
      <c r="Q13" s="15"/>
      <c r="R13" s="15"/>
      <c r="S13" s="13"/>
      <c r="T13" s="13" t="e">
        <f t="shared" si="5"/>
        <v>#DIV/0!</v>
      </c>
      <c r="U13" s="13" t="e">
        <f t="shared" si="6"/>
        <v>#DIV/0!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 t="s">
        <v>35</v>
      </c>
      <c r="AC13" s="13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43</v>
      </c>
      <c r="B14" s="13" t="s">
        <v>40</v>
      </c>
      <c r="C14" s="13"/>
      <c r="D14" s="13"/>
      <c r="E14" s="13"/>
      <c r="F14" s="13"/>
      <c r="G14" s="14">
        <v>0</v>
      </c>
      <c r="H14" s="13">
        <v>40</v>
      </c>
      <c r="I14" s="13" t="s">
        <v>33</v>
      </c>
      <c r="J14" s="13"/>
      <c r="K14" s="13">
        <f t="shared" si="2"/>
        <v>0</v>
      </c>
      <c r="L14" s="13">
        <f t="shared" si="3"/>
        <v>0</v>
      </c>
      <c r="M14" s="13"/>
      <c r="N14" s="13"/>
      <c r="O14" s="13"/>
      <c r="P14" s="13">
        <f t="shared" si="4"/>
        <v>0</v>
      </c>
      <c r="Q14" s="15"/>
      <c r="R14" s="15"/>
      <c r="S14" s="13"/>
      <c r="T14" s="13" t="e">
        <f t="shared" si="5"/>
        <v>#DIV/0!</v>
      </c>
      <c r="U14" s="13" t="e">
        <f t="shared" si="6"/>
        <v>#DIV/0!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 t="s">
        <v>35</v>
      </c>
      <c r="AC14" s="13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44</v>
      </c>
      <c r="B15" s="13" t="s">
        <v>40</v>
      </c>
      <c r="C15" s="13"/>
      <c r="D15" s="13"/>
      <c r="E15" s="13"/>
      <c r="F15" s="13"/>
      <c r="G15" s="14">
        <v>0</v>
      </c>
      <c r="H15" s="13">
        <v>50</v>
      </c>
      <c r="I15" s="13" t="s">
        <v>33</v>
      </c>
      <c r="J15" s="13"/>
      <c r="K15" s="13">
        <f t="shared" si="2"/>
        <v>0</v>
      </c>
      <c r="L15" s="13">
        <f t="shared" si="3"/>
        <v>0</v>
      </c>
      <c r="M15" s="13"/>
      <c r="N15" s="13"/>
      <c r="O15" s="13"/>
      <c r="P15" s="13">
        <f t="shared" si="4"/>
        <v>0</v>
      </c>
      <c r="Q15" s="15"/>
      <c r="R15" s="15"/>
      <c r="S15" s="13"/>
      <c r="T15" s="13" t="e">
        <f t="shared" si="5"/>
        <v>#DIV/0!</v>
      </c>
      <c r="U15" s="13" t="e">
        <f t="shared" si="6"/>
        <v>#DIV/0!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 t="s">
        <v>35</v>
      </c>
      <c r="AC15" s="13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40</v>
      </c>
      <c r="C16" s="1">
        <v>144</v>
      </c>
      <c r="D16" s="1">
        <v>60</v>
      </c>
      <c r="E16" s="1">
        <v>57</v>
      </c>
      <c r="F16" s="1">
        <v>126</v>
      </c>
      <c r="G16" s="6">
        <v>0.17</v>
      </c>
      <c r="H16" s="1">
        <v>120</v>
      </c>
      <c r="I16" s="1" t="s">
        <v>33</v>
      </c>
      <c r="J16" s="1">
        <v>65</v>
      </c>
      <c r="K16" s="1">
        <f t="shared" si="2"/>
        <v>-8</v>
      </c>
      <c r="L16" s="1">
        <f t="shared" si="3"/>
        <v>57</v>
      </c>
      <c r="M16" s="1"/>
      <c r="N16" s="1">
        <v>63.099999999999987</v>
      </c>
      <c r="O16" s="1"/>
      <c r="P16" s="1">
        <f t="shared" si="4"/>
        <v>11.4</v>
      </c>
      <c r="Q16" s="5"/>
      <c r="R16" s="5"/>
      <c r="S16" s="1"/>
      <c r="T16" s="1">
        <f t="shared" si="5"/>
        <v>16.587719298245613</v>
      </c>
      <c r="U16" s="1">
        <f t="shared" si="6"/>
        <v>16.587719298245613</v>
      </c>
      <c r="V16" s="1">
        <v>12.2</v>
      </c>
      <c r="W16" s="1">
        <v>21.4</v>
      </c>
      <c r="X16" s="1">
        <v>18.8</v>
      </c>
      <c r="Y16" s="1">
        <v>11.8</v>
      </c>
      <c r="Z16" s="1">
        <v>22.8</v>
      </c>
      <c r="AA16" s="1">
        <v>24</v>
      </c>
      <c r="AB16" s="17" t="s">
        <v>145</v>
      </c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46</v>
      </c>
      <c r="B17" s="13" t="s">
        <v>40</v>
      </c>
      <c r="C17" s="13"/>
      <c r="D17" s="13"/>
      <c r="E17" s="13"/>
      <c r="F17" s="13"/>
      <c r="G17" s="14">
        <v>0</v>
      </c>
      <c r="H17" s="13">
        <v>45</v>
      </c>
      <c r="I17" s="13" t="s">
        <v>33</v>
      </c>
      <c r="J17" s="13"/>
      <c r="K17" s="13">
        <f t="shared" si="2"/>
        <v>0</v>
      </c>
      <c r="L17" s="13">
        <f t="shared" si="3"/>
        <v>0</v>
      </c>
      <c r="M17" s="13"/>
      <c r="N17" s="13"/>
      <c r="O17" s="13"/>
      <c r="P17" s="13">
        <f t="shared" si="4"/>
        <v>0</v>
      </c>
      <c r="Q17" s="15"/>
      <c r="R17" s="15"/>
      <c r="S17" s="13"/>
      <c r="T17" s="13" t="e">
        <f t="shared" si="5"/>
        <v>#DIV/0!</v>
      </c>
      <c r="U17" s="13" t="e">
        <f t="shared" si="6"/>
        <v>#DIV/0!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 t="s">
        <v>35</v>
      </c>
      <c r="AC17" s="13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40</v>
      </c>
      <c r="C18" s="1">
        <v>77</v>
      </c>
      <c r="D18" s="1">
        <v>234</v>
      </c>
      <c r="E18" s="1">
        <v>159</v>
      </c>
      <c r="F18" s="1">
        <v>123</v>
      </c>
      <c r="G18" s="6">
        <v>0.35</v>
      </c>
      <c r="H18" s="1">
        <v>45</v>
      </c>
      <c r="I18" s="1" t="s">
        <v>33</v>
      </c>
      <c r="J18" s="1">
        <v>156</v>
      </c>
      <c r="K18" s="1">
        <f t="shared" si="2"/>
        <v>3</v>
      </c>
      <c r="L18" s="1">
        <f t="shared" si="3"/>
        <v>123</v>
      </c>
      <c r="M18" s="1">
        <v>36</v>
      </c>
      <c r="N18" s="1">
        <v>94.099999999999966</v>
      </c>
      <c r="O18" s="1"/>
      <c r="P18" s="1">
        <f t="shared" si="4"/>
        <v>24.6</v>
      </c>
      <c r="Q18" s="5">
        <f t="shared" ref="Q18:Q19" si="9">11*P18-O18-N18-F18</f>
        <v>53.500000000000057</v>
      </c>
      <c r="R18" s="5"/>
      <c r="S18" s="1"/>
      <c r="T18" s="1">
        <f t="shared" si="5"/>
        <v>11</v>
      </c>
      <c r="U18" s="1">
        <f t="shared" si="6"/>
        <v>8.8252032520325177</v>
      </c>
      <c r="V18" s="1">
        <v>20</v>
      </c>
      <c r="W18" s="1">
        <v>29.4</v>
      </c>
      <c r="X18" s="1">
        <v>26.8</v>
      </c>
      <c r="Y18" s="1">
        <v>21.2</v>
      </c>
      <c r="Z18" s="1">
        <v>20</v>
      </c>
      <c r="AA18" s="1">
        <v>20.399999999999999</v>
      </c>
      <c r="AB18" s="1"/>
      <c r="AC18" s="1">
        <f t="shared" si="7"/>
        <v>19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32</v>
      </c>
      <c r="C19" s="1">
        <v>537.67899999999997</v>
      </c>
      <c r="D19" s="1">
        <v>580.27499999999998</v>
      </c>
      <c r="E19" s="1">
        <v>614.35699999999997</v>
      </c>
      <c r="F19" s="1">
        <v>427.863</v>
      </c>
      <c r="G19" s="6">
        <v>1</v>
      </c>
      <c r="H19" s="1">
        <v>55</v>
      </c>
      <c r="I19" s="1" t="s">
        <v>33</v>
      </c>
      <c r="J19" s="1">
        <v>588.21</v>
      </c>
      <c r="K19" s="1">
        <f t="shared" si="2"/>
        <v>26.146999999999935</v>
      </c>
      <c r="L19" s="1">
        <f t="shared" si="3"/>
        <v>392.48699999999997</v>
      </c>
      <c r="M19" s="1">
        <v>221.87</v>
      </c>
      <c r="N19" s="1">
        <v>226.15770000000001</v>
      </c>
      <c r="O19" s="1">
        <v>93.282300000000077</v>
      </c>
      <c r="P19" s="1">
        <f t="shared" si="4"/>
        <v>78.497399999999999</v>
      </c>
      <c r="Q19" s="5">
        <f t="shared" si="9"/>
        <v>116.16839999999996</v>
      </c>
      <c r="R19" s="5"/>
      <c r="S19" s="1"/>
      <c r="T19" s="1">
        <f t="shared" si="5"/>
        <v>11.000000000000002</v>
      </c>
      <c r="U19" s="1">
        <f t="shared" si="6"/>
        <v>9.5200987548632199</v>
      </c>
      <c r="V19" s="1">
        <v>80.9816</v>
      </c>
      <c r="W19" s="1">
        <v>89.879800000000003</v>
      </c>
      <c r="X19" s="1">
        <v>88.239400000000003</v>
      </c>
      <c r="Y19" s="1">
        <v>85.971600000000009</v>
      </c>
      <c r="Z19" s="1">
        <v>95.778200000000012</v>
      </c>
      <c r="AA19" s="1">
        <v>78.391999999999996</v>
      </c>
      <c r="AB19" s="1"/>
      <c r="AC19" s="1">
        <f t="shared" si="7"/>
        <v>116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32</v>
      </c>
      <c r="C20" s="1">
        <v>2661.7</v>
      </c>
      <c r="D20" s="1">
        <v>9995.1360000000004</v>
      </c>
      <c r="E20" s="1">
        <v>7467.5720000000001</v>
      </c>
      <c r="F20" s="1">
        <v>1857.357</v>
      </c>
      <c r="G20" s="6">
        <v>1</v>
      </c>
      <c r="H20" s="1">
        <v>50</v>
      </c>
      <c r="I20" s="1" t="s">
        <v>33</v>
      </c>
      <c r="J20" s="1">
        <v>7478.8450000000003</v>
      </c>
      <c r="K20" s="1">
        <f t="shared" si="2"/>
        <v>-11.273000000000138</v>
      </c>
      <c r="L20" s="1">
        <f t="shared" si="3"/>
        <v>1942.7269999999999</v>
      </c>
      <c r="M20" s="1">
        <v>5524.8450000000003</v>
      </c>
      <c r="N20" s="1">
        <v>1250</v>
      </c>
      <c r="O20" s="1">
        <v>514.9980000000005</v>
      </c>
      <c r="P20" s="1">
        <f t="shared" si="4"/>
        <v>388.54539999999997</v>
      </c>
      <c r="Q20" s="5">
        <v>800</v>
      </c>
      <c r="R20" s="5"/>
      <c r="S20" s="1"/>
      <c r="T20" s="1">
        <f t="shared" si="5"/>
        <v>11.381823076531084</v>
      </c>
      <c r="U20" s="1">
        <f t="shared" si="6"/>
        <v>9.3228616269810445</v>
      </c>
      <c r="V20" s="1">
        <v>392.77339999999998</v>
      </c>
      <c r="W20" s="1">
        <v>414.07999999999993</v>
      </c>
      <c r="X20" s="1">
        <v>414.04219999999998</v>
      </c>
      <c r="Y20" s="1">
        <v>455.86180000000002</v>
      </c>
      <c r="Z20" s="1">
        <v>484.69319999999988</v>
      </c>
      <c r="AA20" s="1">
        <v>452.39519999999999</v>
      </c>
      <c r="AB20" s="1"/>
      <c r="AC20" s="1">
        <f t="shared" si="7"/>
        <v>800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32</v>
      </c>
      <c r="C21" s="1">
        <v>548.92999999999995</v>
      </c>
      <c r="D21" s="1">
        <v>749.72</v>
      </c>
      <c r="E21" s="1">
        <v>783.17600000000004</v>
      </c>
      <c r="F21" s="1">
        <v>434.86</v>
      </c>
      <c r="G21" s="6">
        <v>1</v>
      </c>
      <c r="H21" s="1">
        <v>55</v>
      </c>
      <c r="I21" s="1" t="s">
        <v>33</v>
      </c>
      <c r="J21" s="1">
        <v>745.69</v>
      </c>
      <c r="K21" s="1">
        <f t="shared" si="2"/>
        <v>37.48599999999999</v>
      </c>
      <c r="L21" s="1">
        <f t="shared" si="3"/>
        <v>525.47600000000011</v>
      </c>
      <c r="M21" s="1">
        <v>257.7</v>
      </c>
      <c r="N21" s="1">
        <v>330</v>
      </c>
      <c r="O21" s="1">
        <v>168.422</v>
      </c>
      <c r="P21" s="1">
        <f t="shared" si="4"/>
        <v>105.09520000000002</v>
      </c>
      <c r="Q21" s="5">
        <v>250</v>
      </c>
      <c r="R21" s="5"/>
      <c r="S21" s="1"/>
      <c r="T21" s="1">
        <f t="shared" si="5"/>
        <v>11.2591440903105</v>
      </c>
      <c r="U21" s="1">
        <f t="shared" si="6"/>
        <v>8.880348484041134</v>
      </c>
      <c r="V21" s="1">
        <v>102.62479999999999</v>
      </c>
      <c r="W21" s="1">
        <v>105.55500000000001</v>
      </c>
      <c r="X21" s="1">
        <v>104.377</v>
      </c>
      <c r="Y21" s="1">
        <v>100.9192</v>
      </c>
      <c r="Z21" s="1">
        <v>109.89239999999999</v>
      </c>
      <c r="AA21" s="1">
        <v>109.7912</v>
      </c>
      <c r="AB21" s="1"/>
      <c r="AC21" s="1">
        <f t="shared" si="7"/>
        <v>250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3" t="s">
        <v>51</v>
      </c>
      <c r="B22" s="13" t="s">
        <v>32</v>
      </c>
      <c r="C22" s="13"/>
      <c r="D22" s="13"/>
      <c r="E22" s="13"/>
      <c r="F22" s="13"/>
      <c r="G22" s="14">
        <v>0</v>
      </c>
      <c r="H22" s="13">
        <v>60</v>
      </c>
      <c r="I22" s="13" t="s">
        <v>33</v>
      </c>
      <c r="J22" s="13"/>
      <c r="K22" s="13">
        <f t="shared" si="2"/>
        <v>0</v>
      </c>
      <c r="L22" s="13">
        <f t="shared" si="3"/>
        <v>0</v>
      </c>
      <c r="M22" s="13"/>
      <c r="N22" s="13"/>
      <c r="O22" s="13"/>
      <c r="P22" s="13">
        <f t="shared" si="4"/>
        <v>0</v>
      </c>
      <c r="Q22" s="15"/>
      <c r="R22" s="15"/>
      <c r="S22" s="13"/>
      <c r="T22" s="13" t="e">
        <f t="shared" si="5"/>
        <v>#DIV/0!</v>
      </c>
      <c r="U22" s="13" t="e">
        <f t="shared" si="6"/>
        <v>#DIV/0!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 t="s">
        <v>35</v>
      </c>
      <c r="AC22" s="13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52</v>
      </c>
      <c r="B23" s="10" t="s">
        <v>32</v>
      </c>
      <c r="C23" s="10">
        <v>3.28</v>
      </c>
      <c r="D23" s="10"/>
      <c r="E23" s="10"/>
      <c r="F23" s="10"/>
      <c r="G23" s="11">
        <v>0</v>
      </c>
      <c r="H23" s="10" t="e">
        <v>#N/A</v>
      </c>
      <c r="I23" s="10" t="s">
        <v>53</v>
      </c>
      <c r="J23" s="10">
        <v>47.6</v>
      </c>
      <c r="K23" s="10">
        <f t="shared" si="2"/>
        <v>-47.6</v>
      </c>
      <c r="L23" s="10">
        <f t="shared" si="3"/>
        <v>0</v>
      </c>
      <c r="M23" s="10"/>
      <c r="N23" s="10"/>
      <c r="O23" s="10"/>
      <c r="P23" s="10">
        <f t="shared" si="4"/>
        <v>0</v>
      </c>
      <c r="Q23" s="12"/>
      <c r="R23" s="12"/>
      <c r="S23" s="10"/>
      <c r="T23" s="10" t="e">
        <f t="shared" si="5"/>
        <v>#DIV/0!</v>
      </c>
      <c r="U23" s="10" t="e">
        <f t="shared" si="6"/>
        <v>#DIV/0!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 t="s">
        <v>54</v>
      </c>
      <c r="AC23" s="10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3" t="s">
        <v>55</v>
      </c>
      <c r="B24" s="13" t="s">
        <v>32</v>
      </c>
      <c r="C24" s="13"/>
      <c r="D24" s="13"/>
      <c r="E24" s="13"/>
      <c r="F24" s="13"/>
      <c r="G24" s="14">
        <v>0</v>
      </c>
      <c r="H24" s="13">
        <v>50</v>
      </c>
      <c r="I24" s="13" t="s">
        <v>33</v>
      </c>
      <c r="J24" s="13"/>
      <c r="K24" s="13">
        <f t="shared" si="2"/>
        <v>0</v>
      </c>
      <c r="L24" s="13">
        <f t="shared" si="3"/>
        <v>0</v>
      </c>
      <c r="M24" s="13"/>
      <c r="N24" s="13"/>
      <c r="O24" s="13"/>
      <c r="P24" s="13">
        <f t="shared" si="4"/>
        <v>0</v>
      </c>
      <c r="Q24" s="15"/>
      <c r="R24" s="15"/>
      <c r="S24" s="13"/>
      <c r="T24" s="13" t="e">
        <f t="shared" si="5"/>
        <v>#DIV/0!</v>
      </c>
      <c r="U24" s="13" t="e">
        <f t="shared" si="6"/>
        <v>#DIV/0!</v>
      </c>
      <c r="V24" s="13">
        <v>-0.34039999999999998</v>
      </c>
      <c r="W24" s="13">
        <v>-0.34039999999999959</v>
      </c>
      <c r="X24" s="13">
        <v>0</v>
      </c>
      <c r="Y24" s="13">
        <v>0</v>
      </c>
      <c r="Z24" s="13">
        <v>0</v>
      </c>
      <c r="AA24" s="13">
        <v>-0.53200000000000069</v>
      </c>
      <c r="AB24" s="13" t="s">
        <v>35</v>
      </c>
      <c r="AC24" s="13">
        <f t="shared" si="7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32</v>
      </c>
      <c r="C25" s="1">
        <v>424.07600000000002</v>
      </c>
      <c r="D25" s="1">
        <v>975.07</v>
      </c>
      <c r="E25" s="1">
        <v>820.01400000000001</v>
      </c>
      <c r="F25" s="1">
        <v>477.202</v>
      </c>
      <c r="G25" s="6">
        <v>1</v>
      </c>
      <c r="H25" s="1">
        <v>55</v>
      </c>
      <c r="I25" s="1" t="s">
        <v>33</v>
      </c>
      <c r="J25" s="1">
        <v>788.04</v>
      </c>
      <c r="K25" s="1">
        <f t="shared" si="2"/>
        <v>31.974000000000046</v>
      </c>
      <c r="L25" s="1">
        <f t="shared" si="3"/>
        <v>461.93400000000003</v>
      </c>
      <c r="M25" s="1">
        <v>358.08</v>
      </c>
      <c r="N25" s="1">
        <v>337.8100799999998</v>
      </c>
      <c r="O25" s="1"/>
      <c r="P25" s="1">
        <f t="shared" si="4"/>
        <v>92.386800000000008</v>
      </c>
      <c r="Q25" s="5">
        <f>11*P25-O25-N25-F25</f>
        <v>201.24272000000019</v>
      </c>
      <c r="R25" s="5"/>
      <c r="S25" s="1"/>
      <c r="T25" s="1">
        <f t="shared" si="5"/>
        <v>10.999999999999998</v>
      </c>
      <c r="U25" s="1">
        <f t="shared" si="6"/>
        <v>8.8217373044634044</v>
      </c>
      <c r="V25" s="1">
        <v>92.389600000000002</v>
      </c>
      <c r="W25" s="1">
        <v>109.8584</v>
      </c>
      <c r="X25" s="1">
        <v>105.1408</v>
      </c>
      <c r="Y25" s="1">
        <v>91.748000000000005</v>
      </c>
      <c r="Z25" s="1">
        <v>97.276800000000009</v>
      </c>
      <c r="AA25" s="1">
        <v>96.520799999999994</v>
      </c>
      <c r="AB25" s="1"/>
      <c r="AC25" s="1">
        <f t="shared" si="7"/>
        <v>201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57</v>
      </c>
      <c r="B26" s="10" t="s">
        <v>32</v>
      </c>
      <c r="C26" s="10">
        <v>4.9400000000000004</v>
      </c>
      <c r="D26" s="10"/>
      <c r="E26" s="16">
        <v>5.1760000000000002</v>
      </c>
      <c r="F26" s="10">
        <v>-0.23599999999999999</v>
      </c>
      <c r="G26" s="11">
        <v>0</v>
      </c>
      <c r="H26" s="10">
        <v>60</v>
      </c>
      <c r="I26" s="10" t="s">
        <v>58</v>
      </c>
      <c r="J26" s="10">
        <v>19</v>
      </c>
      <c r="K26" s="10">
        <f t="shared" si="2"/>
        <v>-13.824</v>
      </c>
      <c r="L26" s="10">
        <f t="shared" si="3"/>
        <v>5.1760000000000002</v>
      </c>
      <c r="M26" s="10"/>
      <c r="N26" s="10"/>
      <c r="O26" s="10"/>
      <c r="P26" s="10">
        <f t="shared" si="4"/>
        <v>1.0352000000000001</v>
      </c>
      <c r="Q26" s="12"/>
      <c r="R26" s="12"/>
      <c r="S26" s="10"/>
      <c r="T26" s="10">
        <f t="shared" si="5"/>
        <v>-0.22797527047913443</v>
      </c>
      <c r="U26" s="10">
        <f t="shared" si="6"/>
        <v>-0.22797527047913443</v>
      </c>
      <c r="V26" s="10">
        <v>1.0351999999999999</v>
      </c>
      <c r="W26" s="10">
        <v>26.051200000000001</v>
      </c>
      <c r="X26" s="10">
        <v>31.211600000000001</v>
      </c>
      <c r="Y26" s="10">
        <v>238.45359999999999</v>
      </c>
      <c r="Z26" s="10">
        <v>352.53519999999997</v>
      </c>
      <c r="AA26" s="10">
        <v>535.3288</v>
      </c>
      <c r="AB26" s="10" t="s">
        <v>54</v>
      </c>
      <c r="AC26" s="10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32</v>
      </c>
      <c r="C27" s="1">
        <v>293.76600000000002</v>
      </c>
      <c r="D27" s="1">
        <v>486.1</v>
      </c>
      <c r="E27" s="1">
        <v>457.86099999999999</v>
      </c>
      <c r="F27" s="1">
        <v>266.82299999999998</v>
      </c>
      <c r="G27" s="6">
        <v>1</v>
      </c>
      <c r="H27" s="1">
        <v>60</v>
      </c>
      <c r="I27" s="1" t="s">
        <v>33</v>
      </c>
      <c r="J27" s="1">
        <v>440.03</v>
      </c>
      <c r="K27" s="1">
        <f t="shared" si="2"/>
        <v>17.831000000000017</v>
      </c>
      <c r="L27" s="1">
        <f t="shared" si="3"/>
        <v>252.131</v>
      </c>
      <c r="M27" s="1">
        <v>205.73</v>
      </c>
      <c r="N27" s="1"/>
      <c r="O27" s="1">
        <v>125.61500000000009</v>
      </c>
      <c r="P27" s="1">
        <f t="shared" si="4"/>
        <v>50.426200000000001</v>
      </c>
      <c r="Q27" s="5">
        <f t="shared" ref="Q27:Q29" si="10">11*P27-O27-N27-F27</f>
        <v>162.25019999999995</v>
      </c>
      <c r="R27" s="5"/>
      <c r="S27" s="1"/>
      <c r="T27" s="1">
        <f t="shared" si="5"/>
        <v>11</v>
      </c>
      <c r="U27" s="1">
        <f t="shared" si="6"/>
        <v>7.7824226295060921</v>
      </c>
      <c r="V27" s="1">
        <v>45.132399999999997</v>
      </c>
      <c r="W27" s="1">
        <v>33.590600000000002</v>
      </c>
      <c r="X27" s="1">
        <v>37.346800000000002</v>
      </c>
      <c r="Y27" s="1">
        <v>63.297199999999997</v>
      </c>
      <c r="Z27" s="1">
        <v>62.549199999999999</v>
      </c>
      <c r="AA27" s="1">
        <v>36.782799999999988</v>
      </c>
      <c r="AB27" s="1"/>
      <c r="AC27" s="1">
        <f t="shared" si="7"/>
        <v>162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32</v>
      </c>
      <c r="C28" s="1">
        <v>190.36099999999999</v>
      </c>
      <c r="D28" s="1">
        <v>233.887</v>
      </c>
      <c r="E28" s="1">
        <v>213.154</v>
      </c>
      <c r="F28" s="1">
        <v>175.12799999999999</v>
      </c>
      <c r="G28" s="6">
        <v>1</v>
      </c>
      <c r="H28" s="1">
        <v>60</v>
      </c>
      <c r="I28" s="1" t="s">
        <v>33</v>
      </c>
      <c r="J28" s="1">
        <v>207.328</v>
      </c>
      <c r="K28" s="1">
        <f t="shared" si="2"/>
        <v>5.8259999999999934</v>
      </c>
      <c r="L28" s="1">
        <f t="shared" si="3"/>
        <v>160.286</v>
      </c>
      <c r="M28" s="1">
        <v>52.868000000000002</v>
      </c>
      <c r="N28" s="1">
        <v>107.43040000000001</v>
      </c>
      <c r="O28" s="1">
        <v>27.7166</v>
      </c>
      <c r="P28" s="1">
        <f t="shared" si="4"/>
        <v>32.057200000000002</v>
      </c>
      <c r="Q28" s="5">
        <f t="shared" si="10"/>
        <v>42.354199999999992</v>
      </c>
      <c r="R28" s="5"/>
      <c r="S28" s="1"/>
      <c r="T28" s="1">
        <f t="shared" si="5"/>
        <v>10.999999999999998</v>
      </c>
      <c r="U28" s="1">
        <f t="shared" si="6"/>
        <v>9.6787929076775256</v>
      </c>
      <c r="V28" s="1">
        <v>33.651800000000001</v>
      </c>
      <c r="W28" s="1">
        <v>37.209600000000002</v>
      </c>
      <c r="X28" s="1">
        <v>35.4696</v>
      </c>
      <c r="Y28" s="1">
        <v>36.766599999999997</v>
      </c>
      <c r="Z28" s="1">
        <v>36.950200000000002</v>
      </c>
      <c r="AA28" s="1">
        <v>33.103400000000001</v>
      </c>
      <c r="AB28" s="1"/>
      <c r="AC28" s="1">
        <f t="shared" si="7"/>
        <v>42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32</v>
      </c>
      <c r="C29" s="1">
        <v>171.15700000000001</v>
      </c>
      <c r="D29" s="1">
        <v>395.52499999999998</v>
      </c>
      <c r="E29" s="1">
        <v>279.45100000000002</v>
      </c>
      <c r="F29" s="1">
        <v>248.86199999999999</v>
      </c>
      <c r="G29" s="6">
        <v>1</v>
      </c>
      <c r="H29" s="1">
        <v>60</v>
      </c>
      <c r="I29" s="1" t="s">
        <v>33</v>
      </c>
      <c r="J29" s="1">
        <v>264.32799999999997</v>
      </c>
      <c r="K29" s="1">
        <f t="shared" si="2"/>
        <v>15.123000000000047</v>
      </c>
      <c r="L29" s="1">
        <f t="shared" si="3"/>
        <v>226.63300000000004</v>
      </c>
      <c r="M29" s="1">
        <v>52.817999999999998</v>
      </c>
      <c r="N29" s="1">
        <v>88.931699999999751</v>
      </c>
      <c r="O29" s="1">
        <v>37.096300000000269</v>
      </c>
      <c r="P29" s="1">
        <f t="shared" si="4"/>
        <v>45.326600000000006</v>
      </c>
      <c r="Q29" s="5">
        <f t="shared" si="10"/>
        <v>123.70260000000005</v>
      </c>
      <c r="R29" s="5"/>
      <c r="S29" s="1"/>
      <c r="T29" s="1">
        <f t="shared" si="5"/>
        <v>11</v>
      </c>
      <c r="U29" s="1">
        <f t="shared" si="6"/>
        <v>8.2708608190334143</v>
      </c>
      <c r="V29" s="1">
        <v>42.328200000000002</v>
      </c>
      <c r="W29" s="1">
        <v>48.8812</v>
      </c>
      <c r="X29" s="1">
        <v>52.476599999999998</v>
      </c>
      <c r="Y29" s="1">
        <v>45.978000000000002</v>
      </c>
      <c r="Z29" s="1">
        <v>44.660600000000002</v>
      </c>
      <c r="AA29" s="1">
        <v>46.269799999999996</v>
      </c>
      <c r="AB29" s="1"/>
      <c r="AC29" s="1">
        <f t="shared" si="7"/>
        <v>124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32</v>
      </c>
      <c r="C30" s="1">
        <v>43.731000000000002</v>
      </c>
      <c r="D30" s="1">
        <v>273.38799999999998</v>
      </c>
      <c r="E30" s="1">
        <v>186.14699999999999</v>
      </c>
      <c r="F30" s="1">
        <v>111.51300000000001</v>
      </c>
      <c r="G30" s="6">
        <v>1</v>
      </c>
      <c r="H30" s="1">
        <v>35</v>
      </c>
      <c r="I30" s="1" t="s">
        <v>33</v>
      </c>
      <c r="J30" s="1">
        <v>190.80699999999999</v>
      </c>
      <c r="K30" s="1">
        <f t="shared" si="2"/>
        <v>-4.6599999999999966</v>
      </c>
      <c r="L30" s="1">
        <f t="shared" si="3"/>
        <v>62.339999999999989</v>
      </c>
      <c r="M30" s="1">
        <v>123.807</v>
      </c>
      <c r="N30" s="1">
        <v>70.308500000000009</v>
      </c>
      <c r="O30" s="1"/>
      <c r="P30" s="1">
        <f t="shared" si="4"/>
        <v>12.467999999999998</v>
      </c>
      <c r="Q30" s="5"/>
      <c r="R30" s="5"/>
      <c r="S30" s="1"/>
      <c r="T30" s="1">
        <f t="shared" si="5"/>
        <v>14.583052614693619</v>
      </c>
      <c r="U30" s="1">
        <f t="shared" si="6"/>
        <v>14.583052614693619</v>
      </c>
      <c r="V30" s="1">
        <v>14.259</v>
      </c>
      <c r="W30" s="1">
        <v>20.287400000000002</v>
      </c>
      <c r="X30" s="1">
        <v>18.912800000000001</v>
      </c>
      <c r="Y30" s="1">
        <v>12.518800000000001</v>
      </c>
      <c r="Z30" s="1">
        <v>10.575799999999999</v>
      </c>
      <c r="AA30" s="1">
        <v>16.986999999999998</v>
      </c>
      <c r="AB30" s="1"/>
      <c r="AC30" s="1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63</v>
      </c>
      <c r="B31" s="1" t="s">
        <v>32</v>
      </c>
      <c r="C31" s="1">
        <v>125.733</v>
      </c>
      <c r="D31" s="1">
        <v>528.64800000000002</v>
      </c>
      <c r="E31" s="1">
        <v>470.65699999999998</v>
      </c>
      <c r="F31" s="1">
        <v>150.03100000000001</v>
      </c>
      <c r="G31" s="6">
        <v>1</v>
      </c>
      <c r="H31" s="1">
        <v>30</v>
      </c>
      <c r="I31" s="1" t="s">
        <v>33</v>
      </c>
      <c r="J31" s="1">
        <v>483.41899999999998</v>
      </c>
      <c r="K31" s="1">
        <f t="shared" si="2"/>
        <v>-12.762</v>
      </c>
      <c r="L31" s="1">
        <f t="shared" si="3"/>
        <v>114.13799999999998</v>
      </c>
      <c r="M31" s="1">
        <v>356.51900000000001</v>
      </c>
      <c r="N31" s="1"/>
      <c r="O31" s="1">
        <v>10</v>
      </c>
      <c r="P31" s="1">
        <f t="shared" si="4"/>
        <v>22.827599999999997</v>
      </c>
      <c r="Q31" s="5">
        <f>10.5*P31-O31-N31-F31</f>
        <v>79.658799999999957</v>
      </c>
      <c r="R31" s="5"/>
      <c r="S31" s="1"/>
      <c r="T31" s="1">
        <f t="shared" si="5"/>
        <v>10.5</v>
      </c>
      <c r="U31" s="1">
        <f t="shared" si="6"/>
        <v>7.0104172142494185</v>
      </c>
      <c r="V31" s="1">
        <v>19.180399999999999</v>
      </c>
      <c r="W31" s="1">
        <v>22.737000000000009</v>
      </c>
      <c r="X31" s="1">
        <v>29.496800000000011</v>
      </c>
      <c r="Y31" s="1">
        <v>26.429400000000001</v>
      </c>
      <c r="Z31" s="1">
        <v>26.745999999999999</v>
      </c>
      <c r="AA31" s="1">
        <v>32.856799999999993</v>
      </c>
      <c r="AB31" s="1"/>
      <c r="AC31" s="1">
        <f t="shared" si="7"/>
        <v>80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64</v>
      </c>
      <c r="B32" s="1" t="s">
        <v>32</v>
      </c>
      <c r="C32" s="1">
        <v>394.08300000000003</v>
      </c>
      <c r="D32" s="1">
        <v>1104.5930000000001</v>
      </c>
      <c r="E32" s="1">
        <v>1090.93</v>
      </c>
      <c r="F32" s="1">
        <v>250.94499999999999</v>
      </c>
      <c r="G32" s="6">
        <v>1</v>
      </c>
      <c r="H32" s="1">
        <v>30</v>
      </c>
      <c r="I32" s="1" t="s">
        <v>33</v>
      </c>
      <c r="J32" s="1">
        <v>1071.1110000000001</v>
      </c>
      <c r="K32" s="1">
        <f t="shared" si="2"/>
        <v>19.81899999999996</v>
      </c>
      <c r="L32" s="1">
        <f t="shared" si="3"/>
        <v>272.01900000000012</v>
      </c>
      <c r="M32" s="1">
        <v>818.91099999999994</v>
      </c>
      <c r="N32" s="1">
        <v>314.90129999999971</v>
      </c>
      <c r="O32" s="1"/>
      <c r="P32" s="1">
        <f t="shared" si="4"/>
        <v>54.403800000000025</v>
      </c>
      <c r="Q32" s="5"/>
      <c r="R32" s="5"/>
      <c r="S32" s="1"/>
      <c r="T32" s="1">
        <f t="shared" si="5"/>
        <v>10.40085986640638</v>
      </c>
      <c r="U32" s="1">
        <f t="shared" si="6"/>
        <v>10.40085986640638</v>
      </c>
      <c r="V32" s="1">
        <v>56.239399999999968</v>
      </c>
      <c r="W32" s="1">
        <v>72.326199999999972</v>
      </c>
      <c r="X32" s="1">
        <v>61.701600000000013</v>
      </c>
      <c r="Y32" s="1">
        <v>56.706800000000001</v>
      </c>
      <c r="Z32" s="1">
        <v>70.086199999999963</v>
      </c>
      <c r="AA32" s="1">
        <v>64.448600000000013</v>
      </c>
      <c r="AB32" s="1"/>
      <c r="AC32" s="1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65</v>
      </c>
      <c r="B33" s="1" t="s">
        <v>32</v>
      </c>
      <c r="C33" s="1">
        <v>351.71300000000002</v>
      </c>
      <c r="D33" s="1">
        <v>311.55</v>
      </c>
      <c r="E33" s="1">
        <v>374.85399999999998</v>
      </c>
      <c r="F33" s="1">
        <v>237.42500000000001</v>
      </c>
      <c r="G33" s="6">
        <v>1</v>
      </c>
      <c r="H33" s="1">
        <v>30</v>
      </c>
      <c r="I33" s="1" t="s">
        <v>33</v>
      </c>
      <c r="J33" s="1">
        <v>377.90699999999998</v>
      </c>
      <c r="K33" s="1">
        <f t="shared" si="2"/>
        <v>-3.0529999999999973</v>
      </c>
      <c r="L33" s="1">
        <f t="shared" si="3"/>
        <v>267.947</v>
      </c>
      <c r="M33" s="1">
        <v>106.907</v>
      </c>
      <c r="N33" s="1">
        <v>197.3514000000001</v>
      </c>
      <c r="O33" s="1">
        <v>26.408999999999931</v>
      </c>
      <c r="P33" s="1">
        <f t="shared" si="4"/>
        <v>53.589399999999998</v>
      </c>
      <c r="Q33" s="5">
        <f>10.5*P33-O33-N33-F33</f>
        <v>101.50329999999991</v>
      </c>
      <c r="R33" s="5"/>
      <c r="S33" s="1"/>
      <c r="T33" s="1">
        <f t="shared" si="5"/>
        <v>10.499999999999998</v>
      </c>
      <c r="U33" s="1">
        <f t="shared" si="6"/>
        <v>8.6059071383519878</v>
      </c>
      <c r="V33" s="1">
        <v>53.165200000000013</v>
      </c>
      <c r="W33" s="1">
        <v>61.034400000000012</v>
      </c>
      <c r="X33" s="1">
        <v>57.223599999999998</v>
      </c>
      <c r="Y33" s="1">
        <v>50.477200000000018</v>
      </c>
      <c r="Z33" s="1">
        <v>63.924799999999998</v>
      </c>
      <c r="AA33" s="1">
        <v>71.30019999999999</v>
      </c>
      <c r="AB33" s="1"/>
      <c r="AC33" s="1">
        <f t="shared" si="7"/>
        <v>102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3" t="s">
        <v>66</v>
      </c>
      <c r="B34" s="13" t="s">
        <v>32</v>
      </c>
      <c r="C34" s="13"/>
      <c r="D34" s="13"/>
      <c r="E34" s="13"/>
      <c r="F34" s="13"/>
      <c r="G34" s="14">
        <v>0</v>
      </c>
      <c r="H34" s="13">
        <v>45</v>
      </c>
      <c r="I34" s="13" t="s">
        <v>33</v>
      </c>
      <c r="J34" s="13"/>
      <c r="K34" s="13">
        <f t="shared" si="2"/>
        <v>0</v>
      </c>
      <c r="L34" s="13">
        <f t="shared" si="3"/>
        <v>0</v>
      </c>
      <c r="M34" s="13"/>
      <c r="N34" s="13"/>
      <c r="O34" s="13"/>
      <c r="P34" s="13">
        <f t="shared" si="4"/>
        <v>0</v>
      </c>
      <c r="Q34" s="15"/>
      <c r="R34" s="15"/>
      <c r="S34" s="13"/>
      <c r="T34" s="13" t="e">
        <f t="shared" si="5"/>
        <v>#DIV/0!</v>
      </c>
      <c r="U34" s="13" t="e">
        <f t="shared" si="6"/>
        <v>#DIV/0!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 t="s">
        <v>35</v>
      </c>
      <c r="AC34" s="13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3" t="s">
        <v>67</v>
      </c>
      <c r="B35" s="13" t="s">
        <v>32</v>
      </c>
      <c r="C35" s="13"/>
      <c r="D35" s="13"/>
      <c r="E35" s="13"/>
      <c r="F35" s="13"/>
      <c r="G35" s="14">
        <v>0</v>
      </c>
      <c r="H35" s="13">
        <v>40</v>
      </c>
      <c r="I35" s="13" t="s">
        <v>33</v>
      </c>
      <c r="J35" s="13"/>
      <c r="K35" s="13">
        <f t="shared" si="2"/>
        <v>0</v>
      </c>
      <c r="L35" s="13">
        <f t="shared" si="3"/>
        <v>0</v>
      </c>
      <c r="M35" s="13"/>
      <c r="N35" s="13"/>
      <c r="O35" s="13"/>
      <c r="P35" s="13">
        <f t="shared" si="4"/>
        <v>0</v>
      </c>
      <c r="Q35" s="15"/>
      <c r="R35" s="15"/>
      <c r="S35" s="13"/>
      <c r="T35" s="13" t="e">
        <f t="shared" si="5"/>
        <v>#DIV/0!</v>
      </c>
      <c r="U35" s="13" t="e">
        <f t="shared" si="6"/>
        <v>#DIV/0!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 t="s">
        <v>35</v>
      </c>
      <c r="AC35" s="13">
        <f t="shared" si="7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68</v>
      </c>
      <c r="B36" s="1" t="s">
        <v>32</v>
      </c>
      <c r="C36" s="1">
        <v>586.27499999999998</v>
      </c>
      <c r="D36" s="1">
        <v>844.42100000000005</v>
      </c>
      <c r="E36" s="1">
        <v>743.80899999999997</v>
      </c>
      <c r="F36" s="1">
        <v>570.72</v>
      </c>
      <c r="G36" s="6">
        <v>1</v>
      </c>
      <c r="H36" s="1">
        <v>40</v>
      </c>
      <c r="I36" s="1" t="s">
        <v>33</v>
      </c>
      <c r="J36" s="1">
        <v>719.90300000000002</v>
      </c>
      <c r="K36" s="1">
        <f t="shared" si="2"/>
        <v>23.905999999999949</v>
      </c>
      <c r="L36" s="1">
        <f t="shared" si="3"/>
        <v>587.40599999999995</v>
      </c>
      <c r="M36" s="1">
        <v>156.40299999999999</v>
      </c>
      <c r="N36" s="1">
        <v>319.80526000000032</v>
      </c>
      <c r="O36" s="1">
        <v>203.68173999999959</v>
      </c>
      <c r="P36" s="1">
        <f t="shared" si="4"/>
        <v>117.48119999999999</v>
      </c>
      <c r="Q36" s="5">
        <f t="shared" ref="Q36:Q42" si="11">11*P36-O36-N36-F36</f>
        <v>198.08619999999996</v>
      </c>
      <c r="R36" s="5"/>
      <c r="S36" s="1"/>
      <c r="T36" s="1">
        <f t="shared" si="5"/>
        <v>11</v>
      </c>
      <c r="U36" s="1">
        <f t="shared" si="6"/>
        <v>9.3138902224355888</v>
      </c>
      <c r="V36" s="1">
        <v>119.798</v>
      </c>
      <c r="W36" s="1">
        <v>127.7602</v>
      </c>
      <c r="X36" s="1">
        <v>127.69580000000001</v>
      </c>
      <c r="Y36" s="1">
        <v>120.9748</v>
      </c>
      <c r="Z36" s="1">
        <v>126.1266</v>
      </c>
      <c r="AA36" s="1">
        <v>126.90219999999999</v>
      </c>
      <c r="AB36" s="1"/>
      <c r="AC36" s="1">
        <f t="shared" si="7"/>
        <v>198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69</v>
      </c>
      <c r="B37" s="1" t="s">
        <v>32</v>
      </c>
      <c r="C37" s="1">
        <v>188.72200000000001</v>
      </c>
      <c r="D37" s="1">
        <v>545.65899999999999</v>
      </c>
      <c r="E37" s="1">
        <v>440.12</v>
      </c>
      <c r="F37" s="1">
        <v>257.22500000000002</v>
      </c>
      <c r="G37" s="6">
        <v>1</v>
      </c>
      <c r="H37" s="1">
        <v>35</v>
      </c>
      <c r="I37" s="1" t="s">
        <v>33</v>
      </c>
      <c r="J37" s="1">
        <v>440.79300000000001</v>
      </c>
      <c r="K37" s="1">
        <f t="shared" si="2"/>
        <v>-0.67300000000000182</v>
      </c>
      <c r="L37" s="1">
        <f t="shared" si="3"/>
        <v>195.52700000000002</v>
      </c>
      <c r="M37" s="1">
        <v>244.59299999999999</v>
      </c>
      <c r="N37" s="1">
        <v>99.552399999999921</v>
      </c>
      <c r="O37" s="1"/>
      <c r="P37" s="1">
        <f t="shared" si="4"/>
        <v>39.105400000000003</v>
      </c>
      <c r="Q37" s="5">
        <f>10.5*P37-O37-N37-F37</f>
        <v>53.829300000000103</v>
      </c>
      <c r="R37" s="5"/>
      <c r="S37" s="1"/>
      <c r="T37" s="1">
        <f t="shared" si="5"/>
        <v>10.5</v>
      </c>
      <c r="U37" s="1">
        <f t="shared" si="6"/>
        <v>9.1234816674934898</v>
      </c>
      <c r="V37" s="1">
        <v>38.860200000000013</v>
      </c>
      <c r="W37" s="1">
        <v>46.649999999999991</v>
      </c>
      <c r="X37" s="1">
        <v>49.754800000000003</v>
      </c>
      <c r="Y37" s="1">
        <v>42.850399999999993</v>
      </c>
      <c r="Z37" s="1">
        <v>42.951600000000013</v>
      </c>
      <c r="AA37" s="1">
        <v>43.4848</v>
      </c>
      <c r="AB37" s="1"/>
      <c r="AC37" s="1">
        <f t="shared" si="7"/>
        <v>54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32</v>
      </c>
      <c r="C38" s="1">
        <v>109.73</v>
      </c>
      <c r="D38" s="1">
        <v>9.5299999999999994</v>
      </c>
      <c r="E38" s="1">
        <v>76.975999999999999</v>
      </c>
      <c r="F38" s="1">
        <v>22.937000000000001</v>
      </c>
      <c r="G38" s="6">
        <v>1</v>
      </c>
      <c r="H38" s="1">
        <v>45</v>
      </c>
      <c r="I38" s="1" t="s">
        <v>33</v>
      </c>
      <c r="J38" s="1">
        <v>73.3</v>
      </c>
      <c r="K38" s="1">
        <f t="shared" ref="K38:K69" si="12">E38-J38</f>
        <v>3.6760000000000019</v>
      </c>
      <c r="L38" s="1">
        <f t="shared" si="3"/>
        <v>76.975999999999999</v>
      </c>
      <c r="M38" s="1"/>
      <c r="N38" s="1">
        <v>66.591000000000051</v>
      </c>
      <c r="O38" s="1">
        <v>10</v>
      </c>
      <c r="P38" s="1">
        <f t="shared" si="4"/>
        <v>15.395199999999999</v>
      </c>
      <c r="Q38" s="5">
        <f t="shared" si="11"/>
        <v>69.819199999999938</v>
      </c>
      <c r="R38" s="5"/>
      <c r="S38" s="1"/>
      <c r="T38" s="1">
        <f t="shared" si="5"/>
        <v>11</v>
      </c>
      <c r="U38" s="1">
        <f t="shared" si="6"/>
        <v>6.4648721679484549</v>
      </c>
      <c r="V38" s="1">
        <v>12.837400000000001</v>
      </c>
      <c r="W38" s="1">
        <v>19.948</v>
      </c>
      <c r="X38" s="1">
        <v>18.215800000000002</v>
      </c>
      <c r="Y38" s="1">
        <v>9.1226000000000003</v>
      </c>
      <c r="Z38" s="1">
        <v>17.4834</v>
      </c>
      <c r="AA38" s="1">
        <v>20.2014</v>
      </c>
      <c r="AB38" s="1"/>
      <c r="AC38" s="1">
        <f t="shared" si="7"/>
        <v>70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32</v>
      </c>
      <c r="C39" s="1">
        <v>153.4</v>
      </c>
      <c r="D39" s="1">
        <v>64.043000000000006</v>
      </c>
      <c r="E39" s="1">
        <v>121.166</v>
      </c>
      <c r="F39" s="1">
        <v>80.792000000000002</v>
      </c>
      <c r="G39" s="6">
        <v>1</v>
      </c>
      <c r="H39" s="1">
        <v>30</v>
      </c>
      <c r="I39" s="1" t="s">
        <v>33</v>
      </c>
      <c r="J39" s="1">
        <v>126.816</v>
      </c>
      <c r="K39" s="1">
        <f t="shared" si="12"/>
        <v>-5.6500000000000057</v>
      </c>
      <c r="L39" s="1">
        <f t="shared" si="3"/>
        <v>96.85</v>
      </c>
      <c r="M39" s="1">
        <v>24.315999999999999</v>
      </c>
      <c r="N39" s="1">
        <v>39.599200000000017</v>
      </c>
      <c r="O39" s="1">
        <v>66.152999999999949</v>
      </c>
      <c r="P39" s="1">
        <f t="shared" si="4"/>
        <v>19.369999999999997</v>
      </c>
      <c r="Q39" s="5">
        <f>10.5*P39-O39-N39-F39</f>
        <v>16.840800000000002</v>
      </c>
      <c r="R39" s="5"/>
      <c r="S39" s="1"/>
      <c r="T39" s="1">
        <f t="shared" si="5"/>
        <v>10.500000000000002</v>
      </c>
      <c r="U39" s="1">
        <f t="shared" si="6"/>
        <v>9.6305730511099643</v>
      </c>
      <c r="V39" s="1">
        <v>20.339600000000001</v>
      </c>
      <c r="W39" s="1">
        <v>18.784800000000001</v>
      </c>
      <c r="X39" s="1">
        <v>18.7288</v>
      </c>
      <c r="Y39" s="1">
        <v>21.957599999999999</v>
      </c>
      <c r="Z39" s="1">
        <v>24.829599999999999</v>
      </c>
      <c r="AA39" s="1">
        <v>21.937799999999999</v>
      </c>
      <c r="AB39" s="1"/>
      <c r="AC39" s="1">
        <f t="shared" si="7"/>
        <v>17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72</v>
      </c>
      <c r="B40" s="1" t="s">
        <v>32</v>
      </c>
      <c r="C40" s="1">
        <v>313.62200000000001</v>
      </c>
      <c r="D40" s="1">
        <v>1236.5530000000001</v>
      </c>
      <c r="E40" s="1">
        <v>1020.198</v>
      </c>
      <c r="F40" s="1">
        <v>458.44499999999999</v>
      </c>
      <c r="G40" s="6">
        <v>1</v>
      </c>
      <c r="H40" s="1">
        <v>45</v>
      </c>
      <c r="I40" s="1" t="s">
        <v>33</v>
      </c>
      <c r="J40" s="1">
        <v>1039.9480000000001</v>
      </c>
      <c r="K40" s="1">
        <f t="shared" si="12"/>
        <v>-19.750000000000114</v>
      </c>
      <c r="L40" s="1">
        <f t="shared" si="3"/>
        <v>419.54999999999995</v>
      </c>
      <c r="M40" s="1">
        <v>600.64800000000002</v>
      </c>
      <c r="N40" s="1">
        <v>201.17281999999949</v>
      </c>
      <c r="O40" s="1">
        <v>83.08818000000042</v>
      </c>
      <c r="P40" s="1">
        <f t="shared" si="4"/>
        <v>83.91</v>
      </c>
      <c r="Q40" s="5">
        <f t="shared" si="11"/>
        <v>180.30400000000003</v>
      </c>
      <c r="R40" s="5"/>
      <c r="S40" s="1"/>
      <c r="T40" s="1">
        <f t="shared" si="5"/>
        <v>11</v>
      </c>
      <c r="U40" s="1">
        <f t="shared" si="6"/>
        <v>8.8512215468954825</v>
      </c>
      <c r="V40" s="1">
        <v>82.015599999999992</v>
      </c>
      <c r="W40" s="1">
        <v>93.558799999999991</v>
      </c>
      <c r="X40" s="1">
        <v>96.138400000000004</v>
      </c>
      <c r="Y40" s="1">
        <v>84.432599999999994</v>
      </c>
      <c r="Z40" s="1">
        <v>81.877199999999988</v>
      </c>
      <c r="AA40" s="1">
        <v>80.096800000000002</v>
      </c>
      <c r="AB40" s="1"/>
      <c r="AC40" s="1">
        <f t="shared" si="7"/>
        <v>180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73</v>
      </c>
      <c r="B41" s="1" t="s">
        <v>32</v>
      </c>
      <c r="C41" s="1">
        <v>309.255</v>
      </c>
      <c r="D41" s="1">
        <v>531.68100000000004</v>
      </c>
      <c r="E41" s="1">
        <v>647.90200000000004</v>
      </c>
      <c r="F41" s="1">
        <v>139.14599999999999</v>
      </c>
      <c r="G41" s="6">
        <v>1</v>
      </c>
      <c r="H41" s="1">
        <v>45</v>
      </c>
      <c r="I41" s="1" t="s">
        <v>33</v>
      </c>
      <c r="J41" s="1">
        <v>648.16300000000001</v>
      </c>
      <c r="K41" s="1">
        <f t="shared" si="12"/>
        <v>-0.26099999999996726</v>
      </c>
      <c r="L41" s="1">
        <f t="shared" si="3"/>
        <v>292.73900000000003</v>
      </c>
      <c r="M41" s="1">
        <v>355.16300000000001</v>
      </c>
      <c r="N41" s="1">
        <v>225.1442999999999</v>
      </c>
      <c r="O41" s="1">
        <v>92.040699999999958</v>
      </c>
      <c r="P41" s="1">
        <f t="shared" si="4"/>
        <v>58.547800000000009</v>
      </c>
      <c r="Q41" s="5">
        <f t="shared" si="11"/>
        <v>187.69480000000019</v>
      </c>
      <c r="R41" s="5"/>
      <c r="S41" s="1"/>
      <c r="T41" s="1">
        <f t="shared" si="5"/>
        <v>10.999999999999998</v>
      </c>
      <c r="U41" s="1">
        <f t="shared" si="6"/>
        <v>7.7941613519209909</v>
      </c>
      <c r="V41" s="1">
        <v>53.048599999999993</v>
      </c>
      <c r="W41" s="1">
        <v>56.778199999999991</v>
      </c>
      <c r="X41" s="1">
        <v>47.446399999999997</v>
      </c>
      <c r="Y41" s="1">
        <v>41.243800000000007</v>
      </c>
      <c r="Z41" s="1">
        <v>55.914599999999993</v>
      </c>
      <c r="AA41" s="1">
        <v>60.502400000000002</v>
      </c>
      <c r="AB41" s="1"/>
      <c r="AC41" s="1">
        <f t="shared" si="7"/>
        <v>188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74</v>
      </c>
      <c r="B42" s="1" t="s">
        <v>32</v>
      </c>
      <c r="C42" s="1">
        <v>189.596</v>
      </c>
      <c r="D42" s="1">
        <v>250.68299999999999</v>
      </c>
      <c r="E42" s="1">
        <v>221.60499999999999</v>
      </c>
      <c r="F42" s="1">
        <v>185.48400000000001</v>
      </c>
      <c r="G42" s="6">
        <v>1</v>
      </c>
      <c r="H42" s="1">
        <v>45</v>
      </c>
      <c r="I42" s="1" t="s">
        <v>33</v>
      </c>
      <c r="J42" s="1">
        <v>218.916</v>
      </c>
      <c r="K42" s="1">
        <f t="shared" si="12"/>
        <v>2.688999999999993</v>
      </c>
      <c r="L42" s="1">
        <f t="shared" si="3"/>
        <v>200.18899999999999</v>
      </c>
      <c r="M42" s="1">
        <v>21.416</v>
      </c>
      <c r="N42" s="1">
        <v>164.2479000000001</v>
      </c>
      <c r="O42" s="1"/>
      <c r="P42" s="1">
        <f t="shared" si="4"/>
        <v>40.037799999999997</v>
      </c>
      <c r="Q42" s="5">
        <f t="shared" si="11"/>
        <v>90.683899999999909</v>
      </c>
      <c r="R42" s="5"/>
      <c r="S42" s="1"/>
      <c r="T42" s="1">
        <f t="shared" si="5"/>
        <v>11</v>
      </c>
      <c r="U42" s="1">
        <f t="shared" si="6"/>
        <v>8.7350428844741757</v>
      </c>
      <c r="V42" s="1">
        <v>35.354799999999997</v>
      </c>
      <c r="W42" s="1">
        <v>47.480600000000003</v>
      </c>
      <c r="X42" s="1">
        <v>41.278799999999997</v>
      </c>
      <c r="Y42" s="1">
        <v>13.296799999999999</v>
      </c>
      <c r="Z42" s="1">
        <v>18.659800000000001</v>
      </c>
      <c r="AA42" s="1">
        <v>38.993000000000002</v>
      </c>
      <c r="AB42" s="1"/>
      <c r="AC42" s="1">
        <f t="shared" si="7"/>
        <v>91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75</v>
      </c>
      <c r="B43" s="10" t="s">
        <v>32</v>
      </c>
      <c r="C43" s="10"/>
      <c r="D43" s="10">
        <v>415.38499999999999</v>
      </c>
      <c r="E43" s="10">
        <v>205.97499999999999</v>
      </c>
      <c r="F43" s="10"/>
      <c r="G43" s="11">
        <v>0</v>
      </c>
      <c r="H43" s="10" t="e">
        <v>#N/A</v>
      </c>
      <c r="I43" s="10" t="s">
        <v>53</v>
      </c>
      <c r="J43" s="10">
        <v>205.97499999999999</v>
      </c>
      <c r="K43" s="10">
        <f t="shared" si="12"/>
        <v>0</v>
      </c>
      <c r="L43" s="10">
        <f t="shared" si="3"/>
        <v>0</v>
      </c>
      <c r="M43" s="10">
        <v>205.97499999999999</v>
      </c>
      <c r="N43" s="10"/>
      <c r="O43" s="10"/>
      <c r="P43" s="10">
        <f t="shared" si="4"/>
        <v>0</v>
      </c>
      <c r="Q43" s="12"/>
      <c r="R43" s="12"/>
      <c r="S43" s="10"/>
      <c r="T43" s="10" t="e">
        <f t="shared" si="5"/>
        <v>#DIV/0!</v>
      </c>
      <c r="U43" s="10" t="e">
        <f t="shared" si="6"/>
        <v>#DIV/0!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 t="s">
        <v>76</v>
      </c>
      <c r="AC43" s="10">
        <f t="shared" si="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77</v>
      </c>
      <c r="B44" s="10" t="s">
        <v>32</v>
      </c>
      <c r="C44" s="10"/>
      <c r="D44" s="10">
        <v>103.152</v>
      </c>
      <c r="E44" s="10"/>
      <c r="F44" s="10"/>
      <c r="G44" s="11">
        <v>0</v>
      </c>
      <c r="H44" s="10" t="e">
        <v>#N/A</v>
      </c>
      <c r="I44" s="10" t="s">
        <v>53</v>
      </c>
      <c r="J44" s="10"/>
      <c r="K44" s="10">
        <f t="shared" si="12"/>
        <v>0</v>
      </c>
      <c r="L44" s="10">
        <f t="shared" si="3"/>
        <v>0</v>
      </c>
      <c r="M44" s="10"/>
      <c r="N44" s="10"/>
      <c r="O44" s="10"/>
      <c r="P44" s="10">
        <f t="shared" si="4"/>
        <v>0</v>
      </c>
      <c r="Q44" s="12"/>
      <c r="R44" s="12"/>
      <c r="S44" s="10"/>
      <c r="T44" s="10" t="e">
        <f t="shared" si="5"/>
        <v>#DIV/0!</v>
      </c>
      <c r="U44" s="10" t="e">
        <f t="shared" si="6"/>
        <v>#DIV/0!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/>
      <c r="AC44" s="10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40</v>
      </c>
      <c r="C45" s="1">
        <v>276</v>
      </c>
      <c r="D45" s="1">
        <v>878</v>
      </c>
      <c r="E45" s="1">
        <v>544</v>
      </c>
      <c r="F45" s="1">
        <v>508</v>
      </c>
      <c r="G45" s="6">
        <v>0.4</v>
      </c>
      <c r="H45" s="1">
        <v>45</v>
      </c>
      <c r="I45" s="1" t="s">
        <v>33</v>
      </c>
      <c r="J45" s="1">
        <v>621</v>
      </c>
      <c r="K45" s="1">
        <f t="shared" si="12"/>
        <v>-77</v>
      </c>
      <c r="L45" s="1">
        <f t="shared" si="3"/>
        <v>454</v>
      </c>
      <c r="M45" s="1">
        <v>90</v>
      </c>
      <c r="N45" s="1">
        <v>313.44000000000023</v>
      </c>
      <c r="O45" s="1"/>
      <c r="P45" s="1">
        <f t="shared" si="4"/>
        <v>90.8</v>
      </c>
      <c r="Q45" s="5">
        <f>11*P45-O45-N45-F45</f>
        <v>177.35999999999967</v>
      </c>
      <c r="R45" s="5"/>
      <c r="S45" s="1"/>
      <c r="T45" s="1">
        <f t="shared" si="5"/>
        <v>11</v>
      </c>
      <c r="U45" s="1">
        <f t="shared" si="6"/>
        <v>9.0466960352422934</v>
      </c>
      <c r="V45" s="1">
        <v>83.8</v>
      </c>
      <c r="W45" s="1">
        <v>110.2</v>
      </c>
      <c r="X45" s="1">
        <v>106</v>
      </c>
      <c r="Y45" s="1">
        <v>76.8</v>
      </c>
      <c r="Z45" s="1">
        <v>82.4</v>
      </c>
      <c r="AA45" s="1">
        <v>84.4</v>
      </c>
      <c r="AB45" s="1"/>
      <c r="AC45" s="1">
        <f t="shared" si="7"/>
        <v>71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3" t="s">
        <v>79</v>
      </c>
      <c r="B46" s="13" t="s">
        <v>40</v>
      </c>
      <c r="C46" s="13"/>
      <c r="D46" s="13"/>
      <c r="E46" s="13"/>
      <c r="F46" s="13"/>
      <c r="G46" s="14">
        <v>0</v>
      </c>
      <c r="H46" s="13">
        <v>50</v>
      </c>
      <c r="I46" s="13" t="s">
        <v>33</v>
      </c>
      <c r="J46" s="13"/>
      <c r="K46" s="13">
        <f t="shared" si="12"/>
        <v>0</v>
      </c>
      <c r="L46" s="13">
        <f t="shared" si="3"/>
        <v>0</v>
      </c>
      <c r="M46" s="13"/>
      <c r="N46" s="13"/>
      <c r="O46" s="13"/>
      <c r="P46" s="13">
        <f t="shared" si="4"/>
        <v>0</v>
      </c>
      <c r="Q46" s="15"/>
      <c r="R46" s="15"/>
      <c r="S46" s="13"/>
      <c r="T46" s="13" t="e">
        <f t="shared" si="5"/>
        <v>#DIV/0!</v>
      </c>
      <c r="U46" s="13" t="e">
        <f t="shared" si="6"/>
        <v>#DIV/0!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 t="s">
        <v>35</v>
      </c>
      <c r="AC46" s="13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40</v>
      </c>
      <c r="C47" s="1">
        <v>353</v>
      </c>
      <c r="D47" s="1">
        <v>948</v>
      </c>
      <c r="E47" s="1">
        <v>788</v>
      </c>
      <c r="F47" s="1">
        <v>420</v>
      </c>
      <c r="G47" s="6">
        <v>0.4</v>
      </c>
      <c r="H47" s="1">
        <v>45</v>
      </c>
      <c r="I47" s="1" t="s">
        <v>33</v>
      </c>
      <c r="J47" s="1">
        <v>782</v>
      </c>
      <c r="K47" s="1">
        <f t="shared" si="12"/>
        <v>6</v>
      </c>
      <c r="L47" s="1">
        <f t="shared" si="3"/>
        <v>548</v>
      </c>
      <c r="M47" s="1">
        <v>240</v>
      </c>
      <c r="N47" s="1">
        <v>255.22000000000011</v>
      </c>
      <c r="O47" s="1">
        <v>273.77999999999992</v>
      </c>
      <c r="P47" s="1">
        <f t="shared" si="4"/>
        <v>109.6</v>
      </c>
      <c r="Q47" s="5">
        <f>11*P47-O47-N47-F47</f>
        <v>256.5999999999998</v>
      </c>
      <c r="R47" s="5"/>
      <c r="S47" s="1"/>
      <c r="T47" s="1">
        <f t="shared" si="5"/>
        <v>11</v>
      </c>
      <c r="U47" s="1">
        <f t="shared" si="6"/>
        <v>8.6587591240875916</v>
      </c>
      <c r="V47" s="1">
        <v>106</v>
      </c>
      <c r="W47" s="1">
        <v>106.4</v>
      </c>
      <c r="X47" s="1">
        <v>106.2</v>
      </c>
      <c r="Y47" s="1">
        <v>91.4</v>
      </c>
      <c r="Z47" s="1">
        <v>91.2</v>
      </c>
      <c r="AA47" s="1">
        <v>94</v>
      </c>
      <c r="AB47" s="1"/>
      <c r="AC47" s="1">
        <f t="shared" si="7"/>
        <v>103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81</v>
      </c>
      <c r="B48" s="10" t="s">
        <v>40</v>
      </c>
      <c r="C48" s="10"/>
      <c r="D48" s="10">
        <v>48</v>
      </c>
      <c r="E48" s="10">
        <v>48</v>
      </c>
      <c r="F48" s="10"/>
      <c r="G48" s="11">
        <v>0</v>
      </c>
      <c r="H48" s="10" t="e">
        <v>#N/A</v>
      </c>
      <c r="I48" s="10" t="s">
        <v>53</v>
      </c>
      <c r="J48" s="10">
        <v>48</v>
      </c>
      <c r="K48" s="10">
        <f t="shared" si="12"/>
        <v>0</v>
      </c>
      <c r="L48" s="10">
        <f t="shared" si="3"/>
        <v>0</v>
      </c>
      <c r="M48" s="10">
        <v>48</v>
      </c>
      <c r="N48" s="10"/>
      <c r="O48" s="10"/>
      <c r="P48" s="10">
        <f t="shared" si="4"/>
        <v>0</v>
      </c>
      <c r="Q48" s="12"/>
      <c r="R48" s="12"/>
      <c r="S48" s="10"/>
      <c r="T48" s="10" t="e">
        <f t="shared" si="5"/>
        <v>#DIV/0!</v>
      </c>
      <c r="U48" s="10" t="e">
        <f t="shared" si="6"/>
        <v>#DIV/0!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/>
      <c r="AC48" s="10">
        <f t="shared" si="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82</v>
      </c>
      <c r="B49" s="13" t="s">
        <v>32</v>
      </c>
      <c r="C49" s="13"/>
      <c r="D49" s="13">
        <v>224.04599999999999</v>
      </c>
      <c r="E49" s="13">
        <v>224.04599999999999</v>
      </c>
      <c r="F49" s="13"/>
      <c r="G49" s="14">
        <v>0</v>
      </c>
      <c r="H49" s="13">
        <v>45</v>
      </c>
      <c r="I49" s="13" t="s">
        <v>33</v>
      </c>
      <c r="J49" s="13">
        <v>224.04599999999999</v>
      </c>
      <c r="K49" s="13">
        <f t="shared" si="12"/>
        <v>0</v>
      </c>
      <c r="L49" s="13">
        <f t="shared" si="3"/>
        <v>0</v>
      </c>
      <c r="M49" s="13">
        <v>224.04599999999999</v>
      </c>
      <c r="N49" s="13"/>
      <c r="O49" s="13"/>
      <c r="P49" s="13">
        <f t="shared" si="4"/>
        <v>0</v>
      </c>
      <c r="Q49" s="15"/>
      <c r="R49" s="15"/>
      <c r="S49" s="13"/>
      <c r="T49" s="13" t="e">
        <f t="shared" si="5"/>
        <v>#DIV/0!</v>
      </c>
      <c r="U49" s="13" t="e">
        <f t="shared" si="6"/>
        <v>#DIV/0!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 t="s">
        <v>35</v>
      </c>
      <c r="AC49" s="13">
        <f t="shared" si="7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3" t="s">
        <v>83</v>
      </c>
      <c r="B50" s="13" t="s">
        <v>40</v>
      </c>
      <c r="C50" s="13"/>
      <c r="D50" s="13"/>
      <c r="E50" s="13"/>
      <c r="F50" s="13"/>
      <c r="G50" s="14">
        <v>0</v>
      </c>
      <c r="H50" s="13">
        <v>45</v>
      </c>
      <c r="I50" s="13" t="s">
        <v>33</v>
      </c>
      <c r="J50" s="13"/>
      <c r="K50" s="13">
        <f t="shared" si="12"/>
        <v>0</v>
      </c>
      <c r="L50" s="13">
        <f t="shared" si="3"/>
        <v>0</v>
      </c>
      <c r="M50" s="13"/>
      <c r="N50" s="13"/>
      <c r="O50" s="13"/>
      <c r="P50" s="13">
        <f t="shared" si="4"/>
        <v>0</v>
      </c>
      <c r="Q50" s="15"/>
      <c r="R50" s="15"/>
      <c r="S50" s="13"/>
      <c r="T50" s="13" t="e">
        <f t="shared" si="5"/>
        <v>#DIV/0!</v>
      </c>
      <c r="U50" s="13" t="e">
        <f t="shared" si="6"/>
        <v>#DIV/0!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 t="s">
        <v>35</v>
      </c>
      <c r="AC50" s="13">
        <f t="shared" si="7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3" t="s">
        <v>84</v>
      </c>
      <c r="B51" s="13" t="s">
        <v>40</v>
      </c>
      <c r="C51" s="13"/>
      <c r="D51" s="13"/>
      <c r="E51" s="13"/>
      <c r="F51" s="13"/>
      <c r="G51" s="14">
        <v>0</v>
      </c>
      <c r="H51" s="13">
        <v>40</v>
      </c>
      <c r="I51" s="13" t="s">
        <v>33</v>
      </c>
      <c r="J51" s="13"/>
      <c r="K51" s="13">
        <f t="shared" si="12"/>
        <v>0</v>
      </c>
      <c r="L51" s="13">
        <f t="shared" si="3"/>
        <v>0</v>
      </c>
      <c r="M51" s="13"/>
      <c r="N51" s="13"/>
      <c r="O51" s="13"/>
      <c r="P51" s="13">
        <f t="shared" si="4"/>
        <v>0</v>
      </c>
      <c r="Q51" s="15"/>
      <c r="R51" s="15"/>
      <c r="S51" s="13"/>
      <c r="T51" s="13" t="e">
        <f t="shared" si="5"/>
        <v>#DIV/0!</v>
      </c>
      <c r="U51" s="13" t="e">
        <f t="shared" si="6"/>
        <v>#DIV/0!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 t="s">
        <v>35</v>
      </c>
      <c r="AC51" s="13">
        <f t="shared" si="7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32</v>
      </c>
      <c r="C52" s="1">
        <v>134.774</v>
      </c>
      <c r="D52" s="1">
        <v>403.48500000000001</v>
      </c>
      <c r="E52" s="1">
        <v>261.30399999999997</v>
      </c>
      <c r="F52" s="1">
        <v>232.607</v>
      </c>
      <c r="G52" s="6">
        <v>1</v>
      </c>
      <c r="H52" s="1">
        <v>40</v>
      </c>
      <c r="I52" s="1" t="s">
        <v>33</v>
      </c>
      <c r="J52" s="1">
        <v>283.33699999999999</v>
      </c>
      <c r="K52" s="1">
        <f t="shared" si="12"/>
        <v>-22.033000000000015</v>
      </c>
      <c r="L52" s="1">
        <f t="shared" si="3"/>
        <v>136.46699999999998</v>
      </c>
      <c r="M52" s="1">
        <v>124.837</v>
      </c>
      <c r="N52" s="1">
        <v>81.099199999999939</v>
      </c>
      <c r="O52" s="1"/>
      <c r="P52" s="1">
        <f t="shared" si="4"/>
        <v>27.293399999999998</v>
      </c>
      <c r="Q52" s="5"/>
      <c r="R52" s="5"/>
      <c r="S52" s="1"/>
      <c r="T52" s="1">
        <f t="shared" si="5"/>
        <v>11.493848329632804</v>
      </c>
      <c r="U52" s="1">
        <f t="shared" si="6"/>
        <v>11.493848329632804</v>
      </c>
      <c r="V52" s="1">
        <v>29.388400000000001</v>
      </c>
      <c r="W52" s="1">
        <v>39.508799999999987</v>
      </c>
      <c r="X52" s="1">
        <v>40.967399999999998</v>
      </c>
      <c r="Y52" s="1">
        <v>36.542999999999999</v>
      </c>
      <c r="Z52" s="1">
        <v>34.965000000000003</v>
      </c>
      <c r="AA52" s="1">
        <v>34.959000000000003</v>
      </c>
      <c r="AB52" s="1"/>
      <c r="AC52" s="1">
        <f t="shared" si="7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40</v>
      </c>
      <c r="C53" s="1">
        <v>256</v>
      </c>
      <c r="D53" s="1">
        <v>510</v>
      </c>
      <c r="E53" s="1">
        <v>349</v>
      </c>
      <c r="F53" s="1">
        <v>334</v>
      </c>
      <c r="G53" s="6">
        <v>0.4</v>
      </c>
      <c r="H53" s="1">
        <v>40</v>
      </c>
      <c r="I53" s="1" t="s">
        <v>33</v>
      </c>
      <c r="J53" s="1">
        <v>422</v>
      </c>
      <c r="K53" s="1">
        <f t="shared" si="12"/>
        <v>-73</v>
      </c>
      <c r="L53" s="1">
        <f t="shared" si="3"/>
        <v>301</v>
      </c>
      <c r="M53" s="1">
        <v>48</v>
      </c>
      <c r="N53" s="1">
        <v>259.45999999999998</v>
      </c>
      <c r="O53" s="1"/>
      <c r="P53" s="1">
        <f t="shared" si="4"/>
        <v>60.2</v>
      </c>
      <c r="Q53" s="5">
        <f t="shared" ref="Q53:Q54" si="13">11*P53-O53-N53-F53</f>
        <v>68.740000000000066</v>
      </c>
      <c r="R53" s="5"/>
      <c r="S53" s="1"/>
      <c r="T53" s="1">
        <f t="shared" si="5"/>
        <v>11</v>
      </c>
      <c r="U53" s="1">
        <f t="shared" si="6"/>
        <v>9.8581395348837209</v>
      </c>
      <c r="V53" s="1">
        <v>55</v>
      </c>
      <c r="W53" s="1">
        <v>77.599999999999994</v>
      </c>
      <c r="X53" s="1">
        <v>72.2</v>
      </c>
      <c r="Y53" s="1">
        <v>52.4</v>
      </c>
      <c r="Z53" s="1">
        <v>62.6</v>
      </c>
      <c r="AA53" s="1">
        <v>64.599999999999994</v>
      </c>
      <c r="AB53" s="1"/>
      <c r="AC53" s="1">
        <f t="shared" si="7"/>
        <v>27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40</v>
      </c>
      <c r="C54" s="1">
        <v>427</v>
      </c>
      <c r="D54" s="1">
        <v>540</v>
      </c>
      <c r="E54" s="1">
        <v>546</v>
      </c>
      <c r="F54" s="1">
        <v>339</v>
      </c>
      <c r="G54" s="6">
        <v>0.4</v>
      </c>
      <c r="H54" s="1">
        <v>45</v>
      </c>
      <c r="I54" s="1" t="s">
        <v>33</v>
      </c>
      <c r="J54" s="1">
        <v>547</v>
      </c>
      <c r="K54" s="1">
        <f t="shared" si="12"/>
        <v>-1</v>
      </c>
      <c r="L54" s="1">
        <f t="shared" si="3"/>
        <v>486</v>
      </c>
      <c r="M54" s="1">
        <v>60</v>
      </c>
      <c r="N54" s="1">
        <v>256.39999999999992</v>
      </c>
      <c r="O54" s="1">
        <v>87.600000000000136</v>
      </c>
      <c r="P54" s="1">
        <f t="shared" si="4"/>
        <v>97.2</v>
      </c>
      <c r="Q54" s="5">
        <f t="shared" si="13"/>
        <v>386.20000000000005</v>
      </c>
      <c r="R54" s="5"/>
      <c r="S54" s="1"/>
      <c r="T54" s="1">
        <f t="shared" si="5"/>
        <v>11</v>
      </c>
      <c r="U54" s="1">
        <f t="shared" si="6"/>
        <v>7.026748971193415</v>
      </c>
      <c r="V54" s="1">
        <v>83.4</v>
      </c>
      <c r="W54" s="1">
        <v>93.6</v>
      </c>
      <c r="X54" s="1">
        <v>90.2</v>
      </c>
      <c r="Y54" s="1">
        <v>59.8</v>
      </c>
      <c r="Z54" s="1">
        <v>85</v>
      </c>
      <c r="AA54" s="1">
        <v>100.4</v>
      </c>
      <c r="AB54" s="1"/>
      <c r="AC54" s="1">
        <f t="shared" si="7"/>
        <v>154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88</v>
      </c>
      <c r="B55" s="10" t="s">
        <v>32</v>
      </c>
      <c r="C55" s="10"/>
      <c r="D55" s="10">
        <v>34.670999999999999</v>
      </c>
      <c r="E55" s="10">
        <v>34.670999999999999</v>
      </c>
      <c r="F55" s="10"/>
      <c r="G55" s="11">
        <v>0</v>
      </c>
      <c r="H55" s="10" t="e">
        <v>#N/A</v>
      </c>
      <c r="I55" s="10" t="s">
        <v>53</v>
      </c>
      <c r="J55" s="10">
        <v>34.670999999999999</v>
      </c>
      <c r="K55" s="10">
        <f t="shared" si="12"/>
        <v>0</v>
      </c>
      <c r="L55" s="10">
        <f t="shared" si="3"/>
        <v>0</v>
      </c>
      <c r="M55" s="10">
        <v>34.670999999999999</v>
      </c>
      <c r="N55" s="10"/>
      <c r="O55" s="10"/>
      <c r="P55" s="10">
        <f t="shared" si="4"/>
        <v>0</v>
      </c>
      <c r="Q55" s="12"/>
      <c r="R55" s="12"/>
      <c r="S55" s="10"/>
      <c r="T55" s="10" t="e">
        <f t="shared" si="5"/>
        <v>#DIV/0!</v>
      </c>
      <c r="U55" s="10" t="e">
        <f t="shared" si="6"/>
        <v>#DIV/0!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/>
      <c r="AC55" s="10">
        <f t="shared" si="7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3" t="s">
        <v>89</v>
      </c>
      <c r="B56" s="13" t="s">
        <v>32</v>
      </c>
      <c r="C56" s="13"/>
      <c r="D56" s="13">
        <v>51.906999999999996</v>
      </c>
      <c r="E56" s="13">
        <v>51.906999999999996</v>
      </c>
      <c r="F56" s="13"/>
      <c r="G56" s="14">
        <v>0</v>
      </c>
      <c r="H56" s="13" t="e">
        <v>#N/A</v>
      </c>
      <c r="I56" s="13" t="s">
        <v>33</v>
      </c>
      <c r="J56" s="13">
        <v>51.906999999999996</v>
      </c>
      <c r="K56" s="13">
        <f t="shared" si="12"/>
        <v>0</v>
      </c>
      <c r="L56" s="13">
        <f t="shared" si="3"/>
        <v>0</v>
      </c>
      <c r="M56" s="13">
        <v>51.906999999999996</v>
      </c>
      <c r="N56" s="13"/>
      <c r="O56" s="13"/>
      <c r="P56" s="13">
        <f t="shared" si="4"/>
        <v>0</v>
      </c>
      <c r="Q56" s="15"/>
      <c r="R56" s="15"/>
      <c r="S56" s="13"/>
      <c r="T56" s="13" t="e">
        <f t="shared" si="5"/>
        <v>#DIV/0!</v>
      </c>
      <c r="U56" s="13" t="e">
        <f t="shared" si="6"/>
        <v>#DIV/0!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 t="s">
        <v>35</v>
      </c>
      <c r="AC56" s="13">
        <f t="shared" si="7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3" t="s">
        <v>90</v>
      </c>
      <c r="B57" s="13" t="s">
        <v>40</v>
      </c>
      <c r="C57" s="13"/>
      <c r="D57" s="13"/>
      <c r="E57" s="13"/>
      <c r="F57" s="13"/>
      <c r="G57" s="14">
        <v>0</v>
      </c>
      <c r="H57" s="13">
        <v>40</v>
      </c>
      <c r="I57" s="13" t="s">
        <v>33</v>
      </c>
      <c r="J57" s="13"/>
      <c r="K57" s="13">
        <f t="shared" si="12"/>
        <v>0</v>
      </c>
      <c r="L57" s="13">
        <f t="shared" si="3"/>
        <v>0</v>
      </c>
      <c r="M57" s="13"/>
      <c r="N57" s="13"/>
      <c r="O57" s="13"/>
      <c r="P57" s="13">
        <f t="shared" si="4"/>
        <v>0</v>
      </c>
      <c r="Q57" s="15"/>
      <c r="R57" s="15"/>
      <c r="S57" s="13"/>
      <c r="T57" s="13" t="e">
        <f t="shared" si="5"/>
        <v>#DIV/0!</v>
      </c>
      <c r="U57" s="13" t="e">
        <f t="shared" si="6"/>
        <v>#DIV/0!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 t="s">
        <v>35</v>
      </c>
      <c r="AC57" s="13">
        <f t="shared" si="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40</v>
      </c>
      <c r="C58" s="1">
        <v>528</v>
      </c>
      <c r="D58" s="1">
        <v>762</v>
      </c>
      <c r="E58" s="1">
        <v>824</v>
      </c>
      <c r="F58" s="1">
        <v>349</v>
      </c>
      <c r="G58" s="6">
        <v>0.4</v>
      </c>
      <c r="H58" s="1">
        <v>40</v>
      </c>
      <c r="I58" s="1" t="s">
        <v>33</v>
      </c>
      <c r="J58" s="1">
        <v>867</v>
      </c>
      <c r="K58" s="1">
        <f t="shared" si="12"/>
        <v>-43</v>
      </c>
      <c r="L58" s="1">
        <f t="shared" si="3"/>
        <v>586</v>
      </c>
      <c r="M58" s="1">
        <v>238</v>
      </c>
      <c r="N58" s="1">
        <v>281.09999999999991</v>
      </c>
      <c r="O58" s="1">
        <v>289.90000000000009</v>
      </c>
      <c r="P58" s="1">
        <f t="shared" si="4"/>
        <v>117.2</v>
      </c>
      <c r="Q58" s="5">
        <f t="shared" ref="Q58:Q63" si="14">11*P58-O58-N58-F58</f>
        <v>369.20000000000005</v>
      </c>
      <c r="R58" s="5"/>
      <c r="S58" s="1"/>
      <c r="T58" s="1">
        <f t="shared" si="5"/>
        <v>11</v>
      </c>
      <c r="U58" s="1">
        <f t="shared" si="6"/>
        <v>7.8498293515358357</v>
      </c>
      <c r="V58" s="1">
        <v>108.2</v>
      </c>
      <c r="W58" s="1">
        <v>105</v>
      </c>
      <c r="X58" s="1">
        <v>104.6</v>
      </c>
      <c r="Y58" s="1">
        <v>102</v>
      </c>
      <c r="Z58" s="1">
        <v>111</v>
      </c>
      <c r="AA58" s="1">
        <v>104</v>
      </c>
      <c r="AB58" s="1"/>
      <c r="AC58" s="1">
        <f t="shared" si="7"/>
        <v>148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32</v>
      </c>
      <c r="C59" s="1">
        <v>145.16399999999999</v>
      </c>
      <c r="D59" s="1">
        <v>75.590999999999994</v>
      </c>
      <c r="E59" s="1">
        <v>104.133</v>
      </c>
      <c r="F59" s="1">
        <v>88.171999999999997</v>
      </c>
      <c r="G59" s="6">
        <v>1</v>
      </c>
      <c r="H59" s="1">
        <v>50</v>
      </c>
      <c r="I59" s="1" t="s">
        <v>33</v>
      </c>
      <c r="J59" s="1">
        <v>102.45</v>
      </c>
      <c r="K59" s="1">
        <f t="shared" si="12"/>
        <v>1.6829999999999927</v>
      </c>
      <c r="L59" s="1">
        <f t="shared" si="3"/>
        <v>104.133</v>
      </c>
      <c r="M59" s="1"/>
      <c r="N59" s="1">
        <v>34.937280000000037</v>
      </c>
      <c r="O59" s="1">
        <v>69.264719999999983</v>
      </c>
      <c r="P59" s="1">
        <f t="shared" si="4"/>
        <v>20.826599999999999</v>
      </c>
      <c r="Q59" s="5">
        <f t="shared" si="14"/>
        <v>36.718599999999981</v>
      </c>
      <c r="R59" s="5"/>
      <c r="S59" s="1"/>
      <c r="T59" s="1">
        <f t="shared" si="5"/>
        <v>11</v>
      </c>
      <c r="U59" s="1">
        <f t="shared" si="6"/>
        <v>9.2369373781606239</v>
      </c>
      <c r="V59" s="1">
        <v>21.663799999999998</v>
      </c>
      <c r="W59" s="1">
        <v>19.416399999999999</v>
      </c>
      <c r="X59" s="1">
        <v>20.189399999999999</v>
      </c>
      <c r="Y59" s="1">
        <v>24.9788</v>
      </c>
      <c r="Z59" s="1">
        <v>23.0838</v>
      </c>
      <c r="AA59" s="1">
        <v>9.9439999999999991</v>
      </c>
      <c r="AB59" s="1"/>
      <c r="AC59" s="1">
        <f t="shared" si="7"/>
        <v>37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32</v>
      </c>
      <c r="C60" s="1">
        <v>117.974</v>
      </c>
      <c r="D60" s="1">
        <v>160.86099999999999</v>
      </c>
      <c r="E60" s="1">
        <v>148.03299999999999</v>
      </c>
      <c r="F60" s="1">
        <v>106.934</v>
      </c>
      <c r="G60" s="6">
        <v>1</v>
      </c>
      <c r="H60" s="1">
        <v>50</v>
      </c>
      <c r="I60" s="1" t="s">
        <v>33</v>
      </c>
      <c r="J60" s="1">
        <v>145.69999999999999</v>
      </c>
      <c r="K60" s="1">
        <f t="shared" si="12"/>
        <v>2.3329999999999984</v>
      </c>
      <c r="L60" s="1">
        <f t="shared" si="3"/>
        <v>148.03299999999999</v>
      </c>
      <c r="M60" s="1"/>
      <c r="N60" s="1">
        <v>59.035999999999973</v>
      </c>
      <c r="O60" s="1">
        <v>52.771000000000022</v>
      </c>
      <c r="P60" s="1">
        <f t="shared" si="4"/>
        <v>29.606599999999997</v>
      </c>
      <c r="Q60" s="5">
        <f t="shared" si="14"/>
        <v>106.9316</v>
      </c>
      <c r="R60" s="5"/>
      <c r="S60" s="1"/>
      <c r="T60" s="1">
        <f t="shared" si="5"/>
        <v>11</v>
      </c>
      <c r="U60" s="1">
        <f t="shared" si="6"/>
        <v>7.3882512682982853</v>
      </c>
      <c r="V60" s="1">
        <v>26.0428</v>
      </c>
      <c r="W60" s="1">
        <v>24.28</v>
      </c>
      <c r="X60" s="1">
        <v>24.405200000000001</v>
      </c>
      <c r="Y60" s="1">
        <v>20.1252</v>
      </c>
      <c r="Z60" s="1">
        <v>19.850200000000001</v>
      </c>
      <c r="AA60" s="1">
        <v>27.031199999999998</v>
      </c>
      <c r="AB60" s="1"/>
      <c r="AC60" s="1">
        <f t="shared" si="7"/>
        <v>107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32</v>
      </c>
      <c r="C61" s="1">
        <v>84.701999999999998</v>
      </c>
      <c r="D61" s="1">
        <v>303.935</v>
      </c>
      <c r="E61" s="1">
        <v>207.87200000000001</v>
      </c>
      <c r="F61" s="1">
        <v>159.501</v>
      </c>
      <c r="G61" s="6">
        <v>1</v>
      </c>
      <c r="H61" s="1">
        <v>40</v>
      </c>
      <c r="I61" s="1" t="s">
        <v>33</v>
      </c>
      <c r="J61" s="1">
        <v>200.161</v>
      </c>
      <c r="K61" s="1">
        <f t="shared" si="12"/>
        <v>7.7110000000000127</v>
      </c>
      <c r="L61" s="1">
        <f t="shared" si="3"/>
        <v>103.51100000000001</v>
      </c>
      <c r="M61" s="1">
        <v>104.361</v>
      </c>
      <c r="N61" s="1">
        <v>59.414299999999983</v>
      </c>
      <c r="O61" s="1"/>
      <c r="P61" s="1">
        <f t="shared" si="4"/>
        <v>20.702200000000001</v>
      </c>
      <c r="Q61" s="5">
        <v>10</v>
      </c>
      <c r="R61" s="5"/>
      <c r="S61" s="1"/>
      <c r="T61" s="1">
        <f t="shared" si="5"/>
        <v>11.057534947976542</v>
      </c>
      <c r="U61" s="1">
        <f t="shared" si="6"/>
        <v>10.574494498169276</v>
      </c>
      <c r="V61" s="1">
        <v>20.57</v>
      </c>
      <c r="W61" s="1">
        <v>27.580200000000001</v>
      </c>
      <c r="X61" s="1">
        <v>27.902200000000001</v>
      </c>
      <c r="Y61" s="1">
        <v>25.14660000000001</v>
      </c>
      <c r="Z61" s="1">
        <v>22.241800000000001</v>
      </c>
      <c r="AA61" s="1">
        <v>22.084399999999999</v>
      </c>
      <c r="AB61" s="1"/>
      <c r="AC61" s="1">
        <f t="shared" si="7"/>
        <v>10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95</v>
      </c>
      <c r="B62" s="1" t="s">
        <v>32</v>
      </c>
      <c r="C62" s="1">
        <v>481.70400000000001</v>
      </c>
      <c r="D62" s="1">
        <v>4315.3760000000002</v>
      </c>
      <c r="E62" s="1">
        <v>2904.79</v>
      </c>
      <c r="F62" s="1">
        <v>815.93399999999997</v>
      </c>
      <c r="G62" s="6">
        <v>1</v>
      </c>
      <c r="H62" s="1">
        <v>40</v>
      </c>
      <c r="I62" s="1" t="s">
        <v>33</v>
      </c>
      <c r="J62" s="1">
        <v>2895.7950000000001</v>
      </c>
      <c r="K62" s="1">
        <f t="shared" si="12"/>
        <v>8.9949999999998909</v>
      </c>
      <c r="L62" s="1">
        <f t="shared" si="3"/>
        <v>484.19500000000016</v>
      </c>
      <c r="M62" s="1">
        <v>2420.5949999999998</v>
      </c>
      <c r="N62" s="1">
        <v>387.08979999999917</v>
      </c>
      <c r="O62" s="1"/>
      <c r="P62" s="1">
        <f t="shared" si="4"/>
        <v>96.839000000000027</v>
      </c>
      <c r="Q62" s="5"/>
      <c r="R62" s="5"/>
      <c r="S62" s="1"/>
      <c r="T62" s="1">
        <f t="shared" si="5"/>
        <v>12.422926713410906</v>
      </c>
      <c r="U62" s="1">
        <f t="shared" si="6"/>
        <v>12.422926713410906</v>
      </c>
      <c r="V62" s="1">
        <v>103.36660000000001</v>
      </c>
      <c r="W62" s="1">
        <v>145.62919999999991</v>
      </c>
      <c r="X62" s="1">
        <v>135.81899999999999</v>
      </c>
      <c r="Y62" s="1">
        <v>94.377199999999988</v>
      </c>
      <c r="Z62" s="1">
        <v>118.40260000000001</v>
      </c>
      <c r="AA62" s="1">
        <v>124.3146</v>
      </c>
      <c r="AB62" s="1"/>
      <c r="AC62" s="1">
        <f t="shared" si="7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96</v>
      </c>
      <c r="B63" s="1" t="s">
        <v>32</v>
      </c>
      <c r="C63" s="1">
        <v>148.376</v>
      </c>
      <c r="D63" s="1">
        <v>109.732</v>
      </c>
      <c r="E63" s="1">
        <v>144.97800000000001</v>
      </c>
      <c r="F63" s="1">
        <v>92.022999999999996</v>
      </c>
      <c r="G63" s="6">
        <v>1</v>
      </c>
      <c r="H63" s="1">
        <v>40</v>
      </c>
      <c r="I63" s="1" t="s">
        <v>33</v>
      </c>
      <c r="J63" s="1">
        <v>138.417</v>
      </c>
      <c r="K63" s="1">
        <f t="shared" si="12"/>
        <v>6.561000000000007</v>
      </c>
      <c r="L63" s="1">
        <f t="shared" si="3"/>
        <v>93.961000000000013</v>
      </c>
      <c r="M63" s="1">
        <v>51.017000000000003</v>
      </c>
      <c r="N63" s="1"/>
      <c r="O63" s="1">
        <v>86.772999999999982</v>
      </c>
      <c r="P63" s="1">
        <f t="shared" si="4"/>
        <v>18.792200000000001</v>
      </c>
      <c r="Q63" s="5">
        <f t="shared" si="14"/>
        <v>27.918200000000027</v>
      </c>
      <c r="R63" s="5"/>
      <c r="S63" s="1"/>
      <c r="T63" s="1">
        <f t="shared" si="5"/>
        <v>11</v>
      </c>
      <c r="U63" s="1">
        <f t="shared" si="6"/>
        <v>9.514372984536136</v>
      </c>
      <c r="V63" s="1">
        <v>19.5426</v>
      </c>
      <c r="W63" s="1">
        <v>13.718400000000001</v>
      </c>
      <c r="X63" s="1">
        <v>10.301600000000001</v>
      </c>
      <c r="Y63" s="1">
        <v>23.678000000000001</v>
      </c>
      <c r="Z63" s="1">
        <v>25.225999999999999</v>
      </c>
      <c r="AA63" s="1">
        <v>16.907399999999999</v>
      </c>
      <c r="AB63" s="1"/>
      <c r="AC63" s="1">
        <f t="shared" si="7"/>
        <v>28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97</v>
      </c>
      <c r="B64" s="13" t="s">
        <v>40</v>
      </c>
      <c r="C64" s="13"/>
      <c r="D64" s="13"/>
      <c r="E64" s="13"/>
      <c r="F64" s="13"/>
      <c r="G64" s="14">
        <v>0</v>
      </c>
      <c r="H64" s="13">
        <v>50</v>
      </c>
      <c r="I64" s="13" t="s">
        <v>33</v>
      </c>
      <c r="J64" s="13"/>
      <c r="K64" s="13">
        <f t="shared" si="12"/>
        <v>0</v>
      </c>
      <c r="L64" s="13">
        <f t="shared" si="3"/>
        <v>0</v>
      </c>
      <c r="M64" s="13"/>
      <c r="N64" s="13"/>
      <c r="O64" s="13"/>
      <c r="P64" s="13">
        <f t="shared" si="4"/>
        <v>0</v>
      </c>
      <c r="Q64" s="15"/>
      <c r="R64" s="15"/>
      <c r="S64" s="13"/>
      <c r="T64" s="13" t="e">
        <f t="shared" si="5"/>
        <v>#DIV/0!</v>
      </c>
      <c r="U64" s="13" t="e">
        <f t="shared" si="6"/>
        <v>#DIV/0!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 t="s">
        <v>35</v>
      </c>
      <c r="AC64" s="13">
        <f t="shared" si="7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98</v>
      </c>
      <c r="B65" s="10" t="s">
        <v>40</v>
      </c>
      <c r="C65" s="10"/>
      <c r="D65" s="10">
        <v>84</v>
      </c>
      <c r="E65" s="10">
        <v>84</v>
      </c>
      <c r="F65" s="10"/>
      <c r="G65" s="11">
        <v>0</v>
      </c>
      <c r="H65" s="10" t="e">
        <v>#N/A</v>
      </c>
      <c r="I65" s="10" t="s">
        <v>53</v>
      </c>
      <c r="J65" s="10">
        <v>84</v>
      </c>
      <c r="K65" s="10">
        <f t="shared" si="12"/>
        <v>0</v>
      </c>
      <c r="L65" s="10">
        <f t="shared" si="3"/>
        <v>0</v>
      </c>
      <c r="M65" s="10">
        <v>84</v>
      </c>
      <c r="N65" s="10"/>
      <c r="O65" s="10"/>
      <c r="P65" s="10">
        <f t="shared" si="4"/>
        <v>0</v>
      </c>
      <c r="Q65" s="12"/>
      <c r="R65" s="12"/>
      <c r="S65" s="10"/>
      <c r="T65" s="10" t="e">
        <f t="shared" si="5"/>
        <v>#DIV/0!</v>
      </c>
      <c r="U65" s="10" t="e">
        <f t="shared" si="6"/>
        <v>#DIV/0!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/>
      <c r="AC65" s="10">
        <f t="shared" si="7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99</v>
      </c>
      <c r="B66" s="1" t="s">
        <v>32</v>
      </c>
      <c r="C66" s="1">
        <v>324.11900000000003</v>
      </c>
      <c r="D66" s="1">
        <v>298.04899999999998</v>
      </c>
      <c r="E66" s="1">
        <v>402.42200000000003</v>
      </c>
      <c r="F66" s="1">
        <v>197.19300000000001</v>
      </c>
      <c r="G66" s="6">
        <v>1</v>
      </c>
      <c r="H66" s="1">
        <v>40</v>
      </c>
      <c r="I66" s="1" t="s">
        <v>33</v>
      </c>
      <c r="J66" s="1">
        <v>392.27100000000002</v>
      </c>
      <c r="K66" s="1">
        <f t="shared" si="12"/>
        <v>10.15100000000001</v>
      </c>
      <c r="L66" s="1">
        <f t="shared" si="3"/>
        <v>193.85100000000003</v>
      </c>
      <c r="M66" s="1">
        <v>208.571</v>
      </c>
      <c r="N66" s="1"/>
      <c r="O66" s="1">
        <v>170.24199999999999</v>
      </c>
      <c r="P66" s="1">
        <f t="shared" si="4"/>
        <v>38.770200000000003</v>
      </c>
      <c r="Q66" s="5">
        <f t="shared" ref="Q66:Q68" si="15">11*P66-O66-N66-F66</f>
        <v>59.03720000000007</v>
      </c>
      <c r="R66" s="5"/>
      <c r="S66" s="1"/>
      <c r="T66" s="1">
        <f t="shared" si="5"/>
        <v>11</v>
      </c>
      <c r="U66" s="1">
        <f t="shared" si="6"/>
        <v>9.4772531480363771</v>
      </c>
      <c r="V66" s="1">
        <v>38.922600000000003</v>
      </c>
      <c r="W66" s="1">
        <v>28.030799999999999</v>
      </c>
      <c r="X66" s="1">
        <v>31.330400000000001</v>
      </c>
      <c r="Y66" s="1">
        <v>45.704599999999999</v>
      </c>
      <c r="Z66" s="1">
        <v>47.439399999999992</v>
      </c>
      <c r="AA66" s="1">
        <v>43.812399999999997</v>
      </c>
      <c r="AB66" s="1"/>
      <c r="AC66" s="1">
        <f t="shared" si="7"/>
        <v>59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40</v>
      </c>
      <c r="C67" s="1">
        <v>372</v>
      </c>
      <c r="D67" s="1">
        <v>552</v>
      </c>
      <c r="E67" s="1">
        <v>506</v>
      </c>
      <c r="F67" s="1">
        <v>304</v>
      </c>
      <c r="G67" s="6">
        <v>0.4</v>
      </c>
      <c r="H67" s="1">
        <v>40</v>
      </c>
      <c r="I67" s="1" t="s">
        <v>33</v>
      </c>
      <c r="J67" s="1">
        <v>545</v>
      </c>
      <c r="K67" s="1">
        <f t="shared" si="12"/>
        <v>-39</v>
      </c>
      <c r="L67" s="1">
        <f t="shared" si="3"/>
        <v>356</v>
      </c>
      <c r="M67" s="1">
        <v>150</v>
      </c>
      <c r="N67" s="1">
        <v>344.1</v>
      </c>
      <c r="O67" s="1">
        <v>14.899999999999981</v>
      </c>
      <c r="P67" s="1">
        <f t="shared" si="4"/>
        <v>71.2</v>
      </c>
      <c r="Q67" s="5">
        <f t="shared" si="15"/>
        <v>120.20000000000005</v>
      </c>
      <c r="R67" s="5"/>
      <c r="S67" s="1"/>
      <c r="T67" s="1">
        <f t="shared" si="5"/>
        <v>11</v>
      </c>
      <c r="U67" s="1">
        <f t="shared" si="6"/>
        <v>9.3117977528089888</v>
      </c>
      <c r="V67" s="1">
        <v>75.2</v>
      </c>
      <c r="W67" s="1">
        <v>87.4</v>
      </c>
      <c r="X67" s="1">
        <v>76.8</v>
      </c>
      <c r="Y67" s="1">
        <v>64.2</v>
      </c>
      <c r="Z67" s="1">
        <v>77.599999999999994</v>
      </c>
      <c r="AA67" s="1">
        <v>81.2</v>
      </c>
      <c r="AB67" s="1"/>
      <c r="AC67" s="1">
        <f t="shared" si="7"/>
        <v>48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101</v>
      </c>
      <c r="B68" s="1" t="s">
        <v>40</v>
      </c>
      <c r="C68" s="1">
        <v>276</v>
      </c>
      <c r="D68" s="1">
        <v>525</v>
      </c>
      <c r="E68" s="1">
        <v>373</v>
      </c>
      <c r="F68" s="1">
        <v>322</v>
      </c>
      <c r="G68" s="6">
        <v>0.4</v>
      </c>
      <c r="H68" s="1">
        <v>40</v>
      </c>
      <c r="I68" s="1" t="s">
        <v>33</v>
      </c>
      <c r="J68" s="1">
        <v>400</v>
      </c>
      <c r="K68" s="1">
        <f t="shared" si="12"/>
        <v>-27</v>
      </c>
      <c r="L68" s="1">
        <f t="shared" si="3"/>
        <v>373</v>
      </c>
      <c r="M68" s="1"/>
      <c r="N68" s="1">
        <v>284.5</v>
      </c>
      <c r="O68" s="1">
        <v>112.5</v>
      </c>
      <c r="P68" s="1">
        <f t="shared" si="4"/>
        <v>74.599999999999994</v>
      </c>
      <c r="Q68" s="5">
        <f t="shared" si="15"/>
        <v>101.59999999999991</v>
      </c>
      <c r="R68" s="5"/>
      <c r="S68" s="1"/>
      <c r="T68" s="1">
        <f t="shared" si="5"/>
        <v>11</v>
      </c>
      <c r="U68" s="1">
        <f t="shared" si="6"/>
        <v>9.6380697050938338</v>
      </c>
      <c r="V68" s="1">
        <v>79.8</v>
      </c>
      <c r="W68" s="1">
        <v>85</v>
      </c>
      <c r="X68" s="1">
        <v>79.2</v>
      </c>
      <c r="Y68" s="1">
        <v>63.8</v>
      </c>
      <c r="Z68" s="1">
        <v>68.599999999999994</v>
      </c>
      <c r="AA68" s="1">
        <v>63.2</v>
      </c>
      <c r="AB68" s="1"/>
      <c r="AC68" s="1">
        <f t="shared" si="7"/>
        <v>41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102</v>
      </c>
      <c r="B69" s="13" t="s">
        <v>32</v>
      </c>
      <c r="C69" s="13"/>
      <c r="D69" s="13"/>
      <c r="E69" s="13"/>
      <c r="F69" s="13"/>
      <c r="G69" s="14">
        <v>0</v>
      </c>
      <c r="H69" s="13">
        <v>55</v>
      </c>
      <c r="I69" s="13" t="s">
        <v>33</v>
      </c>
      <c r="J69" s="13"/>
      <c r="K69" s="13">
        <f t="shared" si="12"/>
        <v>0</v>
      </c>
      <c r="L69" s="13">
        <f t="shared" si="3"/>
        <v>0</v>
      </c>
      <c r="M69" s="13"/>
      <c r="N69" s="13"/>
      <c r="O69" s="13"/>
      <c r="P69" s="13">
        <f t="shared" si="4"/>
        <v>0</v>
      </c>
      <c r="Q69" s="15"/>
      <c r="R69" s="15"/>
      <c r="S69" s="13"/>
      <c r="T69" s="13" t="e">
        <f t="shared" si="5"/>
        <v>#DIV/0!</v>
      </c>
      <c r="U69" s="13" t="e">
        <f t="shared" si="6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 t="s">
        <v>35</v>
      </c>
      <c r="AC69" s="13">
        <f t="shared" si="7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103</v>
      </c>
      <c r="B70" s="1" t="s">
        <v>32</v>
      </c>
      <c r="C70" s="1">
        <v>196.34800000000001</v>
      </c>
      <c r="D70" s="1">
        <v>127.077</v>
      </c>
      <c r="E70" s="1">
        <v>171.99600000000001</v>
      </c>
      <c r="F70" s="1">
        <v>132.72300000000001</v>
      </c>
      <c r="G70" s="6">
        <v>1</v>
      </c>
      <c r="H70" s="1">
        <v>50</v>
      </c>
      <c r="I70" s="1" t="s">
        <v>33</v>
      </c>
      <c r="J70" s="1">
        <v>168.55</v>
      </c>
      <c r="K70" s="1">
        <f t="shared" ref="K70:K101" si="16">E70-J70</f>
        <v>3.445999999999998</v>
      </c>
      <c r="L70" s="1">
        <f t="shared" si="3"/>
        <v>171.99600000000001</v>
      </c>
      <c r="M70" s="1"/>
      <c r="N70" s="1">
        <v>30.119599999999991</v>
      </c>
      <c r="O70" s="1">
        <v>119.0394</v>
      </c>
      <c r="P70" s="1">
        <f t="shared" si="4"/>
        <v>34.3992</v>
      </c>
      <c r="Q70" s="5">
        <f>11*P70-O70-N70-F70</f>
        <v>96.509200000000021</v>
      </c>
      <c r="R70" s="5"/>
      <c r="S70" s="1"/>
      <c r="T70" s="1">
        <f t="shared" si="5"/>
        <v>11</v>
      </c>
      <c r="U70" s="1">
        <f t="shared" si="6"/>
        <v>8.1944347542966121</v>
      </c>
      <c r="V70" s="1">
        <v>31.505600000000001</v>
      </c>
      <c r="W70" s="1">
        <v>27.926400000000001</v>
      </c>
      <c r="X70" s="1">
        <v>30.974</v>
      </c>
      <c r="Y70" s="1">
        <v>35.137599999999999</v>
      </c>
      <c r="Z70" s="1">
        <v>33.2592</v>
      </c>
      <c r="AA70" s="1">
        <v>23.7376</v>
      </c>
      <c r="AB70" s="1"/>
      <c r="AC70" s="1">
        <f t="shared" si="7"/>
        <v>97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3" t="s">
        <v>104</v>
      </c>
      <c r="B71" s="13" t="s">
        <v>32</v>
      </c>
      <c r="C71" s="13"/>
      <c r="D71" s="13"/>
      <c r="E71" s="13"/>
      <c r="F71" s="13"/>
      <c r="G71" s="14">
        <v>0</v>
      </c>
      <c r="H71" s="13">
        <v>50</v>
      </c>
      <c r="I71" s="13" t="s">
        <v>33</v>
      </c>
      <c r="J71" s="13"/>
      <c r="K71" s="13">
        <f t="shared" si="16"/>
        <v>0</v>
      </c>
      <c r="L71" s="13">
        <f t="shared" ref="L71:L109" si="17">E71-M71</f>
        <v>0</v>
      </c>
      <c r="M71" s="13"/>
      <c r="N71" s="13"/>
      <c r="O71" s="13"/>
      <c r="P71" s="13">
        <f t="shared" ref="P71:P109" si="18">L71/5</f>
        <v>0</v>
      </c>
      <c r="Q71" s="15"/>
      <c r="R71" s="15"/>
      <c r="S71" s="13"/>
      <c r="T71" s="13" t="e">
        <f t="shared" ref="T71:T109" si="19">(F71+N71+O71+Q71)/P71</f>
        <v>#DIV/0!</v>
      </c>
      <c r="U71" s="13" t="e">
        <f t="shared" ref="U71:U109" si="20">(F71+N71+O71)/P71</f>
        <v>#DIV/0!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 t="s">
        <v>35</v>
      </c>
      <c r="AC71" s="13">
        <f t="shared" ref="AC71:AC109" si="21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105</v>
      </c>
      <c r="B72" s="13" t="s">
        <v>40</v>
      </c>
      <c r="C72" s="13"/>
      <c r="D72" s="13"/>
      <c r="E72" s="13"/>
      <c r="F72" s="13"/>
      <c r="G72" s="14">
        <v>0</v>
      </c>
      <c r="H72" s="13">
        <v>50</v>
      </c>
      <c r="I72" s="13" t="s">
        <v>33</v>
      </c>
      <c r="J72" s="13"/>
      <c r="K72" s="13">
        <f t="shared" si="16"/>
        <v>0</v>
      </c>
      <c r="L72" s="13">
        <f t="shared" si="17"/>
        <v>0</v>
      </c>
      <c r="M72" s="13"/>
      <c r="N72" s="13"/>
      <c r="O72" s="13"/>
      <c r="P72" s="13">
        <f t="shared" si="18"/>
        <v>0</v>
      </c>
      <c r="Q72" s="15"/>
      <c r="R72" s="15"/>
      <c r="S72" s="13"/>
      <c r="T72" s="13" t="e">
        <f t="shared" si="19"/>
        <v>#DIV/0!</v>
      </c>
      <c r="U72" s="13" t="e">
        <f t="shared" si="20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 t="s">
        <v>35</v>
      </c>
      <c r="AC72" s="13">
        <f t="shared" si="21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106</v>
      </c>
      <c r="B73" s="10" t="s">
        <v>32</v>
      </c>
      <c r="C73" s="10"/>
      <c r="D73" s="10">
        <v>159.90199999999999</v>
      </c>
      <c r="E73" s="10">
        <v>159.90199999999999</v>
      </c>
      <c r="F73" s="10"/>
      <c r="G73" s="11">
        <v>0</v>
      </c>
      <c r="H73" s="10" t="e">
        <v>#N/A</v>
      </c>
      <c r="I73" s="10" t="s">
        <v>53</v>
      </c>
      <c r="J73" s="10">
        <v>159.90199999999999</v>
      </c>
      <c r="K73" s="10">
        <f t="shared" si="16"/>
        <v>0</v>
      </c>
      <c r="L73" s="10">
        <f t="shared" si="17"/>
        <v>0</v>
      </c>
      <c r="M73" s="10">
        <v>159.90199999999999</v>
      </c>
      <c r="N73" s="10"/>
      <c r="O73" s="10"/>
      <c r="P73" s="10">
        <f t="shared" si="18"/>
        <v>0</v>
      </c>
      <c r="Q73" s="12"/>
      <c r="R73" s="12"/>
      <c r="S73" s="10"/>
      <c r="T73" s="10" t="e">
        <f t="shared" si="19"/>
        <v>#DIV/0!</v>
      </c>
      <c r="U73" s="10" t="e">
        <f t="shared" si="20"/>
        <v>#DIV/0!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/>
      <c r="AC73" s="10">
        <f t="shared" si="21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40</v>
      </c>
      <c r="C74" s="1">
        <v>589</v>
      </c>
      <c r="D74" s="1">
        <v>1776</v>
      </c>
      <c r="E74" s="1">
        <v>1430</v>
      </c>
      <c r="F74" s="1">
        <v>781</v>
      </c>
      <c r="G74" s="6">
        <v>0.4</v>
      </c>
      <c r="H74" s="1">
        <v>40</v>
      </c>
      <c r="I74" s="1" t="s">
        <v>33</v>
      </c>
      <c r="J74" s="1">
        <v>1428</v>
      </c>
      <c r="K74" s="1">
        <f t="shared" si="16"/>
        <v>2</v>
      </c>
      <c r="L74" s="1">
        <f t="shared" si="17"/>
        <v>710</v>
      </c>
      <c r="M74" s="1">
        <v>720</v>
      </c>
      <c r="N74" s="1">
        <v>440.80000000000013</v>
      </c>
      <c r="O74" s="1"/>
      <c r="P74" s="1">
        <f t="shared" si="18"/>
        <v>142</v>
      </c>
      <c r="Q74" s="5">
        <f t="shared" ref="Q74:Q77" si="22">11*P74-O74-N74-F74</f>
        <v>340.19999999999982</v>
      </c>
      <c r="R74" s="5"/>
      <c r="S74" s="1"/>
      <c r="T74" s="1">
        <f t="shared" si="19"/>
        <v>11</v>
      </c>
      <c r="U74" s="1">
        <f t="shared" si="20"/>
        <v>8.6042253521126781</v>
      </c>
      <c r="V74" s="1">
        <v>135.80000000000001</v>
      </c>
      <c r="W74" s="1">
        <v>167.2</v>
      </c>
      <c r="X74" s="1">
        <v>162.80000000000001</v>
      </c>
      <c r="Y74" s="1">
        <v>123.6</v>
      </c>
      <c r="Z74" s="1">
        <v>144.19999999999999</v>
      </c>
      <c r="AA74" s="1">
        <v>119.8</v>
      </c>
      <c r="AB74" s="1"/>
      <c r="AC74" s="1">
        <f t="shared" si="21"/>
        <v>136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108</v>
      </c>
      <c r="B75" s="1" t="s">
        <v>40</v>
      </c>
      <c r="C75" s="1">
        <v>385</v>
      </c>
      <c r="D75" s="1">
        <v>888</v>
      </c>
      <c r="E75" s="1">
        <v>673</v>
      </c>
      <c r="F75" s="1">
        <v>502</v>
      </c>
      <c r="G75" s="6">
        <v>0.4</v>
      </c>
      <c r="H75" s="1">
        <v>40</v>
      </c>
      <c r="I75" s="1" t="s">
        <v>33</v>
      </c>
      <c r="J75" s="1">
        <v>736</v>
      </c>
      <c r="K75" s="1">
        <f t="shared" si="16"/>
        <v>-63</v>
      </c>
      <c r="L75" s="1">
        <f t="shared" si="17"/>
        <v>553</v>
      </c>
      <c r="M75" s="1">
        <v>120</v>
      </c>
      <c r="N75" s="1">
        <v>255.5</v>
      </c>
      <c r="O75" s="1">
        <v>79.5</v>
      </c>
      <c r="P75" s="1">
        <f t="shared" si="18"/>
        <v>110.6</v>
      </c>
      <c r="Q75" s="5">
        <f t="shared" si="22"/>
        <v>379.59999999999991</v>
      </c>
      <c r="R75" s="5"/>
      <c r="S75" s="1"/>
      <c r="T75" s="1">
        <f t="shared" si="19"/>
        <v>11</v>
      </c>
      <c r="U75" s="1">
        <f t="shared" si="20"/>
        <v>7.5678119349005426</v>
      </c>
      <c r="V75" s="1">
        <v>99.2</v>
      </c>
      <c r="W75" s="1">
        <v>113</v>
      </c>
      <c r="X75" s="1">
        <v>113.6</v>
      </c>
      <c r="Y75" s="1">
        <v>87.8</v>
      </c>
      <c r="Z75" s="1">
        <v>99.2</v>
      </c>
      <c r="AA75" s="1">
        <v>102.8</v>
      </c>
      <c r="AB75" s="1"/>
      <c r="AC75" s="1">
        <f t="shared" si="21"/>
        <v>152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109</v>
      </c>
      <c r="B76" s="1" t="s">
        <v>32</v>
      </c>
      <c r="C76" s="1">
        <v>163.322</v>
      </c>
      <c r="D76" s="1">
        <v>626.88300000000004</v>
      </c>
      <c r="E76" s="1">
        <v>539.04999999999995</v>
      </c>
      <c r="F76" s="1">
        <v>220.898</v>
      </c>
      <c r="G76" s="6">
        <v>1</v>
      </c>
      <c r="H76" s="1">
        <v>40</v>
      </c>
      <c r="I76" s="1" t="s">
        <v>33</v>
      </c>
      <c r="J76" s="1">
        <v>540.16099999999994</v>
      </c>
      <c r="K76" s="1">
        <f t="shared" si="16"/>
        <v>-1.11099999999999</v>
      </c>
      <c r="L76" s="1">
        <f t="shared" si="17"/>
        <v>166.38899999999995</v>
      </c>
      <c r="M76" s="1">
        <v>372.661</v>
      </c>
      <c r="N76" s="1">
        <v>71.798700000000053</v>
      </c>
      <c r="O76" s="1"/>
      <c r="P76" s="1">
        <f t="shared" si="18"/>
        <v>33.277799999999992</v>
      </c>
      <c r="Q76" s="5">
        <f t="shared" si="22"/>
        <v>73.35909999999987</v>
      </c>
      <c r="R76" s="5"/>
      <c r="S76" s="1"/>
      <c r="T76" s="1">
        <f t="shared" si="19"/>
        <v>11.000000000000002</v>
      </c>
      <c r="U76" s="1">
        <f t="shared" si="20"/>
        <v>8.7955543936197742</v>
      </c>
      <c r="V76" s="1">
        <v>32.069800000000001</v>
      </c>
      <c r="W76" s="1">
        <v>39.131799999999998</v>
      </c>
      <c r="X76" s="1">
        <v>40.765799999999999</v>
      </c>
      <c r="Y76" s="1">
        <v>35.922400000000003</v>
      </c>
      <c r="Z76" s="1">
        <v>35.906599999999997</v>
      </c>
      <c r="AA76" s="1">
        <v>39.031399999999998</v>
      </c>
      <c r="AB76" s="1"/>
      <c r="AC76" s="1">
        <f t="shared" si="21"/>
        <v>73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110</v>
      </c>
      <c r="B77" s="1" t="s">
        <v>32</v>
      </c>
      <c r="C77" s="1">
        <v>198.893</v>
      </c>
      <c r="D77" s="1">
        <v>280.82400000000001</v>
      </c>
      <c r="E77" s="1">
        <v>375.72399999999999</v>
      </c>
      <c r="F77" s="1">
        <v>81.106999999999999</v>
      </c>
      <c r="G77" s="6">
        <v>1</v>
      </c>
      <c r="H77" s="1">
        <v>40</v>
      </c>
      <c r="I77" s="1" t="s">
        <v>33</v>
      </c>
      <c r="J77" s="1">
        <v>363.76299999999998</v>
      </c>
      <c r="K77" s="1">
        <f t="shared" si="16"/>
        <v>11.961000000000013</v>
      </c>
      <c r="L77" s="1">
        <f t="shared" si="17"/>
        <v>153.56099999999998</v>
      </c>
      <c r="M77" s="1">
        <v>222.16300000000001</v>
      </c>
      <c r="N77" s="1">
        <v>102.6861</v>
      </c>
      <c r="O77" s="1">
        <v>85.875899999999945</v>
      </c>
      <c r="P77" s="1">
        <f t="shared" si="18"/>
        <v>30.712199999999996</v>
      </c>
      <c r="Q77" s="5">
        <f t="shared" si="22"/>
        <v>68.165199999999999</v>
      </c>
      <c r="R77" s="5"/>
      <c r="S77" s="1"/>
      <c r="T77" s="1">
        <f t="shared" si="19"/>
        <v>10.999999999999998</v>
      </c>
      <c r="U77" s="1">
        <f t="shared" si="20"/>
        <v>8.7805171886090854</v>
      </c>
      <c r="V77" s="1">
        <v>29.5776</v>
      </c>
      <c r="W77" s="1">
        <v>28.7014</v>
      </c>
      <c r="X77" s="1">
        <v>24.94540000000001</v>
      </c>
      <c r="Y77" s="1">
        <v>27.533000000000001</v>
      </c>
      <c r="Z77" s="1">
        <v>32.920400000000001</v>
      </c>
      <c r="AA77" s="1">
        <v>32.358199999999997</v>
      </c>
      <c r="AB77" s="1"/>
      <c r="AC77" s="1">
        <f t="shared" si="21"/>
        <v>68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111</v>
      </c>
      <c r="B78" s="10" t="s">
        <v>32</v>
      </c>
      <c r="C78" s="10"/>
      <c r="D78" s="10">
        <v>256.24599999999998</v>
      </c>
      <c r="E78" s="10">
        <v>256.24599999999998</v>
      </c>
      <c r="F78" s="10"/>
      <c r="G78" s="11">
        <v>0</v>
      </c>
      <c r="H78" s="10" t="e">
        <v>#N/A</v>
      </c>
      <c r="I78" s="10" t="s">
        <v>53</v>
      </c>
      <c r="J78" s="10">
        <v>256.24599999999998</v>
      </c>
      <c r="K78" s="10">
        <f t="shared" si="16"/>
        <v>0</v>
      </c>
      <c r="L78" s="10">
        <f t="shared" si="17"/>
        <v>0</v>
      </c>
      <c r="M78" s="10">
        <v>256.24599999999998</v>
      </c>
      <c r="N78" s="10"/>
      <c r="O78" s="10"/>
      <c r="P78" s="10">
        <f t="shared" si="18"/>
        <v>0</v>
      </c>
      <c r="Q78" s="12"/>
      <c r="R78" s="12"/>
      <c r="S78" s="10"/>
      <c r="T78" s="10" t="e">
        <f t="shared" si="19"/>
        <v>#DIV/0!</v>
      </c>
      <c r="U78" s="10" t="e">
        <f t="shared" si="20"/>
        <v>#DIV/0!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/>
      <c r="AC78" s="10">
        <f t="shared" si="21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112</v>
      </c>
      <c r="B79" s="13" t="s">
        <v>32</v>
      </c>
      <c r="C79" s="13"/>
      <c r="D79" s="13">
        <v>210.001</v>
      </c>
      <c r="E79" s="13">
        <v>210.001</v>
      </c>
      <c r="F79" s="13"/>
      <c r="G79" s="14">
        <v>0</v>
      </c>
      <c r="H79" s="13">
        <v>40</v>
      </c>
      <c r="I79" s="13" t="s">
        <v>33</v>
      </c>
      <c r="J79" s="13">
        <v>210.001</v>
      </c>
      <c r="K79" s="13">
        <f t="shared" si="16"/>
        <v>0</v>
      </c>
      <c r="L79" s="13">
        <f t="shared" si="17"/>
        <v>0</v>
      </c>
      <c r="M79" s="13">
        <v>210.001</v>
      </c>
      <c r="N79" s="13"/>
      <c r="O79" s="13"/>
      <c r="P79" s="13">
        <f t="shared" si="18"/>
        <v>0</v>
      </c>
      <c r="Q79" s="15"/>
      <c r="R79" s="15"/>
      <c r="S79" s="13"/>
      <c r="T79" s="13" t="e">
        <f t="shared" si="19"/>
        <v>#DIV/0!</v>
      </c>
      <c r="U79" s="13" t="e">
        <f t="shared" si="20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 t="s">
        <v>35</v>
      </c>
      <c r="AC79" s="13">
        <f t="shared" si="21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113</v>
      </c>
      <c r="B80" s="10" t="s">
        <v>40</v>
      </c>
      <c r="C80" s="10"/>
      <c r="D80" s="10">
        <v>36</v>
      </c>
      <c r="E80" s="10">
        <v>36</v>
      </c>
      <c r="F80" s="10"/>
      <c r="G80" s="11">
        <v>0</v>
      </c>
      <c r="H80" s="10" t="e">
        <v>#N/A</v>
      </c>
      <c r="I80" s="10" t="s">
        <v>53</v>
      </c>
      <c r="J80" s="10">
        <v>36</v>
      </c>
      <c r="K80" s="10">
        <f t="shared" si="16"/>
        <v>0</v>
      </c>
      <c r="L80" s="10">
        <f t="shared" si="17"/>
        <v>0</v>
      </c>
      <c r="M80" s="10">
        <v>36</v>
      </c>
      <c r="N80" s="10"/>
      <c r="O80" s="10"/>
      <c r="P80" s="10">
        <f t="shared" si="18"/>
        <v>0</v>
      </c>
      <c r="Q80" s="12"/>
      <c r="R80" s="12"/>
      <c r="S80" s="10"/>
      <c r="T80" s="10" t="e">
        <f t="shared" si="19"/>
        <v>#DIV/0!</v>
      </c>
      <c r="U80" s="10" t="e">
        <f t="shared" si="20"/>
        <v>#DIV/0!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/>
      <c r="AC80" s="10">
        <f t="shared" si="21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114</v>
      </c>
      <c r="B81" s="10" t="s">
        <v>32</v>
      </c>
      <c r="C81" s="10"/>
      <c r="D81" s="10">
        <v>21.719000000000001</v>
      </c>
      <c r="E81" s="10">
        <v>21.719000000000001</v>
      </c>
      <c r="F81" s="10"/>
      <c r="G81" s="11">
        <v>0</v>
      </c>
      <c r="H81" s="10" t="e">
        <v>#N/A</v>
      </c>
      <c r="I81" s="10" t="s">
        <v>53</v>
      </c>
      <c r="J81" s="10">
        <v>21.719000000000001</v>
      </c>
      <c r="K81" s="10">
        <f t="shared" si="16"/>
        <v>0</v>
      </c>
      <c r="L81" s="10">
        <f t="shared" si="17"/>
        <v>0</v>
      </c>
      <c r="M81" s="10">
        <v>21.719000000000001</v>
      </c>
      <c r="N81" s="10"/>
      <c r="O81" s="10"/>
      <c r="P81" s="10">
        <f t="shared" si="18"/>
        <v>0</v>
      </c>
      <c r="Q81" s="12"/>
      <c r="R81" s="12"/>
      <c r="S81" s="10"/>
      <c r="T81" s="10" t="e">
        <f t="shared" si="19"/>
        <v>#DIV/0!</v>
      </c>
      <c r="U81" s="10" t="e">
        <f t="shared" si="20"/>
        <v>#DIV/0!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/>
      <c r="AC81" s="10">
        <f t="shared" si="21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115</v>
      </c>
      <c r="B82" s="1" t="s">
        <v>32</v>
      </c>
      <c r="C82" s="1">
        <v>177.739</v>
      </c>
      <c r="D82" s="1">
        <v>82.786000000000001</v>
      </c>
      <c r="E82" s="1">
        <v>99.576999999999998</v>
      </c>
      <c r="F82" s="1">
        <v>133.76499999999999</v>
      </c>
      <c r="G82" s="6">
        <v>1</v>
      </c>
      <c r="H82" s="1">
        <v>30</v>
      </c>
      <c r="I82" s="1" t="s">
        <v>33</v>
      </c>
      <c r="J82" s="1">
        <v>102</v>
      </c>
      <c r="K82" s="1">
        <f t="shared" si="16"/>
        <v>-2.4230000000000018</v>
      </c>
      <c r="L82" s="1">
        <f t="shared" si="17"/>
        <v>99.576999999999998</v>
      </c>
      <c r="M82" s="1"/>
      <c r="N82" s="1"/>
      <c r="O82" s="1">
        <v>31.64989999999997</v>
      </c>
      <c r="P82" s="1">
        <f t="shared" si="18"/>
        <v>19.915399999999998</v>
      </c>
      <c r="Q82" s="5">
        <f>10.5*P82-O82-N82-F82</f>
        <v>43.696800000000025</v>
      </c>
      <c r="R82" s="5"/>
      <c r="S82" s="1"/>
      <c r="T82" s="1">
        <f t="shared" si="19"/>
        <v>10.5</v>
      </c>
      <c r="U82" s="1">
        <f t="shared" si="20"/>
        <v>8.3058788676099891</v>
      </c>
      <c r="V82" s="1">
        <v>19.790199999999999</v>
      </c>
      <c r="W82" s="1">
        <v>18.939800000000002</v>
      </c>
      <c r="X82" s="1">
        <v>18.3706</v>
      </c>
      <c r="Y82" s="1">
        <v>28.643799999999999</v>
      </c>
      <c r="Z82" s="1">
        <v>31.933800000000002</v>
      </c>
      <c r="AA82" s="1">
        <v>23.306999999999999</v>
      </c>
      <c r="AB82" s="1"/>
      <c r="AC82" s="1">
        <f t="shared" si="21"/>
        <v>44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116</v>
      </c>
      <c r="B83" s="13" t="s">
        <v>40</v>
      </c>
      <c r="C83" s="13"/>
      <c r="D83" s="13"/>
      <c r="E83" s="13"/>
      <c r="F83" s="13"/>
      <c r="G83" s="14">
        <v>0</v>
      </c>
      <c r="H83" s="13">
        <v>55</v>
      </c>
      <c r="I83" s="13" t="s">
        <v>33</v>
      </c>
      <c r="J83" s="13"/>
      <c r="K83" s="13">
        <f t="shared" si="16"/>
        <v>0</v>
      </c>
      <c r="L83" s="13">
        <f t="shared" si="17"/>
        <v>0</v>
      </c>
      <c r="M83" s="13"/>
      <c r="N83" s="13"/>
      <c r="O83" s="13"/>
      <c r="P83" s="13">
        <f t="shared" si="18"/>
        <v>0</v>
      </c>
      <c r="Q83" s="15"/>
      <c r="R83" s="15"/>
      <c r="S83" s="13"/>
      <c r="T83" s="13" t="e">
        <f t="shared" si="19"/>
        <v>#DIV/0!</v>
      </c>
      <c r="U83" s="13" t="e">
        <f t="shared" si="20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 t="s">
        <v>35</v>
      </c>
      <c r="AC83" s="13">
        <f t="shared" si="21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3" t="s">
        <v>117</v>
      </c>
      <c r="B84" s="13" t="s">
        <v>40</v>
      </c>
      <c r="C84" s="13"/>
      <c r="D84" s="13"/>
      <c r="E84" s="13"/>
      <c r="F84" s="13"/>
      <c r="G84" s="14">
        <v>0</v>
      </c>
      <c r="H84" s="13" t="e">
        <v>#N/A</v>
      </c>
      <c r="I84" s="13" t="s">
        <v>33</v>
      </c>
      <c r="J84" s="13"/>
      <c r="K84" s="13">
        <f t="shared" si="16"/>
        <v>0</v>
      </c>
      <c r="L84" s="13">
        <f t="shared" si="17"/>
        <v>0</v>
      </c>
      <c r="M84" s="13"/>
      <c r="N84" s="13"/>
      <c r="O84" s="13"/>
      <c r="P84" s="13">
        <f t="shared" si="18"/>
        <v>0</v>
      </c>
      <c r="Q84" s="15"/>
      <c r="R84" s="15"/>
      <c r="S84" s="13"/>
      <c r="T84" s="13" t="e">
        <f t="shared" si="19"/>
        <v>#DIV/0!</v>
      </c>
      <c r="U84" s="13" t="e">
        <f t="shared" si="20"/>
        <v>#DIV/0!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 t="s">
        <v>35</v>
      </c>
      <c r="AC84" s="13">
        <f t="shared" si="21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118</v>
      </c>
      <c r="B85" s="13" t="s">
        <v>40</v>
      </c>
      <c r="C85" s="13"/>
      <c r="D85" s="13"/>
      <c r="E85" s="13"/>
      <c r="F85" s="13"/>
      <c r="G85" s="14">
        <v>0</v>
      </c>
      <c r="H85" s="13">
        <v>50</v>
      </c>
      <c r="I85" s="13" t="s">
        <v>33</v>
      </c>
      <c r="J85" s="13"/>
      <c r="K85" s="13">
        <f t="shared" si="16"/>
        <v>0</v>
      </c>
      <c r="L85" s="13">
        <f t="shared" si="17"/>
        <v>0</v>
      </c>
      <c r="M85" s="13"/>
      <c r="N85" s="13"/>
      <c r="O85" s="13"/>
      <c r="P85" s="13">
        <f t="shared" si="18"/>
        <v>0</v>
      </c>
      <c r="Q85" s="15"/>
      <c r="R85" s="15"/>
      <c r="S85" s="13"/>
      <c r="T85" s="13" t="e">
        <f t="shared" si="19"/>
        <v>#DIV/0!</v>
      </c>
      <c r="U85" s="13" t="e">
        <f t="shared" si="20"/>
        <v>#DIV/0!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 t="s">
        <v>35</v>
      </c>
      <c r="AC85" s="13">
        <f t="shared" si="21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3" t="s">
        <v>119</v>
      </c>
      <c r="B86" s="13" t="s">
        <v>40</v>
      </c>
      <c r="C86" s="13"/>
      <c r="D86" s="13"/>
      <c r="E86" s="13"/>
      <c r="F86" s="13"/>
      <c r="G86" s="14">
        <v>0</v>
      </c>
      <c r="H86" s="13">
        <v>30</v>
      </c>
      <c r="I86" s="13" t="s">
        <v>33</v>
      </c>
      <c r="J86" s="13"/>
      <c r="K86" s="13">
        <f t="shared" si="16"/>
        <v>0</v>
      </c>
      <c r="L86" s="13">
        <f t="shared" si="17"/>
        <v>0</v>
      </c>
      <c r="M86" s="13"/>
      <c r="N86" s="13"/>
      <c r="O86" s="13"/>
      <c r="P86" s="13">
        <f t="shared" si="18"/>
        <v>0</v>
      </c>
      <c r="Q86" s="15"/>
      <c r="R86" s="15"/>
      <c r="S86" s="13"/>
      <c r="T86" s="13" t="e">
        <f t="shared" si="19"/>
        <v>#DIV/0!</v>
      </c>
      <c r="U86" s="13" t="e">
        <f t="shared" si="20"/>
        <v>#DIV/0!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 t="s">
        <v>35</v>
      </c>
      <c r="AC86" s="13">
        <f t="shared" si="21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3" t="s">
        <v>120</v>
      </c>
      <c r="B87" s="13" t="s">
        <v>40</v>
      </c>
      <c r="C87" s="13"/>
      <c r="D87" s="13"/>
      <c r="E87" s="13"/>
      <c r="F87" s="13"/>
      <c r="G87" s="14">
        <v>0</v>
      </c>
      <c r="H87" s="13">
        <v>55</v>
      </c>
      <c r="I87" s="13" t="s">
        <v>33</v>
      </c>
      <c r="J87" s="13"/>
      <c r="K87" s="13">
        <f t="shared" si="16"/>
        <v>0</v>
      </c>
      <c r="L87" s="13">
        <f t="shared" si="17"/>
        <v>0</v>
      </c>
      <c r="M87" s="13"/>
      <c r="N87" s="13"/>
      <c r="O87" s="13"/>
      <c r="P87" s="13">
        <f t="shared" si="18"/>
        <v>0</v>
      </c>
      <c r="Q87" s="15"/>
      <c r="R87" s="15"/>
      <c r="S87" s="13"/>
      <c r="T87" s="13" t="e">
        <f t="shared" si="19"/>
        <v>#DIV/0!</v>
      </c>
      <c r="U87" s="13" t="e">
        <f t="shared" si="20"/>
        <v>#DIV/0!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 t="s">
        <v>35</v>
      </c>
      <c r="AC87" s="13">
        <f t="shared" si="21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3" t="s">
        <v>121</v>
      </c>
      <c r="B88" s="13" t="s">
        <v>40</v>
      </c>
      <c r="C88" s="13"/>
      <c r="D88" s="13"/>
      <c r="E88" s="13"/>
      <c r="F88" s="13"/>
      <c r="G88" s="14">
        <v>0</v>
      </c>
      <c r="H88" s="13">
        <v>40</v>
      </c>
      <c r="I88" s="13" t="s">
        <v>33</v>
      </c>
      <c r="J88" s="13"/>
      <c r="K88" s="13">
        <f t="shared" si="16"/>
        <v>0</v>
      </c>
      <c r="L88" s="13">
        <f t="shared" si="17"/>
        <v>0</v>
      </c>
      <c r="M88" s="13"/>
      <c r="N88" s="13"/>
      <c r="O88" s="13"/>
      <c r="P88" s="13">
        <f t="shared" si="18"/>
        <v>0</v>
      </c>
      <c r="Q88" s="15"/>
      <c r="R88" s="15"/>
      <c r="S88" s="13"/>
      <c r="T88" s="13" t="e">
        <f t="shared" si="19"/>
        <v>#DIV/0!</v>
      </c>
      <c r="U88" s="13" t="e">
        <f t="shared" si="20"/>
        <v>#DIV/0!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 t="s">
        <v>35</v>
      </c>
      <c r="AC88" s="13">
        <f t="shared" si="21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3" t="s">
        <v>122</v>
      </c>
      <c r="B89" s="13" t="s">
        <v>40</v>
      </c>
      <c r="C89" s="13"/>
      <c r="D89" s="13"/>
      <c r="E89" s="13"/>
      <c r="F89" s="13"/>
      <c r="G89" s="14">
        <v>0</v>
      </c>
      <c r="H89" s="13">
        <v>50</v>
      </c>
      <c r="I89" s="13" t="s">
        <v>33</v>
      </c>
      <c r="J89" s="13"/>
      <c r="K89" s="13">
        <f t="shared" si="16"/>
        <v>0</v>
      </c>
      <c r="L89" s="13">
        <f t="shared" si="17"/>
        <v>0</v>
      </c>
      <c r="M89" s="13"/>
      <c r="N89" s="13"/>
      <c r="O89" s="13"/>
      <c r="P89" s="13">
        <f t="shared" si="18"/>
        <v>0</v>
      </c>
      <c r="Q89" s="15"/>
      <c r="R89" s="15"/>
      <c r="S89" s="13"/>
      <c r="T89" s="13" t="e">
        <f t="shared" si="19"/>
        <v>#DIV/0!</v>
      </c>
      <c r="U89" s="13" t="e">
        <f t="shared" si="20"/>
        <v>#DIV/0!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 t="s">
        <v>35</v>
      </c>
      <c r="AC89" s="13">
        <f t="shared" si="21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123</v>
      </c>
      <c r="B90" s="10" t="s">
        <v>40</v>
      </c>
      <c r="C90" s="10"/>
      <c r="D90" s="10">
        <v>24</v>
      </c>
      <c r="E90" s="10">
        <v>24</v>
      </c>
      <c r="F90" s="10"/>
      <c r="G90" s="11">
        <v>0</v>
      </c>
      <c r="H90" s="10" t="e">
        <v>#N/A</v>
      </c>
      <c r="I90" s="10" t="s">
        <v>53</v>
      </c>
      <c r="J90" s="10">
        <v>24</v>
      </c>
      <c r="K90" s="10">
        <f t="shared" si="16"/>
        <v>0</v>
      </c>
      <c r="L90" s="10">
        <f t="shared" si="17"/>
        <v>0</v>
      </c>
      <c r="M90" s="10">
        <v>24</v>
      </c>
      <c r="N90" s="10"/>
      <c r="O90" s="10"/>
      <c r="P90" s="10">
        <f t="shared" si="18"/>
        <v>0</v>
      </c>
      <c r="Q90" s="12"/>
      <c r="R90" s="12"/>
      <c r="S90" s="10"/>
      <c r="T90" s="10" t="e">
        <f t="shared" si="19"/>
        <v>#DIV/0!</v>
      </c>
      <c r="U90" s="10" t="e">
        <f t="shared" si="20"/>
        <v>#DIV/0!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/>
      <c r="AC90" s="10">
        <f t="shared" si="21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124</v>
      </c>
      <c r="B91" s="10" t="s">
        <v>40</v>
      </c>
      <c r="C91" s="10"/>
      <c r="D91" s="10">
        <v>30</v>
      </c>
      <c r="E91" s="10">
        <v>30</v>
      </c>
      <c r="F91" s="10"/>
      <c r="G91" s="11">
        <v>0</v>
      </c>
      <c r="H91" s="10" t="e">
        <v>#N/A</v>
      </c>
      <c r="I91" s="10" t="s">
        <v>53</v>
      </c>
      <c r="J91" s="10">
        <v>30</v>
      </c>
      <c r="K91" s="10">
        <f t="shared" si="16"/>
        <v>0</v>
      </c>
      <c r="L91" s="10">
        <f t="shared" si="17"/>
        <v>0</v>
      </c>
      <c r="M91" s="10">
        <v>30</v>
      </c>
      <c r="N91" s="10"/>
      <c r="O91" s="10"/>
      <c r="P91" s="10">
        <f t="shared" si="18"/>
        <v>0</v>
      </c>
      <c r="Q91" s="12"/>
      <c r="R91" s="12"/>
      <c r="S91" s="10"/>
      <c r="T91" s="10" t="e">
        <f t="shared" si="19"/>
        <v>#DIV/0!</v>
      </c>
      <c r="U91" s="10" t="e">
        <f t="shared" si="20"/>
        <v>#DIV/0!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/>
      <c r="AC91" s="10">
        <f t="shared" si="21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3" t="s">
        <v>125</v>
      </c>
      <c r="B92" s="13" t="s">
        <v>40</v>
      </c>
      <c r="C92" s="13"/>
      <c r="D92" s="13"/>
      <c r="E92" s="13"/>
      <c r="F92" s="13"/>
      <c r="G92" s="14">
        <v>0</v>
      </c>
      <c r="H92" s="13" t="e">
        <v>#N/A</v>
      </c>
      <c r="I92" s="13" t="s">
        <v>33</v>
      </c>
      <c r="J92" s="13"/>
      <c r="K92" s="13">
        <f t="shared" si="16"/>
        <v>0</v>
      </c>
      <c r="L92" s="13">
        <f t="shared" si="17"/>
        <v>0</v>
      </c>
      <c r="M92" s="13"/>
      <c r="N92" s="13"/>
      <c r="O92" s="13"/>
      <c r="P92" s="13">
        <f t="shared" si="18"/>
        <v>0</v>
      </c>
      <c r="Q92" s="15"/>
      <c r="R92" s="15"/>
      <c r="S92" s="13"/>
      <c r="T92" s="13" t="e">
        <f t="shared" si="19"/>
        <v>#DIV/0!</v>
      </c>
      <c r="U92" s="13" t="e">
        <f t="shared" si="20"/>
        <v>#DIV/0!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 t="s">
        <v>35</v>
      </c>
      <c r="AC92" s="13">
        <f t="shared" si="21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126</v>
      </c>
      <c r="B93" s="1" t="s">
        <v>40</v>
      </c>
      <c r="C93" s="1">
        <v>51</v>
      </c>
      <c r="D93" s="1">
        <v>80</v>
      </c>
      <c r="E93" s="1">
        <v>40</v>
      </c>
      <c r="F93" s="1">
        <v>78</v>
      </c>
      <c r="G93" s="6">
        <v>0.06</v>
      </c>
      <c r="H93" s="1">
        <v>60</v>
      </c>
      <c r="I93" s="1" t="s">
        <v>33</v>
      </c>
      <c r="J93" s="1">
        <v>40</v>
      </c>
      <c r="K93" s="1">
        <f t="shared" si="16"/>
        <v>0</v>
      </c>
      <c r="L93" s="1">
        <f t="shared" si="17"/>
        <v>40</v>
      </c>
      <c r="M93" s="1"/>
      <c r="N93" s="1"/>
      <c r="O93" s="1"/>
      <c r="P93" s="1">
        <f t="shared" si="18"/>
        <v>8</v>
      </c>
      <c r="Q93" s="5">
        <f t="shared" ref="Q93:Q97" si="23">11*P93-O93-N93-F93</f>
        <v>10</v>
      </c>
      <c r="R93" s="5"/>
      <c r="S93" s="1"/>
      <c r="T93" s="1">
        <f t="shared" si="19"/>
        <v>11</v>
      </c>
      <c r="U93" s="1">
        <f t="shared" si="20"/>
        <v>9.75</v>
      </c>
      <c r="V93" s="1">
        <v>8</v>
      </c>
      <c r="W93" s="1">
        <v>7.6</v>
      </c>
      <c r="X93" s="1">
        <v>10.8</v>
      </c>
      <c r="Y93" s="1">
        <v>11.8</v>
      </c>
      <c r="Z93" s="1">
        <v>8</v>
      </c>
      <c r="AA93" s="1">
        <v>12.4</v>
      </c>
      <c r="AB93" s="1"/>
      <c r="AC93" s="1">
        <f t="shared" si="21"/>
        <v>1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127</v>
      </c>
      <c r="B94" s="1" t="s">
        <v>40</v>
      </c>
      <c r="C94" s="1">
        <v>81</v>
      </c>
      <c r="D94" s="1">
        <v>40</v>
      </c>
      <c r="E94" s="1">
        <v>54</v>
      </c>
      <c r="F94" s="1">
        <v>63</v>
      </c>
      <c r="G94" s="6">
        <v>0.15</v>
      </c>
      <c r="H94" s="1">
        <v>60</v>
      </c>
      <c r="I94" s="1" t="s">
        <v>33</v>
      </c>
      <c r="J94" s="1">
        <v>57</v>
      </c>
      <c r="K94" s="1">
        <f t="shared" si="16"/>
        <v>-3</v>
      </c>
      <c r="L94" s="1">
        <f t="shared" si="17"/>
        <v>54</v>
      </c>
      <c r="M94" s="1"/>
      <c r="N94" s="1"/>
      <c r="O94" s="1"/>
      <c r="P94" s="1">
        <f t="shared" si="18"/>
        <v>10.8</v>
      </c>
      <c r="Q94" s="5">
        <f t="shared" si="23"/>
        <v>55.800000000000011</v>
      </c>
      <c r="R94" s="5"/>
      <c r="S94" s="1"/>
      <c r="T94" s="1">
        <f t="shared" si="19"/>
        <v>11</v>
      </c>
      <c r="U94" s="1">
        <f t="shared" si="20"/>
        <v>5.833333333333333</v>
      </c>
      <c r="V94" s="1">
        <v>8.1999999999999993</v>
      </c>
      <c r="W94" s="1">
        <v>6.4</v>
      </c>
      <c r="X94" s="1">
        <v>10.4</v>
      </c>
      <c r="Y94" s="1">
        <v>10.199999999999999</v>
      </c>
      <c r="Z94" s="1">
        <v>8</v>
      </c>
      <c r="AA94" s="1">
        <v>13.6</v>
      </c>
      <c r="AB94" s="1"/>
      <c r="AC94" s="1">
        <f t="shared" si="21"/>
        <v>8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128</v>
      </c>
      <c r="B95" s="1" t="s">
        <v>32</v>
      </c>
      <c r="C95" s="1">
        <v>159.91399999999999</v>
      </c>
      <c r="D95" s="1">
        <v>34.659999999999997</v>
      </c>
      <c r="E95" s="1">
        <v>67.316999999999993</v>
      </c>
      <c r="F95" s="1">
        <v>109.404</v>
      </c>
      <c r="G95" s="6">
        <v>1</v>
      </c>
      <c r="H95" s="1">
        <v>55</v>
      </c>
      <c r="I95" s="1" t="s">
        <v>33</v>
      </c>
      <c r="J95" s="1">
        <v>66.599999999999994</v>
      </c>
      <c r="K95" s="1">
        <f t="shared" si="16"/>
        <v>0.71699999999999875</v>
      </c>
      <c r="L95" s="1">
        <f t="shared" si="17"/>
        <v>67.316999999999993</v>
      </c>
      <c r="M95" s="1"/>
      <c r="N95" s="1"/>
      <c r="O95" s="1">
        <v>17.66200000000001</v>
      </c>
      <c r="P95" s="1">
        <f t="shared" si="18"/>
        <v>13.463399999999998</v>
      </c>
      <c r="Q95" s="5">
        <f t="shared" si="23"/>
        <v>21.031399999999991</v>
      </c>
      <c r="R95" s="5"/>
      <c r="S95" s="1"/>
      <c r="T95" s="1">
        <f t="shared" si="19"/>
        <v>11.000000000000002</v>
      </c>
      <c r="U95" s="1">
        <f t="shared" si="20"/>
        <v>9.4378834469747623</v>
      </c>
      <c r="V95" s="1">
        <v>14.0044</v>
      </c>
      <c r="W95" s="1">
        <v>10.357799999999999</v>
      </c>
      <c r="X95" s="1">
        <v>9.2468000000000004</v>
      </c>
      <c r="Y95" s="1">
        <v>14.450799999999999</v>
      </c>
      <c r="Z95" s="1">
        <v>16.751200000000001</v>
      </c>
      <c r="AA95" s="1">
        <v>14.116400000000001</v>
      </c>
      <c r="AB95" s="1"/>
      <c r="AC95" s="1">
        <f t="shared" si="21"/>
        <v>21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129</v>
      </c>
      <c r="B96" s="1" t="s">
        <v>40</v>
      </c>
      <c r="C96" s="1">
        <v>71</v>
      </c>
      <c r="D96" s="1">
        <v>50</v>
      </c>
      <c r="E96" s="1">
        <v>41</v>
      </c>
      <c r="F96" s="1">
        <v>64</v>
      </c>
      <c r="G96" s="6">
        <v>0.4</v>
      </c>
      <c r="H96" s="1">
        <v>55</v>
      </c>
      <c r="I96" s="1" t="s">
        <v>33</v>
      </c>
      <c r="J96" s="1">
        <v>42</v>
      </c>
      <c r="K96" s="1">
        <f t="shared" si="16"/>
        <v>-1</v>
      </c>
      <c r="L96" s="1">
        <f t="shared" si="17"/>
        <v>41</v>
      </c>
      <c r="M96" s="1"/>
      <c r="N96" s="1">
        <v>31.219999999999981</v>
      </c>
      <c r="O96" s="1"/>
      <c r="P96" s="1">
        <f t="shared" si="18"/>
        <v>8.1999999999999993</v>
      </c>
      <c r="Q96" s="5"/>
      <c r="R96" s="5"/>
      <c r="S96" s="1"/>
      <c r="T96" s="1">
        <f t="shared" si="19"/>
        <v>11.612195121951219</v>
      </c>
      <c r="U96" s="1">
        <f t="shared" si="20"/>
        <v>11.612195121951219</v>
      </c>
      <c r="V96" s="1">
        <v>9.6</v>
      </c>
      <c r="W96" s="1">
        <v>11.6</v>
      </c>
      <c r="X96" s="1">
        <v>11.6</v>
      </c>
      <c r="Y96" s="1">
        <v>13.8</v>
      </c>
      <c r="Z96" s="1">
        <v>12.2</v>
      </c>
      <c r="AA96" s="1">
        <v>9.4</v>
      </c>
      <c r="AB96" s="1"/>
      <c r="AC96" s="1">
        <f t="shared" si="21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130</v>
      </c>
      <c r="B97" s="1" t="s">
        <v>32</v>
      </c>
      <c r="C97" s="1">
        <v>192.45099999999999</v>
      </c>
      <c r="D97" s="1">
        <v>34.49</v>
      </c>
      <c r="E97" s="1">
        <v>92.856999999999999</v>
      </c>
      <c r="F97" s="1">
        <v>105.22199999999999</v>
      </c>
      <c r="G97" s="6">
        <v>1</v>
      </c>
      <c r="H97" s="1">
        <v>55</v>
      </c>
      <c r="I97" s="1" t="s">
        <v>33</v>
      </c>
      <c r="J97" s="1">
        <v>91.6</v>
      </c>
      <c r="K97" s="1">
        <f t="shared" si="16"/>
        <v>1.257000000000005</v>
      </c>
      <c r="L97" s="1">
        <f t="shared" si="17"/>
        <v>92.856999999999999</v>
      </c>
      <c r="M97" s="1"/>
      <c r="N97" s="1">
        <v>51.88960000000003</v>
      </c>
      <c r="O97" s="1">
        <v>25.024399999999961</v>
      </c>
      <c r="P97" s="1">
        <f t="shared" si="18"/>
        <v>18.571400000000001</v>
      </c>
      <c r="Q97" s="5">
        <f t="shared" si="23"/>
        <v>22.149400000000028</v>
      </c>
      <c r="R97" s="5"/>
      <c r="S97" s="1"/>
      <c r="T97" s="1">
        <f t="shared" si="19"/>
        <v>10.999999999999998</v>
      </c>
      <c r="U97" s="1">
        <f t="shared" si="20"/>
        <v>9.8073381651356364</v>
      </c>
      <c r="V97" s="1">
        <v>20.257000000000001</v>
      </c>
      <c r="W97" s="1">
        <v>20.476400000000002</v>
      </c>
      <c r="X97" s="1">
        <v>14.704000000000001</v>
      </c>
      <c r="Y97" s="1">
        <v>19.038</v>
      </c>
      <c r="Z97" s="1">
        <v>23.134</v>
      </c>
      <c r="AA97" s="1">
        <v>16.8108</v>
      </c>
      <c r="AB97" s="1"/>
      <c r="AC97" s="1">
        <f t="shared" si="21"/>
        <v>22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3" t="s">
        <v>131</v>
      </c>
      <c r="B98" s="13" t="s">
        <v>40</v>
      </c>
      <c r="C98" s="13"/>
      <c r="D98" s="13"/>
      <c r="E98" s="13"/>
      <c r="F98" s="13"/>
      <c r="G98" s="14">
        <v>0</v>
      </c>
      <c r="H98" s="13" t="e">
        <v>#N/A</v>
      </c>
      <c r="I98" s="13" t="s">
        <v>33</v>
      </c>
      <c r="J98" s="13"/>
      <c r="K98" s="13">
        <f t="shared" si="16"/>
        <v>0</v>
      </c>
      <c r="L98" s="13">
        <f t="shared" si="17"/>
        <v>0</v>
      </c>
      <c r="M98" s="13"/>
      <c r="N98" s="13"/>
      <c r="O98" s="13"/>
      <c r="P98" s="13">
        <f t="shared" si="18"/>
        <v>0</v>
      </c>
      <c r="Q98" s="15"/>
      <c r="R98" s="15"/>
      <c r="S98" s="13"/>
      <c r="T98" s="13" t="e">
        <f t="shared" si="19"/>
        <v>#DIV/0!</v>
      </c>
      <c r="U98" s="13" t="e">
        <f t="shared" si="20"/>
        <v>#DIV/0!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 t="s">
        <v>35</v>
      </c>
      <c r="AC98" s="13">
        <f t="shared" si="21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132</v>
      </c>
      <c r="B99" s="1" t="s">
        <v>40</v>
      </c>
      <c r="C99" s="1">
        <v>90</v>
      </c>
      <c r="D99" s="1">
        <v>30</v>
      </c>
      <c r="E99" s="1">
        <v>50</v>
      </c>
      <c r="F99" s="1">
        <v>57</v>
      </c>
      <c r="G99" s="6">
        <v>0.4</v>
      </c>
      <c r="H99" s="1">
        <v>55</v>
      </c>
      <c r="I99" s="1" t="s">
        <v>33</v>
      </c>
      <c r="J99" s="1">
        <v>53</v>
      </c>
      <c r="K99" s="1">
        <f t="shared" si="16"/>
        <v>-3</v>
      </c>
      <c r="L99" s="1">
        <f t="shared" si="17"/>
        <v>50</v>
      </c>
      <c r="M99" s="1"/>
      <c r="N99" s="1">
        <v>10</v>
      </c>
      <c r="O99" s="1">
        <v>34</v>
      </c>
      <c r="P99" s="1">
        <f t="shared" si="18"/>
        <v>10</v>
      </c>
      <c r="Q99" s="5">
        <v>10</v>
      </c>
      <c r="R99" s="5"/>
      <c r="S99" s="1"/>
      <c r="T99" s="1">
        <f t="shared" si="19"/>
        <v>11.1</v>
      </c>
      <c r="U99" s="1">
        <f t="shared" si="20"/>
        <v>10.1</v>
      </c>
      <c r="V99" s="1">
        <v>10.8</v>
      </c>
      <c r="W99" s="1">
        <v>9</v>
      </c>
      <c r="X99" s="1">
        <v>9</v>
      </c>
      <c r="Y99" s="1">
        <v>13</v>
      </c>
      <c r="Z99" s="1">
        <v>13</v>
      </c>
      <c r="AA99" s="1">
        <v>10.199999999999999</v>
      </c>
      <c r="AB99" s="1"/>
      <c r="AC99" s="1">
        <f t="shared" si="21"/>
        <v>4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3" t="s">
        <v>133</v>
      </c>
      <c r="B100" s="13" t="s">
        <v>32</v>
      </c>
      <c r="C100" s="13"/>
      <c r="D100" s="13"/>
      <c r="E100" s="13"/>
      <c r="F100" s="13"/>
      <c r="G100" s="14">
        <v>0</v>
      </c>
      <c r="H100" s="13">
        <v>50</v>
      </c>
      <c r="I100" s="13" t="s">
        <v>33</v>
      </c>
      <c r="J100" s="13"/>
      <c r="K100" s="13">
        <f t="shared" si="16"/>
        <v>0</v>
      </c>
      <c r="L100" s="13">
        <f t="shared" si="17"/>
        <v>0</v>
      </c>
      <c r="M100" s="13"/>
      <c r="N100" s="13"/>
      <c r="O100" s="13"/>
      <c r="P100" s="13">
        <f t="shared" si="18"/>
        <v>0</v>
      </c>
      <c r="Q100" s="15"/>
      <c r="R100" s="15"/>
      <c r="S100" s="13"/>
      <c r="T100" s="13" t="e">
        <f t="shared" si="19"/>
        <v>#DIV/0!</v>
      </c>
      <c r="U100" s="13" t="e">
        <f t="shared" si="20"/>
        <v>#DIV/0!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 t="s">
        <v>35</v>
      </c>
      <c r="AC100" s="13">
        <f t="shared" si="21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134</v>
      </c>
      <c r="B101" s="1" t="s">
        <v>40</v>
      </c>
      <c r="C101" s="1">
        <v>26</v>
      </c>
      <c r="D101" s="1">
        <v>115</v>
      </c>
      <c r="E101" s="1">
        <v>24</v>
      </c>
      <c r="F101" s="1">
        <v>86</v>
      </c>
      <c r="G101" s="6">
        <v>0.3</v>
      </c>
      <c r="H101" s="1">
        <v>30</v>
      </c>
      <c r="I101" s="1" t="s">
        <v>33</v>
      </c>
      <c r="J101" s="1">
        <v>54</v>
      </c>
      <c r="K101" s="1">
        <f t="shared" si="16"/>
        <v>-30</v>
      </c>
      <c r="L101" s="1">
        <f t="shared" si="17"/>
        <v>24</v>
      </c>
      <c r="M101" s="1"/>
      <c r="N101" s="1">
        <v>76.5</v>
      </c>
      <c r="O101" s="1"/>
      <c r="P101" s="1">
        <f t="shared" si="18"/>
        <v>4.8</v>
      </c>
      <c r="Q101" s="5"/>
      <c r="R101" s="5"/>
      <c r="S101" s="1"/>
      <c r="T101" s="1">
        <f t="shared" si="19"/>
        <v>33.854166666666671</v>
      </c>
      <c r="U101" s="1">
        <f t="shared" si="20"/>
        <v>33.854166666666671</v>
      </c>
      <c r="V101" s="1">
        <v>5.4</v>
      </c>
      <c r="W101" s="1">
        <v>16.600000000000001</v>
      </c>
      <c r="X101" s="1">
        <v>15.6</v>
      </c>
      <c r="Y101" s="1">
        <v>5.8</v>
      </c>
      <c r="Z101" s="1">
        <v>5.6</v>
      </c>
      <c r="AA101" s="1">
        <v>11.8</v>
      </c>
      <c r="AB101" s="1"/>
      <c r="AC101" s="1">
        <f t="shared" si="21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135</v>
      </c>
      <c r="B102" s="1" t="s">
        <v>40</v>
      </c>
      <c r="C102" s="1">
        <v>6</v>
      </c>
      <c r="D102" s="1">
        <v>118</v>
      </c>
      <c r="E102" s="1">
        <v>44</v>
      </c>
      <c r="F102" s="1">
        <v>73</v>
      </c>
      <c r="G102" s="6">
        <v>0.3</v>
      </c>
      <c r="H102" s="1">
        <v>30</v>
      </c>
      <c r="I102" s="1" t="s">
        <v>33</v>
      </c>
      <c r="J102" s="1">
        <v>55</v>
      </c>
      <c r="K102" s="1">
        <f t="shared" ref="K102:K109" si="24">E102-J102</f>
        <v>-11</v>
      </c>
      <c r="L102" s="1">
        <f t="shared" si="17"/>
        <v>44</v>
      </c>
      <c r="M102" s="1"/>
      <c r="N102" s="1"/>
      <c r="O102" s="1"/>
      <c r="P102" s="1">
        <f t="shared" si="18"/>
        <v>8.8000000000000007</v>
      </c>
      <c r="Q102" s="5">
        <f>10.5*P102-O102-N102-F102</f>
        <v>19.400000000000006</v>
      </c>
      <c r="R102" s="5"/>
      <c r="S102" s="1"/>
      <c r="T102" s="1">
        <f t="shared" si="19"/>
        <v>10.5</v>
      </c>
      <c r="U102" s="1">
        <f t="shared" si="20"/>
        <v>8.295454545454545</v>
      </c>
      <c r="V102" s="1">
        <v>3.4</v>
      </c>
      <c r="W102" s="1">
        <v>7</v>
      </c>
      <c r="X102" s="1">
        <v>12</v>
      </c>
      <c r="Y102" s="1">
        <v>8.4</v>
      </c>
      <c r="Z102" s="1">
        <v>4.2</v>
      </c>
      <c r="AA102" s="1">
        <v>7.6</v>
      </c>
      <c r="AB102" s="1"/>
      <c r="AC102" s="1">
        <f t="shared" si="21"/>
        <v>6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136</v>
      </c>
      <c r="B103" s="1" t="s">
        <v>32</v>
      </c>
      <c r="C103" s="1">
        <v>1471.662</v>
      </c>
      <c r="D103" s="1">
        <v>4360.9409999999998</v>
      </c>
      <c r="E103" s="1">
        <v>2842.5630000000001</v>
      </c>
      <c r="F103" s="1">
        <v>1682.2339999999999</v>
      </c>
      <c r="G103" s="6">
        <v>1</v>
      </c>
      <c r="H103" s="1">
        <v>60</v>
      </c>
      <c r="I103" s="1" t="s">
        <v>137</v>
      </c>
      <c r="J103" s="1">
        <v>2815.63</v>
      </c>
      <c r="K103" s="1">
        <f t="shared" si="24"/>
        <v>26.932999999999993</v>
      </c>
      <c r="L103" s="1">
        <f t="shared" si="17"/>
        <v>1310.433</v>
      </c>
      <c r="M103" s="1">
        <v>1532.13</v>
      </c>
      <c r="N103" s="1">
        <v>1000</v>
      </c>
      <c r="O103" s="1"/>
      <c r="P103" s="1">
        <f t="shared" si="18"/>
        <v>262.08659999999998</v>
      </c>
      <c r="Q103" s="5">
        <v>250</v>
      </c>
      <c r="R103" s="5"/>
      <c r="S103" s="1"/>
      <c r="T103" s="1">
        <f t="shared" si="19"/>
        <v>11.188034794606059</v>
      </c>
      <c r="U103" s="1">
        <f t="shared" si="20"/>
        <v>10.234151612482288</v>
      </c>
      <c r="V103" s="1">
        <v>264.35759999999999</v>
      </c>
      <c r="W103" s="1">
        <v>327.70760000000001</v>
      </c>
      <c r="X103" s="1">
        <v>325.97120000000001</v>
      </c>
      <c r="Y103" s="1">
        <v>313.66719999999998</v>
      </c>
      <c r="Z103" s="1">
        <v>320.15599999999989</v>
      </c>
      <c r="AA103" s="1">
        <v>328.20199999999988</v>
      </c>
      <c r="AB103" s="1"/>
      <c r="AC103" s="1">
        <f t="shared" si="21"/>
        <v>250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0" t="s">
        <v>138</v>
      </c>
      <c r="B104" s="10" t="s">
        <v>32</v>
      </c>
      <c r="C104" s="10">
        <v>689.47299999999996</v>
      </c>
      <c r="D104" s="10">
        <v>18.091999999999999</v>
      </c>
      <c r="E104" s="16">
        <v>431.32600000000002</v>
      </c>
      <c r="F104" s="10"/>
      <c r="G104" s="11">
        <v>0</v>
      </c>
      <c r="H104" s="10">
        <v>60</v>
      </c>
      <c r="I104" s="10" t="s">
        <v>53</v>
      </c>
      <c r="J104" s="10">
        <v>727</v>
      </c>
      <c r="K104" s="10">
        <f t="shared" si="24"/>
        <v>-295.67399999999998</v>
      </c>
      <c r="L104" s="10">
        <f t="shared" si="17"/>
        <v>431.32600000000002</v>
      </c>
      <c r="M104" s="10"/>
      <c r="N104" s="10"/>
      <c r="O104" s="10"/>
      <c r="P104" s="10">
        <f t="shared" si="18"/>
        <v>86.265200000000007</v>
      </c>
      <c r="Q104" s="12"/>
      <c r="R104" s="12"/>
      <c r="S104" s="10"/>
      <c r="T104" s="10">
        <f t="shared" si="19"/>
        <v>0</v>
      </c>
      <c r="U104" s="10">
        <f t="shared" si="20"/>
        <v>0</v>
      </c>
      <c r="V104" s="10">
        <v>138.20480000000001</v>
      </c>
      <c r="W104" s="10">
        <v>431.93599999999998</v>
      </c>
      <c r="X104" s="10">
        <v>433.6388</v>
      </c>
      <c r="Y104" s="10">
        <v>414.07799999999997</v>
      </c>
      <c r="Z104" s="10">
        <v>455.04919999999998</v>
      </c>
      <c r="AA104" s="10">
        <v>549.02740000000006</v>
      </c>
      <c r="AB104" s="10" t="s">
        <v>54</v>
      </c>
      <c r="AC104" s="10">
        <f t="shared" si="21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139</v>
      </c>
      <c r="B105" s="1" t="s">
        <v>40</v>
      </c>
      <c r="C105" s="1">
        <v>119</v>
      </c>
      <c r="D105" s="1"/>
      <c r="E105" s="1">
        <v>39</v>
      </c>
      <c r="F105" s="1">
        <v>72</v>
      </c>
      <c r="G105" s="6">
        <v>0.1</v>
      </c>
      <c r="H105" s="1">
        <v>60</v>
      </c>
      <c r="I105" s="1" t="s">
        <v>33</v>
      </c>
      <c r="J105" s="1">
        <v>39</v>
      </c>
      <c r="K105" s="1">
        <f t="shared" si="24"/>
        <v>0</v>
      </c>
      <c r="L105" s="1">
        <f t="shared" si="17"/>
        <v>39</v>
      </c>
      <c r="M105" s="1"/>
      <c r="N105" s="1"/>
      <c r="O105" s="1">
        <v>10</v>
      </c>
      <c r="P105" s="1">
        <f t="shared" si="18"/>
        <v>7.8</v>
      </c>
      <c r="Q105" s="5"/>
      <c r="R105" s="5"/>
      <c r="S105" s="1"/>
      <c r="T105" s="1">
        <f t="shared" si="19"/>
        <v>10.512820512820513</v>
      </c>
      <c r="U105" s="1">
        <f t="shared" si="20"/>
        <v>10.512820512820513</v>
      </c>
      <c r="V105" s="1">
        <v>8.4</v>
      </c>
      <c r="W105" s="1">
        <v>6</v>
      </c>
      <c r="X105" s="1">
        <v>4.4000000000000004</v>
      </c>
      <c r="Y105" s="1">
        <v>2.2000000000000002</v>
      </c>
      <c r="Z105" s="1">
        <v>3.6</v>
      </c>
      <c r="AA105" s="1">
        <v>9.8000000000000007</v>
      </c>
      <c r="AB105" s="1" t="s">
        <v>140</v>
      </c>
      <c r="AC105" s="1">
        <f t="shared" si="21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141</v>
      </c>
      <c r="B106" s="1" t="s">
        <v>32</v>
      </c>
      <c r="C106" s="1">
        <v>1551.779</v>
      </c>
      <c r="D106" s="1">
        <v>8617.0169999999998</v>
      </c>
      <c r="E106" s="16">
        <f>5168.931+E104</f>
        <v>5600.2569999999996</v>
      </c>
      <c r="F106" s="1">
        <v>3742.5279999999998</v>
      </c>
      <c r="G106" s="6">
        <v>1</v>
      </c>
      <c r="H106" s="1">
        <v>60</v>
      </c>
      <c r="I106" s="1" t="s">
        <v>33</v>
      </c>
      <c r="J106" s="1">
        <v>5165.22</v>
      </c>
      <c r="K106" s="1">
        <f t="shared" si="24"/>
        <v>435.03699999999935</v>
      </c>
      <c r="L106" s="1">
        <f t="shared" si="17"/>
        <v>2078.0369999999998</v>
      </c>
      <c r="M106" s="1">
        <v>3522.22</v>
      </c>
      <c r="N106" s="1">
        <v>1700</v>
      </c>
      <c r="O106" s="1"/>
      <c r="P106" s="1">
        <f t="shared" si="18"/>
        <v>415.60739999999998</v>
      </c>
      <c r="Q106" s="5"/>
      <c r="R106" s="5"/>
      <c r="S106" s="1"/>
      <c r="T106" s="1">
        <f t="shared" si="19"/>
        <v>13.095358744815421</v>
      </c>
      <c r="U106" s="1">
        <f t="shared" si="20"/>
        <v>13.095358744815421</v>
      </c>
      <c r="V106" s="1">
        <v>457.28700000000009</v>
      </c>
      <c r="W106" s="1">
        <v>622.27879999999993</v>
      </c>
      <c r="X106" s="1">
        <v>638.80020000000002</v>
      </c>
      <c r="Y106" s="1">
        <v>581.31760000000008</v>
      </c>
      <c r="Z106" s="1">
        <v>563.79280000000017</v>
      </c>
      <c r="AA106" s="1">
        <v>565.82640000000004</v>
      </c>
      <c r="AB106" s="1" t="s">
        <v>54</v>
      </c>
      <c r="AC106" s="1">
        <f t="shared" si="21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142</v>
      </c>
      <c r="B107" s="1" t="s">
        <v>32</v>
      </c>
      <c r="C107" s="1">
        <v>2500.491</v>
      </c>
      <c r="D107" s="1">
        <v>17777.165000000001</v>
      </c>
      <c r="E107" s="16">
        <f>11383.708+E26</f>
        <v>11388.884</v>
      </c>
      <c r="F107" s="1">
        <v>2213.8159999999998</v>
      </c>
      <c r="G107" s="6">
        <v>1</v>
      </c>
      <c r="H107" s="1">
        <v>60</v>
      </c>
      <c r="I107" s="1" t="s">
        <v>137</v>
      </c>
      <c r="J107" s="1">
        <v>11285.09</v>
      </c>
      <c r="K107" s="1">
        <f t="shared" si="24"/>
        <v>103.79399999999987</v>
      </c>
      <c r="L107" s="1">
        <f t="shared" si="17"/>
        <v>2395.7939999999999</v>
      </c>
      <c r="M107" s="1">
        <v>8993.09</v>
      </c>
      <c r="N107" s="1">
        <v>1050</v>
      </c>
      <c r="O107" s="1">
        <v>1016.923</v>
      </c>
      <c r="P107" s="1">
        <f t="shared" si="18"/>
        <v>479.15879999999999</v>
      </c>
      <c r="Q107" s="5">
        <v>1200</v>
      </c>
      <c r="R107" s="5"/>
      <c r="S107" s="1"/>
      <c r="T107" s="1">
        <f t="shared" si="19"/>
        <v>11.438251786255412</v>
      </c>
      <c r="U107" s="1">
        <f t="shared" si="20"/>
        <v>8.9338628446352235</v>
      </c>
      <c r="V107" s="1">
        <v>470.74119999999999</v>
      </c>
      <c r="W107" s="1">
        <v>469.0637999999999</v>
      </c>
      <c r="X107" s="1">
        <v>496.88060000000007</v>
      </c>
      <c r="Y107" s="1">
        <v>498.28359999999992</v>
      </c>
      <c r="Z107" s="1">
        <v>512.01239999999996</v>
      </c>
      <c r="AA107" s="1">
        <v>535.32879999999989</v>
      </c>
      <c r="AB107" s="1" t="s">
        <v>54</v>
      </c>
      <c r="AC107" s="1">
        <f t="shared" si="21"/>
        <v>1200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143</v>
      </c>
      <c r="B108" s="1" t="s">
        <v>40</v>
      </c>
      <c r="C108" s="1">
        <v>21</v>
      </c>
      <c r="D108" s="1"/>
      <c r="E108" s="1">
        <v>10</v>
      </c>
      <c r="F108" s="1"/>
      <c r="G108" s="6">
        <v>0.2</v>
      </c>
      <c r="H108" s="1">
        <v>30</v>
      </c>
      <c r="I108" s="1" t="s">
        <v>33</v>
      </c>
      <c r="J108" s="1">
        <v>9</v>
      </c>
      <c r="K108" s="1">
        <f t="shared" si="24"/>
        <v>1</v>
      </c>
      <c r="L108" s="1">
        <f t="shared" si="17"/>
        <v>10</v>
      </c>
      <c r="M108" s="1"/>
      <c r="N108" s="1">
        <v>36</v>
      </c>
      <c r="O108" s="1">
        <v>10</v>
      </c>
      <c r="P108" s="1">
        <f t="shared" si="18"/>
        <v>2</v>
      </c>
      <c r="Q108" s="5"/>
      <c r="R108" s="5"/>
      <c r="S108" s="1"/>
      <c r="T108" s="1">
        <f t="shared" si="19"/>
        <v>23</v>
      </c>
      <c r="U108" s="1">
        <f t="shared" si="20"/>
        <v>23</v>
      </c>
      <c r="V108" s="1">
        <v>4.2</v>
      </c>
      <c r="W108" s="1">
        <v>4</v>
      </c>
      <c r="X108" s="1">
        <v>1.8</v>
      </c>
      <c r="Y108" s="1">
        <v>0</v>
      </c>
      <c r="Z108" s="1">
        <v>0</v>
      </c>
      <c r="AA108" s="1">
        <v>0</v>
      </c>
      <c r="AB108" s="1" t="s">
        <v>140</v>
      </c>
      <c r="AC108" s="1">
        <f t="shared" si="21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0" t="s">
        <v>144</v>
      </c>
      <c r="B109" s="10" t="s">
        <v>40</v>
      </c>
      <c r="C109" s="10"/>
      <c r="D109" s="10">
        <v>80</v>
      </c>
      <c r="E109" s="10">
        <v>80</v>
      </c>
      <c r="F109" s="10"/>
      <c r="G109" s="11">
        <v>0</v>
      </c>
      <c r="H109" s="10" t="e">
        <v>#N/A</v>
      </c>
      <c r="I109" s="10" t="s">
        <v>53</v>
      </c>
      <c r="J109" s="10">
        <v>80</v>
      </c>
      <c r="K109" s="10">
        <f t="shared" si="24"/>
        <v>0</v>
      </c>
      <c r="L109" s="10">
        <f t="shared" si="17"/>
        <v>0</v>
      </c>
      <c r="M109" s="10">
        <v>80</v>
      </c>
      <c r="N109" s="10"/>
      <c r="O109" s="10"/>
      <c r="P109" s="10">
        <f t="shared" si="18"/>
        <v>0</v>
      </c>
      <c r="Q109" s="12"/>
      <c r="R109" s="12"/>
      <c r="S109" s="10"/>
      <c r="T109" s="10" t="e">
        <f t="shared" si="19"/>
        <v>#DIV/0!</v>
      </c>
      <c r="U109" s="10" t="e">
        <f t="shared" si="20"/>
        <v>#DIV/0!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/>
      <c r="AC109" s="10">
        <f t="shared" si="21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109" xr:uid="{015021F3-007F-4755-A182-523BB103AA9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2024-07-04T13:21:53Z</dcterms:created>
  <dcterms:modified xsi:type="dcterms:W3CDTF">2024-07-05T07:36:20Z</dcterms:modified>
</cp:coreProperties>
</file>