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72E903B-F57D-401F-B22D-B9C2236B15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W461" i="1"/>
  <c r="BO460" i="1"/>
  <c r="BN460" i="1"/>
  <c r="BM460" i="1"/>
  <c r="BL460" i="1"/>
  <c r="Y460" i="1"/>
  <c r="X460" i="1"/>
  <c r="O460" i="1"/>
  <c r="BN459" i="1"/>
  <c r="BL459" i="1"/>
  <c r="X459" i="1"/>
  <c r="X461" i="1" s="1"/>
  <c r="W456" i="1"/>
  <c r="X455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T559" i="1" s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X440" i="1" s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X418" i="1" s="1"/>
  <c r="O416" i="1"/>
  <c r="BO415" i="1"/>
  <c r="BN415" i="1"/>
  <c r="BM415" i="1"/>
  <c r="BL415" i="1"/>
  <c r="Y415" i="1"/>
  <c r="X415" i="1"/>
  <c r="O415" i="1"/>
  <c r="W413" i="1"/>
  <c r="X412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M406" i="1"/>
  <c r="BL406" i="1"/>
  <c r="Y406" i="1"/>
  <c r="X406" i="1"/>
  <c r="BO406" i="1" s="1"/>
  <c r="BO405" i="1"/>
  <c r="BN405" i="1"/>
  <c r="BM405" i="1"/>
  <c r="BL405" i="1"/>
  <c r="Y405" i="1"/>
  <c r="X405" i="1"/>
  <c r="O405" i="1"/>
  <c r="BN404" i="1"/>
  <c r="BL404" i="1"/>
  <c r="X404" i="1"/>
  <c r="BO404" i="1" s="1"/>
  <c r="O404" i="1"/>
  <c r="BO403" i="1"/>
  <c r="BN403" i="1"/>
  <c r="BM403" i="1"/>
  <c r="BL403" i="1"/>
  <c r="Y403" i="1"/>
  <c r="X403" i="1"/>
  <c r="BO402" i="1"/>
  <c r="BN402" i="1"/>
  <c r="BM402" i="1"/>
  <c r="BL402" i="1"/>
  <c r="Y402" i="1"/>
  <c r="X402" i="1"/>
  <c r="O402" i="1"/>
  <c r="BN401" i="1"/>
  <c r="BL401" i="1"/>
  <c r="X401" i="1"/>
  <c r="BO401" i="1" s="1"/>
  <c r="BN400" i="1"/>
  <c r="BL400" i="1"/>
  <c r="X400" i="1"/>
  <c r="BO400" i="1" s="1"/>
  <c r="O400" i="1"/>
  <c r="BO399" i="1"/>
  <c r="BN399" i="1"/>
  <c r="BM399" i="1"/>
  <c r="BL399" i="1"/>
  <c r="Y399" i="1"/>
  <c r="X399" i="1"/>
  <c r="BO398" i="1"/>
  <c r="BN398" i="1"/>
  <c r="BM398" i="1"/>
  <c r="BL398" i="1"/>
  <c r="Y398" i="1"/>
  <c r="X398" i="1"/>
  <c r="O398" i="1"/>
  <c r="BN397" i="1"/>
  <c r="BL397" i="1"/>
  <c r="X397" i="1"/>
  <c r="BO397" i="1" s="1"/>
  <c r="BN396" i="1"/>
  <c r="BL396" i="1"/>
  <c r="X396" i="1"/>
  <c r="BO396" i="1" s="1"/>
  <c r="O396" i="1"/>
  <c r="BO395" i="1"/>
  <c r="BN395" i="1"/>
  <c r="BM395" i="1"/>
  <c r="BL395" i="1"/>
  <c r="Y395" i="1"/>
  <c r="X395" i="1"/>
  <c r="BO394" i="1"/>
  <c r="BN394" i="1"/>
  <c r="BM394" i="1"/>
  <c r="BL394" i="1"/>
  <c r="Y394" i="1"/>
  <c r="X394" i="1"/>
  <c r="O394" i="1"/>
  <c r="BN393" i="1"/>
  <c r="BL393" i="1"/>
  <c r="X393" i="1"/>
  <c r="BO393" i="1" s="1"/>
  <c r="BN392" i="1"/>
  <c r="BL392" i="1"/>
  <c r="X392" i="1"/>
  <c r="BO392" i="1" s="1"/>
  <c r="O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O390" i="1"/>
  <c r="BN389" i="1"/>
  <c r="BL389" i="1"/>
  <c r="X389" i="1"/>
  <c r="BO389" i="1" s="1"/>
  <c r="BN388" i="1"/>
  <c r="BL388" i="1"/>
  <c r="X388" i="1"/>
  <c r="BO388" i="1" s="1"/>
  <c r="BN387" i="1"/>
  <c r="BL387" i="1"/>
  <c r="X387" i="1"/>
  <c r="BO387" i="1" s="1"/>
  <c r="O387" i="1"/>
  <c r="BO386" i="1"/>
  <c r="BN386" i="1"/>
  <c r="BM386" i="1"/>
  <c r="BL386" i="1"/>
  <c r="Y386" i="1"/>
  <c r="X386" i="1"/>
  <c r="BO385" i="1"/>
  <c r="BN385" i="1"/>
  <c r="BM385" i="1"/>
  <c r="BL385" i="1"/>
  <c r="Y385" i="1"/>
  <c r="X385" i="1"/>
  <c r="O385" i="1"/>
  <c r="BN384" i="1"/>
  <c r="BL384" i="1"/>
  <c r="X384" i="1"/>
  <c r="X407" i="1" s="1"/>
  <c r="W382" i="1"/>
  <c r="W381" i="1"/>
  <c r="BO380" i="1"/>
  <c r="BN380" i="1"/>
  <c r="BM380" i="1"/>
  <c r="BL380" i="1"/>
  <c r="Y380" i="1"/>
  <c r="X380" i="1"/>
  <c r="O380" i="1"/>
  <c r="BN379" i="1"/>
  <c r="BL379" i="1"/>
  <c r="X379" i="1"/>
  <c r="X381" i="1" s="1"/>
  <c r="O379" i="1"/>
  <c r="W375" i="1"/>
  <c r="W374" i="1"/>
  <c r="BN373" i="1"/>
  <c r="BL373" i="1"/>
  <c r="X373" i="1"/>
  <c r="X375" i="1" s="1"/>
  <c r="O373" i="1"/>
  <c r="BO372" i="1"/>
  <c r="BN372" i="1"/>
  <c r="BM372" i="1"/>
  <c r="BL372" i="1"/>
  <c r="Y372" i="1"/>
  <c r="X372" i="1"/>
  <c r="X374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BO367" i="1" s="1"/>
  <c r="O367" i="1"/>
  <c r="BO366" i="1"/>
  <c r="BN366" i="1"/>
  <c r="BM366" i="1"/>
  <c r="BL366" i="1"/>
  <c r="Y366" i="1"/>
  <c r="X366" i="1"/>
  <c r="O366" i="1"/>
  <c r="BN365" i="1"/>
  <c r="BL365" i="1"/>
  <c r="X365" i="1"/>
  <c r="X369" i="1" s="1"/>
  <c r="O365" i="1"/>
  <c r="BO364" i="1"/>
  <c r="BN364" i="1"/>
  <c r="BM364" i="1"/>
  <c r="BL364" i="1"/>
  <c r="Y364" i="1"/>
  <c r="X364" i="1"/>
  <c r="X370" i="1" s="1"/>
  <c r="O364" i="1"/>
  <c r="W362" i="1"/>
  <c r="W361" i="1"/>
  <c r="BO360" i="1"/>
  <c r="BN360" i="1"/>
  <c r="BM360" i="1"/>
  <c r="BL360" i="1"/>
  <c r="Y360" i="1"/>
  <c r="X360" i="1"/>
  <c r="O360" i="1"/>
  <c r="BN359" i="1"/>
  <c r="BL359" i="1"/>
  <c r="X359" i="1"/>
  <c r="X361" i="1" s="1"/>
  <c r="O359" i="1"/>
  <c r="BO358" i="1"/>
  <c r="BN358" i="1"/>
  <c r="BM358" i="1"/>
  <c r="BL358" i="1"/>
  <c r="Y358" i="1"/>
  <c r="X358" i="1"/>
  <c r="X362" i="1" s="1"/>
  <c r="O358" i="1"/>
  <c r="W356" i="1"/>
  <c r="W355" i="1"/>
  <c r="BO354" i="1"/>
  <c r="BN354" i="1"/>
  <c r="BM354" i="1"/>
  <c r="BL354" i="1"/>
  <c r="Y354" i="1"/>
  <c r="X354" i="1"/>
  <c r="O354" i="1"/>
  <c r="BN353" i="1"/>
  <c r="BL353" i="1"/>
  <c r="X353" i="1"/>
  <c r="BO353" i="1" s="1"/>
  <c r="O353" i="1"/>
  <c r="BO352" i="1"/>
  <c r="BN352" i="1"/>
  <c r="BM352" i="1"/>
  <c r="BL352" i="1"/>
  <c r="Y352" i="1"/>
  <c r="X352" i="1"/>
  <c r="O352" i="1"/>
  <c r="BN351" i="1"/>
  <c r="BL351" i="1"/>
  <c r="X351" i="1"/>
  <c r="Q559" i="1" s="1"/>
  <c r="O351" i="1"/>
  <c r="W348" i="1"/>
  <c r="W347" i="1"/>
  <c r="BN346" i="1"/>
  <c r="BL346" i="1"/>
  <c r="X346" i="1"/>
  <c r="X348" i="1" s="1"/>
  <c r="O346" i="1"/>
  <c r="BO345" i="1"/>
  <c r="BN345" i="1"/>
  <c r="BM345" i="1"/>
  <c r="BL345" i="1"/>
  <c r="Y345" i="1"/>
  <c r="X345" i="1"/>
  <c r="X347" i="1" s="1"/>
  <c r="O345" i="1"/>
  <c r="W343" i="1"/>
  <c r="W342" i="1"/>
  <c r="BO341" i="1"/>
  <c r="BN341" i="1"/>
  <c r="BM341" i="1"/>
  <c r="BL341" i="1"/>
  <c r="Y341" i="1"/>
  <c r="X341" i="1"/>
  <c r="O341" i="1"/>
  <c r="BN340" i="1"/>
  <c r="BL340" i="1"/>
  <c r="X340" i="1"/>
  <c r="X342" i="1" s="1"/>
  <c r="O340" i="1"/>
  <c r="BO339" i="1"/>
  <c r="BN339" i="1"/>
  <c r="BM339" i="1"/>
  <c r="BL339" i="1"/>
  <c r="Y339" i="1"/>
  <c r="X339" i="1"/>
  <c r="X343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X336" i="1" s="1"/>
  <c r="O334" i="1"/>
  <c r="BO333" i="1"/>
  <c r="BN333" i="1"/>
  <c r="BM333" i="1"/>
  <c r="BL333" i="1"/>
  <c r="Y333" i="1"/>
  <c r="X333" i="1"/>
  <c r="X337" i="1" s="1"/>
  <c r="O333" i="1"/>
  <c r="W331" i="1"/>
  <c r="W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BO323" i="1"/>
  <c r="BN323" i="1"/>
  <c r="BM323" i="1"/>
  <c r="BL323" i="1"/>
  <c r="Y323" i="1"/>
  <c r="X323" i="1"/>
  <c r="O323" i="1"/>
  <c r="BN322" i="1"/>
  <c r="BL322" i="1"/>
  <c r="X322" i="1"/>
  <c r="O322" i="1"/>
  <c r="BO321" i="1"/>
  <c r="BN321" i="1"/>
  <c r="BM321" i="1"/>
  <c r="BL321" i="1"/>
  <c r="Y321" i="1"/>
  <c r="X321" i="1"/>
  <c r="O321" i="1"/>
  <c r="BN320" i="1"/>
  <c r="BL320" i="1"/>
  <c r="X320" i="1"/>
  <c r="O320" i="1"/>
  <c r="BO319" i="1"/>
  <c r="BN319" i="1"/>
  <c r="BM319" i="1"/>
  <c r="BL319" i="1"/>
  <c r="Y319" i="1"/>
  <c r="X319" i="1"/>
  <c r="O319" i="1"/>
  <c r="BN318" i="1"/>
  <c r="BL318" i="1"/>
  <c r="X318" i="1"/>
  <c r="O318" i="1"/>
  <c r="W314" i="1"/>
  <c r="W313" i="1"/>
  <c r="BN312" i="1"/>
  <c r="BL312" i="1"/>
  <c r="X312" i="1"/>
  <c r="O312" i="1"/>
  <c r="W310" i="1"/>
  <c r="W309" i="1"/>
  <c r="BN308" i="1"/>
  <c r="BL308" i="1"/>
  <c r="X308" i="1"/>
  <c r="O308" i="1"/>
  <c r="BO307" i="1"/>
  <c r="BN307" i="1"/>
  <c r="BM307" i="1"/>
  <c r="BL307" i="1"/>
  <c r="Y307" i="1"/>
  <c r="X307" i="1"/>
  <c r="O307" i="1"/>
  <c r="BN306" i="1"/>
  <c r="BL306" i="1"/>
  <c r="X306" i="1"/>
  <c r="X310" i="1" s="1"/>
  <c r="O306" i="1"/>
  <c r="W304" i="1"/>
  <c r="W303" i="1"/>
  <c r="BN302" i="1"/>
  <c r="BL302" i="1"/>
  <c r="X302" i="1"/>
  <c r="O302" i="1"/>
  <c r="W299" i="1"/>
  <c r="W298" i="1"/>
  <c r="BN297" i="1"/>
  <c r="BL297" i="1"/>
  <c r="X297" i="1"/>
  <c r="O297" i="1"/>
  <c r="W295" i="1"/>
  <c r="W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O288" i="1"/>
  <c r="BN287" i="1"/>
  <c r="BL287" i="1"/>
  <c r="X287" i="1"/>
  <c r="O287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X284" i="1" s="1"/>
  <c r="O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BO274" i="1"/>
  <c r="BN274" i="1"/>
  <c r="BM274" i="1"/>
  <c r="BL274" i="1"/>
  <c r="Y274" i="1"/>
  <c r="X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W266" i="1"/>
  <c r="W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N260" i="1"/>
  <c r="BL260" i="1"/>
  <c r="X260" i="1"/>
  <c r="BO260" i="1" s="1"/>
  <c r="O260" i="1"/>
  <c r="BO259" i="1"/>
  <c r="BN259" i="1"/>
  <c r="BM259" i="1"/>
  <c r="BL259" i="1"/>
  <c r="Y259" i="1"/>
  <c r="X259" i="1"/>
  <c r="O259" i="1"/>
  <c r="BN258" i="1"/>
  <c r="BL258" i="1"/>
  <c r="X258" i="1"/>
  <c r="X266" i="1" s="1"/>
  <c r="O258" i="1"/>
  <c r="W256" i="1"/>
  <c r="W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X250" i="1" s="1"/>
  <c r="O244" i="1"/>
  <c r="BO243" i="1"/>
  <c r="BN243" i="1"/>
  <c r="BM243" i="1"/>
  <c r="BL243" i="1"/>
  <c r="Y243" i="1"/>
  <c r="X243" i="1"/>
  <c r="BO242" i="1"/>
  <c r="BN242" i="1"/>
  <c r="BM242" i="1"/>
  <c r="BL242" i="1"/>
  <c r="Y242" i="1"/>
  <c r="X242" i="1"/>
  <c r="BO241" i="1"/>
  <c r="BN241" i="1"/>
  <c r="BM241" i="1"/>
  <c r="BL241" i="1"/>
  <c r="Y241" i="1"/>
  <c r="X241" i="1"/>
  <c r="W238" i="1"/>
  <c r="W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X238" i="1" s="1"/>
  <c r="O231" i="1"/>
  <c r="BO230" i="1"/>
  <c r="BN230" i="1"/>
  <c r="BM230" i="1"/>
  <c r="BL230" i="1"/>
  <c r="Y230" i="1"/>
  <c r="X230" i="1"/>
  <c r="BO229" i="1"/>
  <c r="BN229" i="1"/>
  <c r="BM229" i="1"/>
  <c r="BL229" i="1"/>
  <c r="Y229" i="1"/>
  <c r="X229" i="1"/>
  <c r="O229" i="1"/>
  <c r="W226" i="1"/>
  <c r="W225" i="1"/>
  <c r="BO224" i="1"/>
  <c r="BN224" i="1"/>
  <c r="BM224" i="1"/>
  <c r="BL224" i="1"/>
  <c r="Y224" i="1"/>
  <c r="X224" i="1"/>
  <c r="O224" i="1"/>
  <c r="BN223" i="1"/>
  <c r="BL223" i="1"/>
  <c r="X223" i="1"/>
  <c r="X225" i="1" s="1"/>
  <c r="O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59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O205" i="1"/>
  <c r="BN205" i="1"/>
  <c r="BM205" i="1"/>
  <c r="BL205" i="1"/>
  <c r="Y205" i="1"/>
  <c r="X205" i="1"/>
  <c r="O205" i="1"/>
  <c r="BN204" i="1"/>
  <c r="BL204" i="1"/>
  <c r="X204" i="1"/>
  <c r="X210" i="1" s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X201" i="1" s="1"/>
  <c r="O184" i="1"/>
  <c r="W182" i="1"/>
  <c r="W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82" i="1" s="1"/>
  <c r="O174" i="1"/>
  <c r="BO173" i="1"/>
  <c r="BN173" i="1"/>
  <c r="BM173" i="1"/>
  <c r="BL173" i="1"/>
  <c r="Y173" i="1"/>
  <c r="X173" i="1"/>
  <c r="X181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X170" i="1" s="1"/>
  <c r="O168" i="1"/>
  <c r="W166" i="1"/>
  <c r="W165" i="1"/>
  <c r="BN164" i="1"/>
  <c r="BL164" i="1"/>
  <c r="X164" i="1"/>
  <c r="X166" i="1" s="1"/>
  <c r="O164" i="1"/>
  <c r="BO163" i="1"/>
  <c r="BN163" i="1"/>
  <c r="BM163" i="1"/>
  <c r="BL163" i="1"/>
  <c r="Y163" i="1"/>
  <c r="X163" i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H559" i="1" s="1"/>
  <c r="O151" i="1"/>
  <c r="W148" i="1"/>
  <c r="W147" i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G559" i="1" s="1"/>
  <c r="O143" i="1"/>
  <c r="W139" i="1"/>
  <c r="W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X138" i="1" s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X87" i="1"/>
  <c r="X93" i="1"/>
  <c r="X103" i="1"/>
  <c r="X121" i="1"/>
  <c r="X129" i="1"/>
  <c r="Y135" i="1"/>
  <c r="BM135" i="1"/>
  <c r="Y137" i="1"/>
  <c r="BM137" i="1"/>
  <c r="Y143" i="1"/>
  <c r="BM143" i="1"/>
  <c r="BO143" i="1"/>
  <c r="Y144" i="1"/>
  <c r="BM144" i="1"/>
  <c r="Y145" i="1"/>
  <c r="BM145" i="1"/>
  <c r="Y146" i="1"/>
  <c r="BM146" i="1"/>
  <c r="X147" i="1"/>
  <c r="Y151" i="1"/>
  <c r="Y159" i="1" s="1"/>
  <c r="BM151" i="1"/>
  <c r="BO151" i="1"/>
  <c r="Y153" i="1"/>
  <c r="BM153" i="1"/>
  <c r="Y155" i="1"/>
  <c r="BM155" i="1"/>
  <c r="Y157" i="1"/>
  <c r="BM157" i="1"/>
  <c r="X160" i="1"/>
  <c r="I559" i="1"/>
  <c r="Y164" i="1"/>
  <c r="Y165" i="1" s="1"/>
  <c r="BM164" i="1"/>
  <c r="BO164" i="1"/>
  <c r="X165" i="1"/>
  <c r="Y168" i="1"/>
  <c r="Y170" i="1" s="1"/>
  <c r="BM168" i="1"/>
  <c r="BO168" i="1"/>
  <c r="X171" i="1"/>
  <c r="Y174" i="1"/>
  <c r="Y181" i="1" s="1"/>
  <c r="BM174" i="1"/>
  <c r="BO174" i="1"/>
  <c r="Y176" i="1"/>
  <c r="BM176" i="1"/>
  <c r="Y178" i="1"/>
  <c r="BM178" i="1"/>
  <c r="Y180" i="1"/>
  <c r="BM180" i="1"/>
  <c r="Y184" i="1"/>
  <c r="Y201" i="1" s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X202" i="1"/>
  <c r="Y204" i="1"/>
  <c r="Y209" i="1" s="1"/>
  <c r="BM204" i="1"/>
  <c r="BO204" i="1"/>
  <c r="Y206" i="1"/>
  <c r="BM206" i="1"/>
  <c r="Y207" i="1"/>
  <c r="BM207" i="1"/>
  <c r="Y208" i="1"/>
  <c r="BM208" i="1"/>
  <c r="X209" i="1"/>
  <c r="Y213" i="1"/>
  <c r="Y220" i="1" s="1"/>
  <c r="BM213" i="1"/>
  <c r="BO213" i="1"/>
  <c r="Y215" i="1"/>
  <c r="BM215" i="1"/>
  <c r="Y217" i="1"/>
  <c r="BM217" i="1"/>
  <c r="Y219" i="1"/>
  <c r="BM219" i="1"/>
  <c r="X220" i="1"/>
  <c r="Y223" i="1"/>
  <c r="Y225" i="1" s="1"/>
  <c r="BM223" i="1"/>
  <c r="BO223" i="1"/>
  <c r="X226" i="1"/>
  <c r="K559" i="1"/>
  <c r="Y231" i="1"/>
  <c r="Y237" i="1" s="1"/>
  <c r="BM231" i="1"/>
  <c r="BO231" i="1"/>
  <c r="Y233" i="1"/>
  <c r="BM233" i="1"/>
  <c r="Y234" i="1"/>
  <c r="BM234" i="1"/>
  <c r="Y236" i="1"/>
  <c r="BM236" i="1"/>
  <c r="X237" i="1"/>
  <c r="L559" i="1"/>
  <c r="Y244" i="1"/>
  <c r="Y249" i="1" s="1"/>
  <c r="BM244" i="1"/>
  <c r="BO244" i="1"/>
  <c r="Y246" i="1"/>
  <c r="BM246" i="1"/>
  <c r="Y248" i="1"/>
  <c r="BM248" i="1"/>
  <c r="X249" i="1"/>
  <c r="Y252" i="1"/>
  <c r="Y255" i="1" s="1"/>
  <c r="BM252" i="1"/>
  <c r="BO252" i="1"/>
  <c r="Y254" i="1"/>
  <c r="BM254" i="1"/>
  <c r="X255" i="1"/>
  <c r="Y258" i="1"/>
  <c r="BM258" i="1"/>
  <c r="BO258" i="1"/>
  <c r="Y260" i="1"/>
  <c r="BM260" i="1"/>
  <c r="BO261" i="1"/>
  <c r="BM261" i="1"/>
  <c r="Y261" i="1"/>
  <c r="X265" i="1"/>
  <c r="X271" i="1"/>
  <c r="BO268" i="1"/>
  <c r="BM268" i="1"/>
  <c r="Y268" i="1"/>
  <c r="X277" i="1"/>
  <c r="BO282" i="1"/>
  <c r="BM282" i="1"/>
  <c r="Y282" i="1"/>
  <c r="N559" i="1"/>
  <c r="X294" i="1"/>
  <c r="BO287" i="1"/>
  <c r="BM287" i="1"/>
  <c r="Y287" i="1"/>
  <c r="BO291" i="1"/>
  <c r="BM291" i="1"/>
  <c r="Y291" i="1"/>
  <c r="BO308" i="1"/>
  <c r="BM308" i="1"/>
  <c r="Y308" i="1"/>
  <c r="X313" i="1"/>
  <c r="BO312" i="1"/>
  <c r="BM312" i="1"/>
  <c r="Y312" i="1"/>
  <c r="Y313" i="1" s="1"/>
  <c r="X314" i="1"/>
  <c r="P559" i="1"/>
  <c r="X330" i="1"/>
  <c r="X331" i="1"/>
  <c r="BO318" i="1"/>
  <c r="BM318" i="1"/>
  <c r="Y318" i="1"/>
  <c r="BO322" i="1"/>
  <c r="BM322" i="1"/>
  <c r="Y322" i="1"/>
  <c r="BO326" i="1"/>
  <c r="BM326" i="1"/>
  <c r="Y326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X139" i="1"/>
  <c r="X148" i="1"/>
  <c r="X159" i="1"/>
  <c r="X221" i="1"/>
  <c r="BO263" i="1"/>
  <c r="BM263" i="1"/>
  <c r="Y263" i="1"/>
  <c r="BO270" i="1"/>
  <c r="BM270" i="1"/>
  <c r="Y270" i="1"/>
  <c r="X272" i="1"/>
  <c r="BO276" i="1"/>
  <c r="BM276" i="1"/>
  <c r="Y276" i="1"/>
  <c r="Y277" i="1" s="1"/>
  <c r="X278" i="1"/>
  <c r="X283" i="1"/>
  <c r="BO280" i="1"/>
  <c r="BM280" i="1"/>
  <c r="Y280" i="1"/>
  <c r="Y283" i="1" s="1"/>
  <c r="BO289" i="1"/>
  <c r="BM289" i="1"/>
  <c r="Y289" i="1"/>
  <c r="BO293" i="1"/>
  <c r="BM293" i="1"/>
  <c r="Y293" i="1"/>
  <c r="X295" i="1"/>
  <c r="X298" i="1"/>
  <c r="BO297" i="1"/>
  <c r="BM297" i="1"/>
  <c r="Y297" i="1"/>
  <c r="Y298" i="1" s="1"/>
  <c r="X299" i="1"/>
  <c r="O559" i="1"/>
  <c r="X303" i="1"/>
  <c r="BO302" i="1"/>
  <c r="BM302" i="1"/>
  <c r="Y302" i="1"/>
  <c r="Y303" i="1" s="1"/>
  <c r="X304" i="1"/>
  <c r="X309" i="1"/>
  <c r="BO306" i="1"/>
  <c r="BM306" i="1"/>
  <c r="Y306" i="1"/>
  <c r="Y309" i="1" s="1"/>
  <c r="BO320" i="1"/>
  <c r="BM320" i="1"/>
  <c r="Y320" i="1"/>
  <c r="BO324" i="1"/>
  <c r="BM324" i="1"/>
  <c r="Y324" i="1"/>
  <c r="BO328" i="1"/>
  <c r="BM328" i="1"/>
  <c r="Y328" i="1"/>
  <c r="Y336" i="1"/>
  <c r="Y347" i="1"/>
  <c r="Y334" i="1"/>
  <c r="BM334" i="1"/>
  <c r="BO334" i="1"/>
  <c r="Y340" i="1"/>
  <c r="Y342" i="1" s="1"/>
  <c r="BM340" i="1"/>
  <c r="BO340" i="1"/>
  <c r="Y346" i="1"/>
  <c r="BM346" i="1"/>
  <c r="BO346" i="1"/>
  <c r="Y351" i="1"/>
  <c r="Y355" i="1" s="1"/>
  <c r="BM351" i="1"/>
  <c r="BO351" i="1"/>
  <c r="Y353" i="1"/>
  <c r="BM353" i="1"/>
  <c r="X356" i="1"/>
  <c r="Y359" i="1"/>
  <c r="Y361" i="1" s="1"/>
  <c r="BM359" i="1"/>
  <c r="BO359" i="1"/>
  <c r="Y365" i="1"/>
  <c r="Y369" i="1" s="1"/>
  <c r="BM365" i="1"/>
  <c r="BO365" i="1"/>
  <c r="Y367" i="1"/>
  <c r="BM367" i="1"/>
  <c r="Y373" i="1"/>
  <c r="Y374" i="1" s="1"/>
  <c r="BM373" i="1"/>
  <c r="BO373" i="1"/>
  <c r="Y379" i="1"/>
  <c r="Y381" i="1" s="1"/>
  <c r="BM379" i="1"/>
  <c r="BO379" i="1"/>
  <c r="X382" i="1"/>
  <c r="Y384" i="1"/>
  <c r="BM384" i="1"/>
  <c r="BO384" i="1"/>
  <c r="Y387" i="1"/>
  <c r="BM387" i="1"/>
  <c r="Y388" i="1"/>
  <c r="BM388" i="1"/>
  <c r="Y389" i="1"/>
  <c r="BM389" i="1"/>
  <c r="Y392" i="1"/>
  <c r="BM392" i="1"/>
  <c r="Y393" i="1"/>
  <c r="BM393" i="1"/>
  <c r="Y396" i="1"/>
  <c r="BM396" i="1"/>
  <c r="Y397" i="1"/>
  <c r="BM397" i="1"/>
  <c r="Y400" i="1"/>
  <c r="BM400" i="1"/>
  <c r="Y401" i="1"/>
  <c r="BM401" i="1"/>
  <c r="Y404" i="1"/>
  <c r="BM404" i="1"/>
  <c r="X408" i="1"/>
  <c r="X413" i="1"/>
  <c r="BO410" i="1"/>
  <c r="BM410" i="1"/>
  <c r="Y410" i="1"/>
  <c r="Y412" i="1" s="1"/>
  <c r="X419" i="1"/>
  <c r="X435" i="1"/>
  <c r="BO427" i="1"/>
  <c r="BM427" i="1"/>
  <c r="Y427" i="1"/>
  <c r="BO431" i="1"/>
  <c r="BM431" i="1"/>
  <c r="Y431" i="1"/>
  <c r="BO453" i="1"/>
  <c r="BM453" i="1"/>
  <c r="Y453" i="1"/>
  <c r="Y455" i="1" s="1"/>
  <c r="X465" i="1"/>
  <c r="BO464" i="1"/>
  <c r="BM464" i="1"/>
  <c r="Y464" i="1"/>
  <c r="Y465" i="1" s="1"/>
  <c r="X466" i="1"/>
  <c r="X481" i="1"/>
  <c r="X482" i="1"/>
  <c r="BO470" i="1"/>
  <c r="BM470" i="1"/>
  <c r="Y470" i="1"/>
  <c r="BO473" i="1"/>
  <c r="BM473" i="1"/>
  <c r="Y473" i="1"/>
  <c r="R559" i="1"/>
  <c r="X355" i="1"/>
  <c r="Y418" i="1"/>
  <c r="BO416" i="1"/>
  <c r="BM416" i="1"/>
  <c r="Y416" i="1"/>
  <c r="BO430" i="1"/>
  <c r="BM430" i="1"/>
  <c r="Y430" i="1"/>
  <c r="BO434" i="1"/>
  <c r="BM434" i="1"/>
  <c r="Y434" i="1"/>
  <c r="X436" i="1"/>
  <c r="X441" i="1"/>
  <c r="BO438" i="1"/>
  <c r="BM438" i="1"/>
  <c r="Y438" i="1"/>
  <c r="Y440" i="1" s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V559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Y540" i="1" s="1"/>
  <c r="BO539" i="1"/>
  <c r="BM539" i="1"/>
  <c r="Y539" i="1"/>
  <c r="X541" i="1"/>
  <c r="X520" i="1"/>
  <c r="Y481" i="1" l="1"/>
  <c r="X549" i="1"/>
  <c r="X550" i="1"/>
  <c r="Y330" i="1"/>
  <c r="Y271" i="1"/>
  <c r="Y265" i="1"/>
  <c r="Y147" i="1"/>
  <c r="Y527" i="1"/>
  <c r="Y501" i="1"/>
  <c r="Y435" i="1"/>
  <c r="Y407" i="1"/>
  <c r="Y87" i="1"/>
  <c r="Y63" i="1"/>
  <c r="X551" i="1"/>
  <c r="Y294" i="1"/>
  <c r="Y554" i="1" s="1"/>
  <c r="X553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<sst xmlns="http://schemas.openxmlformats.org/spreadsheetml/2006/main" count="2425" uniqueCount="810">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</sst>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4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15</v>
      </c>
      <c r="X53" s="385">
        <f>IFERROR(IF(W53="",0,CEILING((W53/$H53),1)*$H53),"")</f>
        <v>21.6</v>
      </c>
      <c r="Y53" s="36">
        <f>IFERROR(IF(X53=0,"",ROUNDUP(X53/H53,0)*0.02175),"")</f>
        <v>4.3499999999999997E-2</v>
      </c>
      <c r="Z53" s="56"/>
      <c r="AA53" s="57"/>
      <c r="AE53" s="64"/>
      <c r="BB53" s="79" t="s">
        <v>1</v>
      </c>
      <c r="BL53" s="64">
        <f>IFERROR(W53*I53/H53,"0")</f>
        <v>15.666666666666664</v>
      </c>
      <c r="BM53" s="64">
        <f>IFERROR(X53*I53/H53,"0")</f>
        <v>22.56</v>
      </c>
      <c r="BN53" s="64">
        <f>IFERROR(1/J53*(W53/H53),"0")</f>
        <v>2.48015873015873E-2</v>
      </c>
      <c r="BO53" s="64">
        <f>IFERROR(1/J53*(X53/H53),"0")</f>
        <v>3.5714285714285712E-2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1.3888888888888888</v>
      </c>
      <c r="X55" s="386">
        <f>IFERROR(X53/H53,"0")+IFERROR(X54/H54,"0")</f>
        <v>2</v>
      </c>
      <c r="Y55" s="386">
        <f>IFERROR(IF(Y53="",0,Y53),"0")+IFERROR(IF(Y54="",0,Y54),"0")</f>
        <v>4.3499999999999997E-2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15</v>
      </c>
      <c r="X56" s="386">
        <f>IFERROR(SUM(X53:X54),"0")</f>
        <v>21.6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62</v>
      </c>
      <c r="X71" s="385">
        <f t="shared" si="6"/>
        <v>64.800000000000011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64.755555555555546</v>
      </c>
      <c r="BM71" s="64">
        <f t="shared" si="9"/>
        <v>67.680000000000007</v>
      </c>
      <c r="BN71" s="64">
        <f t="shared" si="10"/>
        <v>0.1025132275132275</v>
      </c>
      <c r="BO71" s="64">
        <f t="shared" si="11"/>
        <v>0.10714285714285715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44</v>
      </c>
      <c r="X73" s="385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45.885714285714286</v>
      </c>
      <c r="BM73" s="64">
        <f t="shared" si="9"/>
        <v>46.720000000000006</v>
      </c>
      <c r="BN73" s="64">
        <f t="shared" si="10"/>
        <v>7.0153061224489791E-2</v>
      </c>
      <c r="BO73" s="64">
        <f t="shared" si="11"/>
        <v>7.1428571428571425E-2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9.6693121693121693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0.2175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106</v>
      </c>
      <c r="X88" s="386">
        <f>IFERROR(SUM(X67:X86),"0")</f>
        <v>109.60000000000001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406</v>
      </c>
      <c r="X107" s="385">
        <f t="shared" si="18"/>
        <v>411.6</v>
      </c>
      <c r="Y107" s="36">
        <f>IFERROR(IF(X107=0,"",ROUNDUP(X107/H107,0)*0.02175),"")</f>
        <v>1.06575</v>
      </c>
      <c r="Z107" s="56"/>
      <c r="AA107" s="57"/>
      <c r="AE107" s="64"/>
      <c r="BB107" s="116" t="s">
        <v>1</v>
      </c>
      <c r="BL107" s="64">
        <f t="shared" si="19"/>
        <v>433.26</v>
      </c>
      <c r="BM107" s="64">
        <f t="shared" si="20"/>
        <v>439.23599999999999</v>
      </c>
      <c r="BN107" s="64">
        <f t="shared" si="21"/>
        <v>0.86309523809523792</v>
      </c>
      <c r="BO107" s="64">
        <f t="shared" si="22"/>
        <v>0.875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91</v>
      </c>
      <c r="X108" s="385">
        <f t="shared" si="18"/>
        <v>92.4</v>
      </c>
      <c r="Y108" s="36">
        <f>IFERROR(IF(X108=0,"",ROUNDUP(X108/H108,0)*0.02175),"")</f>
        <v>0.23924999999999999</v>
      </c>
      <c r="Z108" s="56"/>
      <c r="AA108" s="57"/>
      <c r="AE108" s="64"/>
      <c r="BB108" s="117" t="s">
        <v>1</v>
      </c>
      <c r="BL108" s="64">
        <f t="shared" si="19"/>
        <v>97.11</v>
      </c>
      <c r="BM108" s="64">
        <f t="shared" si="20"/>
        <v>98.604000000000013</v>
      </c>
      <c r="BN108" s="64">
        <f t="shared" si="21"/>
        <v>0.19345238095238093</v>
      </c>
      <c r="BO108" s="64">
        <f t="shared" si="22"/>
        <v>0.19642857142857142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14</v>
      </c>
      <c r="X116" s="385">
        <f t="shared" si="18"/>
        <v>14.4</v>
      </c>
      <c r="Y116" s="36">
        <f>IFERROR(IF(X116=0,"",ROUNDUP(X116/H116,0)*0.00753),"")</f>
        <v>6.0240000000000002E-2</v>
      </c>
      <c r="Z116" s="56"/>
      <c r="AA116" s="57"/>
      <c r="AE116" s="64"/>
      <c r="BB116" s="125" t="s">
        <v>1</v>
      </c>
      <c r="BL116" s="64">
        <f t="shared" si="19"/>
        <v>15.555555555555555</v>
      </c>
      <c r="BM116" s="64">
        <f t="shared" si="20"/>
        <v>16</v>
      </c>
      <c r="BN116" s="64">
        <f t="shared" si="21"/>
        <v>4.9857549857549859E-2</v>
      </c>
      <c r="BO116" s="64">
        <f t="shared" si="22"/>
        <v>5.128205128205128E-2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8</v>
      </c>
      <c r="X119" s="385">
        <f t="shared" si="18"/>
        <v>9</v>
      </c>
      <c r="Y119" s="36">
        <f>IFERROR(IF(X119=0,"",ROUNDUP(X119/H119,0)*0.00753),"")</f>
        <v>3.7650000000000003E-2</v>
      </c>
      <c r="Z119" s="56"/>
      <c r="AA119" s="57"/>
      <c r="AE119" s="64"/>
      <c r="BB119" s="128" t="s">
        <v>1</v>
      </c>
      <c r="BL119" s="64">
        <f t="shared" si="19"/>
        <v>9.1822222222222205</v>
      </c>
      <c r="BM119" s="64">
        <f t="shared" si="20"/>
        <v>10.329999999999998</v>
      </c>
      <c r="BN119" s="64">
        <f t="shared" si="21"/>
        <v>2.8490028490028491E-2</v>
      </c>
      <c r="BO119" s="64">
        <f t="shared" si="22"/>
        <v>3.2051282051282048E-2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71.388888888888872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73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1.40289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519</v>
      </c>
      <c r="X122" s="386">
        <f>IFERROR(SUM(X106:X120),"0")</f>
        <v>527.4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52</v>
      </c>
      <c r="X125" s="385">
        <f>IFERROR(IF(W125="",0,CEILING((W125/$H125),1)*$H125),"")</f>
        <v>58.800000000000004</v>
      </c>
      <c r="Y125" s="36">
        <f>IFERROR(IF(X125=0,"",ROUNDUP(X125/H125,0)*0.02175),"")</f>
        <v>0.15225</v>
      </c>
      <c r="Z125" s="56"/>
      <c r="AA125" s="57"/>
      <c r="AE125" s="64"/>
      <c r="BB125" s="131" t="s">
        <v>1</v>
      </c>
      <c r="BL125" s="64">
        <f>IFERROR(W125*I125/H125,"0")</f>
        <v>55.491428571428571</v>
      </c>
      <c r="BM125" s="64">
        <f>IFERROR(X125*I125/H125,"0")</f>
        <v>62.748000000000005</v>
      </c>
      <c r="BN125" s="64">
        <f>IFERROR(1/J125*(W125/H125),"0")</f>
        <v>0.11054421768707481</v>
      </c>
      <c r="BO125" s="64">
        <f>IFERROR(1/J125*(X125/H125),"0")</f>
        <v>0.125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6.1904761904761898</v>
      </c>
      <c r="X129" s="386">
        <f>IFERROR(X124/H124,"0")+IFERROR(X125/H125,"0")+IFERROR(X126/H126,"0")+IFERROR(X127/H127,"0")+IFERROR(X128/H128,"0")</f>
        <v>7</v>
      </c>
      <c r="Y129" s="386">
        <f>IFERROR(IF(Y124="",0,Y124),"0")+IFERROR(IF(Y125="",0,Y125),"0")+IFERROR(IF(Y126="",0,Y126),"0")+IFERROR(IF(Y127="",0,Y127),"0")+IFERROR(IF(Y128="",0,Y128),"0")</f>
        <v>0.15225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52</v>
      </c>
      <c r="X130" s="386">
        <f>IFERROR(SUM(X124:X128),"0")</f>
        <v>58.800000000000004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205</v>
      </c>
      <c r="X133" s="385">
        <f>IFERROR(IF(W133="",0,CEILING((W133/$H133),1)*$H133),"")</f>
        <v>210</v>
      </c>
      <c r="Y133" s="36">
        <f>IFERROR(IF(X133=0,"",ROUNDUP(X133/H133,0)*0.02175),"")</f>
        <v>0.54374999999999996</v>
      </c>
      <c r="Z133" s="56"/>
      <c r="AA133" s="57"/>
      <c r="AE133" s="64"/>
      <c r="BB133" s="135" t="s">
        <v>1</v>
      </c>
      <c r="BL133" s="64">
        <f>IFERROR(W133*I133/H133,"0")</f>
        <v>218.61785714285713</v>
      </c>
      <c r="BM133" s="64">
        <f>IFERROR(X133*I133/H133,"0")</f>
        <v>223.95</v>
      </c>
      <c r="BN133" s="64">
        <f>IFERROR(1/J133*(W133/H133),"0")</f>
        <v>0.43579931972789115</v>
      </c>
      <c r="BO133" s="64">
        <f>IFERROR(1/J133*(X133/H133),"0")</f>
        <v>0.4464285714285714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24.404761904761905</v>
      </c>
      <c r="X138" s="386">
        <f>IFERROR(X133/H133,"0")+IFERROR(X134/H134,"0")+IFERROR(X135/H135,"0")+IFERROR(X136/H136,"0")+IFERROR(X137/H137,"0")</f>
        <v>25</v>
      </c>
      <c r="Y138" s="386">
        <f>IFERROR(IF(Y133="",0,Y133),"0")+IFERROR(IF(Y134="",0,Y134),"0")+IFERROR(IF(Y135="",0,Y135),"0")+IFERROR(IF(Y136="",0,Y136),"0")+IFERROR(IF(Y137="",0,Y137),"0")</f>
        <v>0.54374999999999996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205</v>
      </c>
      <c r="X139" s="386">
        <f>IFERROR(SUM(X133:X137),"0")</f>
        <v>210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227</v>
      </c>
      <c r="X151" s="385">
        <f t="shared" ref="X151:X158" si="23">IFERROR(IF(W151="",0,CEILING((W151/$H151),1)*$H151),"")</f>
        <v>231</v>
      </c>
      <c r="Y151" s="36">
        <f>IFERROR(IF(X151=0,"",ROUNDUP(X151/H151,0)*0.00753),"")</f>
        <v>0.41415000000000002</v>
      </c>
      <c r="Z151" s="56"/>
      <c r="AA151" s="57"/>
      <c r="AE151" s="64"/>
      <c r="BB151" s="144" t="s">
        <v>1</v>
      </c>
      <c r="BL151" s="64">
        <f t="shared" ref="BL151:BL158" si="24">IFERROR(W151*I151/H151,"0")</f>
        <v>241.05238095238093</v>
      </c>
      <c r="BM151" s="64">
        <f t="shared" ref="BM151:BM158" si="25">IFERROR(X151*I151/H151,"0")</f>
        <v>245.29999999999998</v>
      </c>
      <c r="BN151" s="64">
        <f t="shared" ref="BN151:BN158" si="26">IFERROR(1/J151*(W151/H151),"0")</f>
        <v>0.34645909645909645</v>
      </c>
      <c r="BO151" s="64">
        <f t="shared" ref="BO151:BO158" si="27">IFERROR(1/J151*(X151/H151),"0")</f>
        <v>0.35256410256410253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0</v>
      </c>
      <c r="X152" s="385">
        <f t="shared" si="23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4"/>
        <v>0</v>
      </c>
      <c r="BM152" s="64">
        <f t="shared" si="25"/>
        <v>0</v>
      </c>
      <c r="BN152" s="64">
        <f t="shared" si="26"/>
        <v>0</v>
      </c>
      <c r="BO152" s="64">
        <f t="shared" si="27"/>
        <v>0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0</v>
      </c>
      <c r="X153" s="385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0</v>
      </c>
      <c r="X156" s="385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54.047619047619044</v>
      </c>
      <c r="X159" s="386">
        <f>IFERROR(X151/H151,"0")+IFERROR(X152/H152,"0")+IFERROR(X153/H153,"0")+IFERROR(X154/H154,"0")+IFERROR(X155/H155,"0")+IFERROR(X156/H156,"0")+IFERROR(X157/H157,"0")+IFERROR(X158/H158,"0")</f>
        <v>55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0.41415000000000002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227</v>
      </c>
      <c r="X160" s="386">
        <f>IFERROR(SUM(X151:X158),"0")</f>
        <v>231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167</v>
      </c>
      <c r="X173" s="385">
        <f t="shared" ref="X173:X180" si="28">IFERROR(IF(W173="",0,CEILING((W173/$H173),1)*$H173),"")</f>
        <v>167.4</v>
      </c>
      <c r="Y173" s="36">
        <f>IFERROR(IF(X173=0,"",ROUNDUP(X173/H173,0)*0.00937),"")</f>
        <v>0.29047000000000001</v>
      </c>
      <c r="Z173" s="56"/>
      <c r="AA173" s="57"/>
      <c r="AE173" s="64"/>
      <c r="BB173" s="156" t="s">
        <v>1</v>
      </c>
      <c r="BL173" s="64">
        <f t="shared" ref="BL173:BL180" si="29">IFERROR(W173*I173/H173,"0")</f>
        <v>173.49444444444444</v>
      </c>
      <c r="BM173" s="64">
        <f t="shared" ref="BM173:BM180" si="30">IFERROR(X173*I173/H173,"0")</f>
        <v>173.91</v>
      </c>
      <c r="BN173" s="64">
        <f t="shared" ref="BN173:BN180" si="31">IFERROR(1/J173*(W173/H173),"0")</f>
        <v>0.25771604938271603</v>
      </c>
      <c r="BO173" s="64">
        <f t="shared" ref="BO173:BO180" si="32">IFERROR(1/J173*(X173/H173),"0")</f>
        <v>0.2583333333333333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0</v>
      </c>
      <c r="X174" s="385">
        <f t="shared" si="28"/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si="29"/>
        <v>0</v>
      </c>
      <c r="BM174" s="64">
        <f t="shared" si="30"/>
        <v>0</v>
      </c>
      <c r="BN174" s="64">
        <f t="shared" si="31"/>
        <v>0</v>
      </c>
      <c r="BO174" s="64">
        <f t="shared" si="32"/>
        <v>0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0</v>
      </c>
      <c r="X175" s="385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0</v>
      </c>
      <c r="X176" s="385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30.925925925925924</v>
      </c>
      <c r="X181" s="386">
        <f>IFERROR(X173/H173,"0")+IFERROR(X174/H174,"0")+IFERROR(X175/H175,"0")+IFERROR(X176/H176,"0")+IFERROR(X177/H177,"0")+IFERROR(X178/H178,"0")+IFERROR(X179/H179,"0")+IFERROR(X180/H180,"0")</f>
        <v>31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0.29047000000000001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167</v>
      </c>
      <c r="X182" s="386">
        <f>IFERROR(SUM(X173:X180),"0")</f>
        <v>167.4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171</v>
      </c>
      <c r="X187" s="385">
        <f t="shared" si="33"/>
        <v>171.6</v>
      </c>
      <c r="Y187" s="36">
        <f>IFERROR(IF(X187=0,"",ROUNDUP(X187/H187,0)*0.02175),"")</f>
        <v>0.47849999999999998</v>
      </c>
      <c r="Z187" s="56"/>
      <c r="AA187" s="57"/>
      <c r="AE187" s="64"/>
      <c r="BB187" s="167" t="s">
        <v>1</v>
      </c>
      <c r="BL187" s="64">
        <f t="shared" si="34"/>
        <v>183.3646153846154</v>
      </c>
      <c r="BM187" s="64">
        <f t="shared" si="35"/>
        <v>184.00800000000001</v>
      </c>
      <c r="BN187" s="64">
        <f t="shared" si="36"/>
        <v>0.39148351648351648</v>
      </c>
      <c r="BO187" s="64">
        <f t="shared" si="37"/>
        <v>0.39285714285714285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0</v>
      </c>
      <c r="X189" s="385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30</v>
      </c>
      <c r="X190" s="385">
        <f t="shared" si="33"/>
        <v>31.2</v>
      </c>
      <c r="Y190" s="36">
        <f>IFERROR(IF(X190=0,"",ROUNDUP(X190/H190,0)*0.00753),"")</f>
        <v>9.7890000000000005E-2</v>
      </c>
      <c r="Z190" s="56"/>
      <c r="AA190" s="57"/>
      <c r="AE190" s="64"/>
      <c r="BB190" s="170" t="s">
        <v>1</v>
      </c>
      <c r="BL190" s="64">
        <f t="shared" si="34"/>
        <v>33.400000000000006</v>
      </c>
      <c r="BM190" s="64">
        <f t="shared" si="35"/>
        <v>34.736000000000004</v>
      </c>
      <c r="BN190" s="64">
        <f t="shared" si="36"/>
        <v>8.0128205128205121E-2</v>
      </c>
      <c r="BO190" s="64">
        <f t="shared" si="37"/>
        <v>8.3333333333333329E-2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0</v>
      </c>
      <c r="X192" s="385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138</v>
      </c>
      <c r="X194" s="385">
        <f t="shared" si="33"/>
        <v>139.19999999999999</v>
      </c>
      <c r="Y194" s="36">
        <f t="shared" ref="Y194:Y200" si="38">IFERROR(IF(X194=0,"",ROUNDUP(X194/H194,0)*0.00753),"")</f>
        <v>0.43674000000000002</v>
      </c>
      <c r="Z194" s="56"/>
      <c r="AA194" s="57"/>
      <c r="AE194" s="64"/>
      <c r="BB194" s="174" t="s">
        <v>1</v>
      </c>
      <c r="BL194" s="64">
        <f t="shared" si="34"/>
        <v>154.67499999999998</v>
      </c>
      <c r="BM194" s="64">
        <f t="shared" si="35"/>
        <v>156.02000000000001</v>
      </c>
      <c r="BN194" s="64">
        <f t="shared" si="36"/>
        <v>0.36858974358974356</v>
      </c>
      <c r="BO194" s="64">
        <f t="shared" si="37"/>
        <v>0.37179487179487181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102</v>
      </c>
      <c r="X196" s="385">
        <f t="shared" si="33"/>
        <v>103.2</v>
      </c>
      <c r="Y196" s="36">
        <f t="shared" si="38"/>
        <v>0.32379000000000002</v>
      </c>
      <c r="Z196" s="56"/>
      <c r="AA196" s="57"/>
      <c r="AE196" s="64"/>
      <c r="BB196" s="176" t="s">
        <v>1</v>
      </c>
      <c r="BL196" s="64">
        <f t="shared" si="34"/>
        <v>113.56000000000002</v>
      </c>
      <c r="BM196" s="64">
        <f t="shared" si="35"/>
        <v>114.89600000000002</v>
      </c>
      <c r="BN196" s="64">
        <f t="shared" si="36"/>
        <v>0.27243589743589741</v>
      </c>
      <c r="BO196" s="64">
        <f t="shared" si="37"/>
        <v>0.27564102564102561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68</v>
      </c>
      <c r="X197" s="385">
        <f t="shared" si="33"/>
        <v>69.599999999999994</v>
      </c>
      <c r="Y197" s="36">
        <f t="shared" si="38"/>
        <v>0.21837000000000001</v>
      </c>
      <c r="Z197" s="56"/>
      <c r="AA197" s="57"/>
      <c r="AE197" s="64"/>
      <c r="BB197" s="177" t="s">
        <v>1</v>
      </c>
      <c r="BL197" s="64">
        <f t="shared" si="34"/>
        <v>75.706666666666663</v>
      </c>
      <c r="BM197" s="64">
        <f t="shared" si="35"/>
        <v>77.488</v>
      </c>
      <c r="BN197" s="64">
        <f t="shared" si="36"/>
        <v>0.18162393162393164</v>
      </c>
      <c r="BO197" s="64">
        <f t="shared" si="37"/>
        <v>0.1858974358974359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34</v>
      </c>
      <c r="X199" s="385">
        <f t="shared" si="33"/>
        <v>36</v>
      </c>
      <c r="Y199" s="36">
        <f t="shared" si="38"/>
        <v>0.11295000000000001</v>
      </c>
      <c r="Z199" s="56"/>
      <c r="AA199" s="57"/>
      <c r="AE199" s="64"/>
      <c r="BB199" s="179" t="s">
        <v>1</v>
      </c>
      <c r="BL199" s="64">
        <f t="shared" si="34"/>
        <v>37.853333333333332</v>
      </c>
      <c r="BM199" s="64">
        <f t="shared" si="35"/>
        <v>40.080000000000005</v>
      </c>
      <c r="BN199" s="64">
        <f t="shared" si="36"/>
        <v>9.0811965811965822E-2</v>
      </c>
      <c r="BO199" s="64">
        <f t="shared" si="37"/>
        <v>9.6153846153846145E-2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117</v>
      </c>
      <c r="X200" s="385">
        <f t="shared" si="33"/>
        <v>117.6</v>
      </c>
      <c r="Y200" s="36">
        <f t="shared" si="38"/>
        <v>0.36897000000000002</v>
      </c>
      <c r="Z200" s="56"/>
      <c r="AA200" s="57"/>
      <c r="AE200" s="64"/>
      <c r="BB200" s="180" t="s">
        <v>1</v>
      </c>
      <c r="BL200" s="64">
        <f t="shared" si="34"/>
        <v>130.55249999999998</v>
      </c>
      <c r="BM200" s="64">
        <f t="shared" si="35"/>
        <v>131.22200000000001</v>
      </c>
      <c r="BN200" s="64">
        <f t="shared" si="36"/>
        <v>0.3125</v>
      </c>
      <c r="BO200" s="64">
        <f t="shared" si="37"/>
        <v>0.3141025641025641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225.67307692307691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229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2.03721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660</v>
      </c>
      <c r="X202" s="386">
        <f>IFERROR(SUM(X184:X200),"0")</f>
        <v>668.4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39</v>
      </c>
      <c r="X207" s="385">
        <f>IFERROR(IF(W207="",0,CEILING((W207/$H207),1)*$H207),"")</f>
        <v>40.799999999999997</v>
      </c>
      <c r="Y207" s="36">
        <f>IFERROR(IF(X207=0,"",ROUNDUP(X207/H207,0)*0.00753),"")</f>
        <v>0.12801000000000001</v>
      </c>
      <c r="Z207" s="56"/>
      <c r="AA207" s="57"/>
      <c r="AE207" s="64"/>
      <c r="BB207" s="184" t="s">
        <v>1</v>
      </c>
      <c r="BL207" s="64">
        <f>IFERROR(W207*I207/H207,"0")</f>
        <v>43.420000000000009</v>
      </c>
      <c r="BM207" s="64">
        <f>IFERROR(X207*I207/H207,"0")</f>
        <v>45.423999999999999</v>
      </c>
      <c r="BN207" s="64">
        <f>IFERROR(1/J207*(W207/H207),"0")</f>
        <v>0.10416666666666666</v>
      </c>
      <c r="BO207" s="64">
        <f>IFERROR(1/J207*(X207/H207),"0")</f>
        <v>0.10897435897435898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31</v>
      </c>
      <c r="X208" s="385">
        <f>IFERROR(IF(W208="",0,CEILING((W208/$H208),1)*$H208),"")</f>
        <v>31.2</v>
      </c>
      <c r="Y208" s="36">
        <f>IFERROR(IF(X208=0,"",ROUNDUP(X208/H208,0)*0.00753),"")</f>
        <v>9.7890000000000005E-2</v>
      </c>
      <c r="Z208" s="56"/>
      <c r="AA208" s="57"/>
      <c r="AE208" s="64"/>
      <c r="BB208" s="185" t="s">
        <v>1</v>
      </c>
      <c r="BL208" s="64">
        <f>IFERROR(W208*I208/H208,"0")</f>
        <v>34.513333333333335</v>
      </c>
      <c r="BM208" s="64">
        <f>IFERROR(X208*I208/H208,"0")</f>
        <v>34.736000000000004</v>
      </c>
      <c r="BN208" s="64">
        <f>IFERROR(1/J208*(W208/H208),"0")</f>
        <v>8.279914529914531E-2</v>
      </c>
      <c r="BO208" s="64">
        <f>IFERROR(1/J208*(X208/H208),"0")</f>
        <v>8.3333333333333329E-2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29.166666666666668</v>
      </c>
      <c r="X209" s="386">
        <f>IFERROR(X204/H204,"0")+IFERROR(X205/H205,"0")+IFERROR(X206/H206,"0")+IFERROR(X207/H207,"0")+IFERROR(X208/H208,"0")</f>
        <v>30</v>
      </c>
      <c r="Y209" s="386">
        <f>IFERROR(IF(Y204="",0,Y204),"0")+IFERROR(IF(Y205="",0,Y205),"0")+IFERROR(IF(Y206="",0,Y206),"0")+IFERROR(IF(Y207="",0,Y207),"0")+IFERROR(IF(Y208="",0,Y208),"0")</f>
        <v>0.22590000000000002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70</v>
      </c>
      <c r="X210" s="386">
        <f>IFERROR(SUM(X204:X208),"0")</f>
        <v>72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20</v>
      </c>
      <c r="X218" s="385">
        <f t="shared" si="39"/>
        <v>20</v>
      </c>
      <c r="Y218" s="36">
        <f>IFERROR(IF(X218=0,"",ROUNDUP(X218/H218,0)*0.00937),"")</f>
        <v>4.6850000000000003E-2</v>
      </c>
      <c r="Z218" s="56"/>
      <c r="AA218" s="57"/>
      <c r="AE218" s="64"/>
      <c r="BB218" s="191" t="s">
        <v>1</v>
      </c>
      <c r="BL218" s="64">
        <f t="shared" si="40"/>
        <v>21.200000000000003</v>
      </c>
      <c r="BM218" s="64">
        <f t="shared" si="41"/>
        <v>21.200000000000003</v>
      </c>
      <c r="BN218" s="64">
        <f t="shared" si="42"/>
        <v>4.1666666666666664E-2</v>
      </c>
      <c r="BO218" s="64">
        <f t="shared" si="43"/>
        <v>4.1666666666666664E-2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5</v>
      </c>
      <c r="X220" s="386">
        <f>IFERROR(X213/H213,"0")+IFERROR(X214/H214,"0")+IFERROR(X215/H215,"0")+IFERROR(X216/H216,"0")+IFERROR(X217/H217,"0")+IFERROR(X218/H218,"0")+IFERROR(X219/H219,"0")</f>
        <v>5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4.6850000000000003E-2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20</v>
      </c>
      <c r="X221" s="386">
        <f>IFERROR(SUM(X213:X219),"0")</f>
        <v>20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15</v>
      </c>
      <c r="X233" s="385">
        <f t="shared" si="44"/>
        <v>16</v>
      </c>
      <c r="Y233" s="36">
        <f>IFERROR(IF(X233=0,"",ROUNDUP(X233/H233,0)*0.00937),"")</f>
        <v>3.7479999999999999E-2</v>
      </c>
      <c r="Z233" s="56"/>
      <c r="AA233" s="57"/>
      <c r="AE233" s="64"/>
      <c r="BB233" s="199" t="s">
        <v>1</v>
      </c>
      <c r="BL233" s="64">
        <f t="shared" si="45"/>
        <v>15.9</v>
      </c>
      <c r="BM233" s="64">
        <f t="shared" si="46"/>
        <v>16.96</v>
      </c>
      <c r="BN233" s="64">
        <f t="shared" si="47"/>
        <v>3.125E-2</v>
      </c>
      <c r="BO233" s="64">
        <f t="shared" si="48"/>
        <v>3.3333333333333333E-2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3.75</v>
      </c>
      <c r="X237" s="386">
        <f>IFERROR(X229/H229,"0")+IFERROR(X230/H230,"0")+IFERROR(X231/H231,"0")+IFERROR(X232/H232,"0")+IFERROR(X233/H233,"0")+IFERROR(X234/H234,"0")+IFERROR(X235/H235,"0")+IFERROR(X236/H236,"0")</f>
        <v>4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3.7479999999999999E-2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15</v>
      </c>
      <c r="X238" s="386">
        <f>IFERROR(SUM(X229:X236),"0")</f>
        <v>16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49</v>
      </c>
      <c r="X252" s="385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11" t="s">
        <v>1</v>
      </c>
      <c r="BL252" s="64">
        <f>IFERROR(W252*I252/H252,"0")</f>
        <v>52.033333333333331</v>
      </c>
      <c r="BM252" s="64">
        <f>IFERROR(X252*I252/H252,"0")</f>
        <v>53.52</v>
      </c>
      <c r="BN252" s="64">
        <f>IFERROR(1/J252*(W252/H252),"0")</f>
        <v>7.4786324786324784E-2</v>
      </c>
      <c r="BO252" s="64">
        <f>IFERROR(1/J252*(X252/H252),"0")</f>
        <v>7.6923076923076927E-2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11.666666666666666</v>
      </c>
      <c r="X255" s="386">
        <f>IFERROR(X252/H252,"0")+IFERROR(X253/H253,"0")+IFERROR(X254/H254,"0")</f>
        <v>12</v>
      </c>
      <c r="Y255" s="386">
        <f>IFERROR(IF(Y252="",0,Y252),"0")+IFERROR(IF(Y253="",0,Y253),"0")+IFERROR(IF(Y254="",0,Y254),"0")</f>
        <v>9.0359999999999996E-2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49</v>
      </c>
      <c r="X256" s="386">
        <f>IFERROR(SUM(X252:X254),"0")</f>
        <v>50.400000000000006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192</v>
      </c>
      <c r="X268" s="385">
        <f>IFERROR(IF(W268="",0,CEILING((W268/$H268),1)*$H268),"")</f>
        <v>193.20000000000002</v>
      </c>
      <c r="Y268" s="36">
        <f>IFERROR(IF(X268=0,"",ROUNDUP(X268/H268,0)*0.02175),"")</f>
        <v>0.50024999999999997</v>
      </c>
      <c r="Z268" s="56"/>
      <c r="AA268" s="57"/>
      <c r="AE268" s="64"/>
      <c r="BB268" s="221" t="s">
        <v>1</v>
      </c>
      <c r="BL268" s="64">
        <f>IFERROR(W268*I268/H268,"0")</f>
        <v>204.89142857142858</v>
      </c>
      <c r="BM268" s="64">
        <f>IFERROR(X268*I268/H268,"0")</f>
        <v>206.17200000000003</v>
      </c>
      <c r="BN268" s="64">
        <f>IFERROR(1/J268*(W268/H268),"0")</f>
        <v>0.40816326530612246</v>
      </c>
      <c r="BO268" s="64">
        <f>IFERROR(1/J268*(X268/H268),"0")</f>
        <v>0.4107142857142857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153</v>
      </c>
      <c r="X269" s="385">
        <f>IFERROR(IF(W269="",0,CEILING((W269/$H269),1)*$H269),"")</f>
        <v>156</v>
      </c>
      <c r="Y269" s="36">
        <f>IFERROR(IF(X269=0,"",ROUNDUP(X269/H269,0)*0.02175),"")</f>
        <v>0.43499999999999994</v>
      </c>
      <c r="Z269" s="56"/>
      <c r="AA269" s="57"/>
      <c r="AE269" s="64"/>
      <c r="BB269" s="222" t="s">
        <v>1</v>
      </c>
      <c r="BL269" s="64">
        <f>IFERROR(W269*I269/H269,"0")</f>
        <v>164.06307692307692</v>
      </c>
      <c r="BM269" s="64">
        <f>IFERROR(X269*I269/H269,"0")</f>
        <v>167.28000000000003</v>
      </c>
      <c r="BN269" s="64">
        <f>IFERROR(1/J269*(W269/H269),"0")</f>
        <v>0.35027472527472531</v>
      </c>
      <c r="BO269" s="64">
        <f>IFERROR(1/J269*(X269/H269),"0")</f>
        <v>0.3571428571428571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14</v>
      </c>
      <c r="X270" s="385">
        <f>IFERROR(IF(W270="",0,CEILING((W270/$H270),1)*$H270),"")</f>
        <v>16.8</v>
      </c>
      <c r="Y270" s="36">
        <f>IFERROR(IF(X270=0,"",ROUNDUP(X270/H270,0)*0.02175),"")</f>
        <v>4.3499999999999997E-2</v>
      </c>
      <c r="Z270" s="56"/>
      <c r="AA270" s="57"/>
      <c r="AE270" s="64"/>
      <c r="BB270" s="223" t="s">
        <v>1</v>
      </c>
      <c r="BL270" s="64">
        <f>IFERROR(W270*I270/H270,"0")</f>
        <v>14.940000000000001</v>
      </c>
      <c r="BM270" s="64">
        <f>IFERROR(X270*I270/H270,"0")</f>
        <v>17.928000000000001</v>
      </c>
      <c r="BN270" s="64">
        <f>IFERROR(1/J270*(W270/H270),"0")</f>
        <v>2.9761904761904757E-2</v>
      </c>
      <c r="BO270" s="64">
        <f>IFERROR(1/J270*(X270/H270),"0")</f>
        <v>3.5714285714285712E-2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44.139194139194139</v>
      </c>
      <c r="X271" s="386">
        <f>IFERROR(X268/H268,"0")+IFERROR(X269/H269,"0")+IFERROR(X270/H270,"0")</f>
        <v>45</v>
      </c>
      <c r="Y271" s="386">
        <f>IFERROR(IF(Y268="",0,Y268),"0")+IFERROR(IF(Y269="",0,Y269),"0")+IFERROR(IF(Y270="",0,Y270),"0")</f>
        <v>0.9787499999999999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359</v>
      </c>
      <c r="X272" s="386">
        <f>IFERROR(SUM(X268:X270),"0")</f>
        <v>366.00000000000006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1264</v>
      </c>
      <c r="X321" s="385">
        <f t="shared" si="64"/>
        <v>1275</v>
      </c>
      <c r="Y321" s="36">
        <f>IFERROR(IF(X321=0,"",ROUNDUP(X321/H321,0)*0.02175),"")</f>
        <v>1.8487499999999999</v>
      </c>
      <c r="Z321" s="56"/>
      <c r="AA321" s="57"/>
      <c r="AE321" s="64"/>
      <c r="BB321" s="246" t="s">
        <v>1</v>
      </c>
      <c r="BL321" s="64">
        <f t="shared" si="65"/>
        <v>1304.4480000000001</v>
      </c>
      <c r="BM321" s="64">
        <f t="shared" si="66"/>
        <v>1315.8</v>
      </c>
      <c r="BN321" s="64">
        <f t="shared" si="67"/>
        <v>1.7555555555555555</v>
      </c>
      <c r="BO321" s="64">
        <f t="shared" si="68"/>
        <v>1.7708333333333333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1240</v>
      </c>
      <c r="X323" s="385">
        <f t="shared" si="64"/>
        <v>1245</v>
      </c>
      <c r="Y323" s="36">
        <f>IFERROR(IF(X323=0,"",ROUNDUP(X323/H323,0)*0.02175),"")</f>
        <v>1.8052499999999998</v>
      </c>
      <c r="Z323" s="56"/>
      <c r="AA323" s="57"/>
      <c r="AE323" s="64"/>
      <c r="BB323" s="248" t="s">
        <v>1</v>
      </c>
      <c r="BL323" s="64">
        <f t="shared" si="65"/>
        <v>1279.68</v>
      </c>
      <c r="BM323" s="64">
        <f t="shared" si="66"/>
        <v>1284.8400000000001</v>
      </c>
      <c r="BN323" s="64">
        <f t="shared" si="67"/>
        <v>1.7222222222222223</v>
      </c>
      <c r="BO323" s="64">
        <f t="shared" si="68"/>
        <v>1.7291666666666665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1244</v>
      </c>
      <c r="X325" s="385">
        <f t="shared" si="64"/>
        <v>1245</v>
      </c>
      <c r="Y325" s="36">
        <f>IFERROR(IF(X325=0,"",ROUNDUP(X325/H325,0)*0.02175),"")</f>
        <v>1.8052499999999998</v>
      </c>
      <c r="Z325" s="56"/>
      <c r="AA325" s="57"/>
      <c r="AE325" s="64"/>
      <c r="BB325" s="250" t="s">
        <v>1</v>
      </c>
      <c r="BL325" s="64">
        <f t="shared" si="65"/>
        <v>1283.808</v>
      </c>
      <c r="BM325" s="64">
        <f t="shared" si="66"/>
        <v>1284.8400000000001</v>
      </c>
      <c r="BN325" s="64">
        <f t="shared" si="67"/>
        <v>1.7277777777777779</v>
      </c>
      <c r="BO325" s="64">
        <f t="shared" si="68"/>
        <v>1.7291666666666665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249.86666666666667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251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5.4592499999999999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3748</v>
      </c>
      <c r="X331" s="386">
        <f>IFERROR(SUM(X318:X329),"0")</f>
        <v>3765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841</v>
      </c>
      <c r="X333" s="385">
        <f>IFERROR(IF(W333="",0,CEILING((W333/$H333),1)*$H333),"")</f>
        <v>855</v>
      </c>
      <c r="Y333" s="36">
        <f>IFERROR(IF(X333=0,"",ROUNDUP(X333/H333,0)*0.02175),"")</f>
        <v>1.2397499999999999</v>
      </c>
      <c r="Z333" s="56"/>
      <c r="AA333" s="57"/>
      <c r="AE333" s="64"/>
      <c r="BB333" s="255" t="s">
        <v>1</v>
      </c>
      <c r="BL333" s="64">
        <f>IFERROR(W333*I333/H333,"0")</f>
        <v>867.91200000000003</v>
      </c>
      <c r="BM333" s="64">
        <f>IFERROR(X333*I333/H333,"0")</f>
        <v>882.36</v>
      </c>
      <c r="BN333" s="64">
        <f>IFERROR(1/J333*(W333/H333),"0")</f>
        <v>1.1680555555555556</v>
      </c>
      <c r="BO333" s="64">
        <f>IFERROR(1/J333*(X333/H333),"0")</f>
        <v>1.1875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56.06666666666667</v>
      </c>
      <c r="X336" s="386">
        <f>IFERROR(X333/H333,"0")+IFERROR(X334/H334,"0")+IFERROR(X335/H335,"0")</f>
        <v>57</v>
      </c>
      <c r="Y336" s="386">
        <f>IFERROR(IF(Y333="",0,Y333),"0")+IFERROR(IF(Y334="",0,Y334),"0")+IFERROR(IF(Y335="",0,Y335),"0")</f>
        <v>1.2397499999999999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841</v>
      </c>
      <c r="X337" s="386">
        <f>IFERROR(SUM(X333:X335),"0")</f>
        <v>855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124</v>
      </c>
      <c r="X341" s="385">
        <f>IFERROR(IF(W341="",0,CEILING((W341/$H341),1)*$H341),"")</f>
        <v>124.8</v>
      </c>
      <c r="Y341" s="36">
        <f>IFERROR(IF(X341=0,"",ROUNDUP(X341/H341,0)*0.02175),"")</f>
        <v>0.34799999999999998</v>
      </c>
      <c r="Z341" s="56"/>
      <c r="AA341" s="57"/>
      <c r="AE341" s="64"/>
      <c r="BB341" s="260" t="s">
        <v>1</v>
      </c>
      <c r="BL341" s="64">
        <f>IFERROR(W341*I341/H341,"0")</f>
        <v>132.96615384615387</v>
      </c>
      <c r="BM341" s="64">
        <f>IFERROR(X341*I341/H341,"0")</f>
        <v>133.82400000000001</v>
      </c>
      <c r="BN341" s="64">
        <f>IFERROR(1/J341*(W341/H341),"0")</f>
        <v>0.28388278388278387</v>
      </c>
      <c r="BO341" s="64">
        <f>IFERROR(1/J341*(X341/H341),"0")</f>
        <v>0.2857142857142857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15.897435897435898</v>
      </c>
      <c r="X342" s="386">
        <f>IFERROR(X339/H339,"0")+IFERROR(X340/H340,"0")+IFERROR(X341/H341,"0")</f>
        <v>16</v>
      </c>
      <c r="Y342" s="386">
        <f>IFERROR(IF(Y339="",0,Y339),"0")+IFERROR(IF(Y340="",0,Y340),"0")+IFERROR(IF(Y341="",0,Y341),"0")</f>
        <v>0.34799999999999998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124</v>
      </c>
      <c r="X343" s="386">
        <f>IFERROR(SUM(X339:X341),"0")</f>
        <v>124.8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347</v>
      </c>
      <c r="X345" s="385">
        <f>IFERROR(IF(W345="",0,CEILING((W345/$H345),1)*$H345),"")</f>
        <v>351</v>
      </c>
      <c r="Y345" s="36">
        <f>IFERROR(IF(X345=0,"",ROUNDUP(X345/H345,0)*0.02175),"")</f>
        <v>0.9787499999999999</v>
      </c>
      <c r="Z345" s="56"/>
      <c r="AA345" s="57"/>
      <c r="AE345" s="64"/>
      <c r="BB345" s="261" t="s">
        <v>1</v>
      </c>
      <c r="BL345" s="64">
        <f>IFERROR(W345*I345/H345,"0")</f>
        <v>372.0907692307693</v>
      </c>
      <c r="BM345" s="64">
        <f>IFERROR(X345*I345/H345,"0")</f>
        <v>376.38000000000005</v>
      </c>
      <c r="BN345" s="64">
        <f>IFERROR(1/J345*(W345/H345),"0")</f>
        <v>0.79441391941391937</v>
      </c>
      <c r="BO345" s="64">
        <f>IFERROR(1/J345*(X345/H345),"0")</f>
        <v>0.80357142857142849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44.487179487179489</v>
      </c>
      <c r="X347" s="386">
        <f>IFERROR(X345/H345,"0")+IFERROR(X346/H346,"0")</f>
        <v>45</v>
      </c>
      <c r="Y347" s="386">
        <f>IFERROR(IF(Y345="",0,Y345),"0")+IFERROR(IF(Y346="",0,Y346),"0")</f>
        <v>0.9787499999999999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347</v>
      </c>
      <c r="X348" s="386">
        <f>IFERROR(SUM(X345:X346),"0")</f>
        <v>351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377</v>
      </c>
      <c r="X364" s="385">
        <f>IFERROR(IF(W364="",0,CEILING((W364/$H364),1)*$H364),"")</f>
        <v>382.2</v>
      </c>
      <c r="Y364" s="36">
        <f>IFERROR(IF(X364=0,"",ROUNDUP(X364/H364,0)*0.02175),"")</f>
        <v>1.06575</v>
      </c>
      <c r="Z364" s="56"/>
      <c r="AA364" s="57"/>
      <c r="AE364" s="64"/>
      <c r="BB364" s="270" t="s">
        <v>1</v>
      </c>
      <c r="BL364" s="64">
        <f>IFERROR(W364*I364/H364,"0")</f>
        <v>404.26</v>
      </c>
      <c r="BM364" s="64">
        <f>IFERROR(X364*I364/H364,"0")</f>
        <v>409.83600000000001</v>
      </c>
      <c r="BN364" s="64">
        <f>IFERROR(1/J364*(W364/H364),"0")</f>
        <v>0.86309523809523814</v>
      </c>
      <c r="BO364" s="64">
        <f>IFERROR(1/J364*(X364/H364),"0")</f>
        <v>0.875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48.333333333333336</v>
      </c>
      <c r="X369" s="386">
        <f>IFERROR(X364/H364,"0")+IFERROR(X365/H365,"0")+IFERROR(X366/H366,"0")+IFERROR(X367/H367,"0")+IFERROR(X368/H368,"0")</f>
        <v>49</v>
      </c>
      <c r="Y369" s="386">
        <f>IFERROR(IF(Y364="",0,Y364),"0")+IFERROR(IF(Y365="",0,Y365),"0")+IFERROR(IF(Y366="",0,Y366),"0")+IFERROR(IF(Y367="",0,Y367),"0")+IFERROR(IF(Y368="",0,Y368),"0")</f>
        <v>1.06575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377</v>
      </c>
      <c r="X370" s="386">
        <f>IFERROR(SUM(X364:X368),"0")</f>
        <v>382.2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155</v>
      </c>
      <c r="X385" s="385">
        <f t="shared" si="69"/>
        <v>155.4</v>
      </c>
      <c r="Y385" s="36">
        <f t="shared" si="70"/>
        <v>0.27861000000000002</v>
      </c>
      <c r="Z385" s="56"/>
      <c r="AA385" s="57"/>
      <c r="AE385" s="64"/>
      <c r="BB385" s="280" t="s">
        <v>1</v>
      </c>
      <c r="BL385" s="64">
        <f t="shared" si="71"/>
        <v>163.48809523809521</v>
      </c>
      <c r="BM385" s="64">
        <f t="shared" si="72"/>
        <v>163.91</v>
      </c>
      <c r="BN385" s="64">
        <f t="shared" si="73"/>
        <v>0.23656898656898656</v>
      </c>
      <c r="BO385" s="64">
        <f t="shared" si="74"/>
        <v>0.23717948717948717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0</v>
      </c>
      <c r="X387" s="385">
        <f t="shared" si="69"/>
        <v>0</v>
      </c>
      <c r="Y387" s="36" t="str">
        <f t="shared" si="70"/>
        <v/>
      </c>
      <c r="Z387" s="56"/>
      <c r="AA387" s="57"/>
      <c r="AE387" s="64"/>
      <c r="BB387" s="282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0</v>
      </c>
      <c r="X388" s="385">
        <f t="shared" si="69"/>
        <v>0</v>
      </c>
      <c r="Y388" s="36" t="str">
        <f t="shared" si="70"/>
        <v/>
      </c>
      <c r="Z388" s="56"/>
      <c r="AA388" s="57"/>
      <c r="AE388" s="64"/>
      <c r="BB388" s="283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20</v>
      </c>
      <c r="X404" s="385">
        <f t="shared" si="69"/>
        <v>21</v>
      </c>
      <c r="Y404" s="36">
        <f t="shared" si="75"/>
        <v>5.0200000000000002E-2</v>
      </c>
      <c r="Z404" s="56"/>
      <c r="AA404" s="57"/>
      <c r="AE404" s="64"/>
      <c r="BB404" s="299" t="s">
        <v>1</v>
      </c>
      <c r="BL404" s="64">
        <f t="shared" si="71"/>
        <v>21.238095238095237</v>
      </c>
      <c r="BM404" s="64">
        <f t="shared" si="72"/>
        <v>22.299999999999997</v>
      </c>
      <c r="BN404" s="64">
        <f t="shared" si="73"/>
        <v>4.0700040700040706E-2</v>
      </c>
      <c r="BO404" s="64">
        <f t="shared" si="74"/>
        <v>4.2735042735042736E-2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46.428571428571431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47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0.32881000000000005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175</v>
      </c>
      <c r="X408" s="386">
        <f>IFERROR(SUM(X384:X406),"0")</f>
        <v>176.4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2</v>
      </c>
      <c r="X415" s="385">
        <f>IFERROR(IF(W415="",0,CEILING((W415/$H415),1)*$H415),"")</f>
        <v>2.4</v>
      </c>
      <c r="Y415" s="36">
        <f>IFERROR(IF(X415=0,"",ROUNDUP(X415/H415,0)*0.00627),"")</f>
        <v>1.2540000000000001E-2</v>
      </c>
      <c r="Z415" s="56"/>
      <c r="AA415" s="57"/>
      <c r="AE415" s="64"/>
      <c r="BB415" s="304" t="s">
        <v>1</v>
      </c>
      <c r="BL415" s="64">
        <f>IFERROR(W415*I415/H415,"0")</f>
        <v>3</v>
      </c>
      <c r="BM415" s="64">
        <f>IFERROR(X415*I415/H415,"0")</f>
        <v>3.6000000000000005</v>
      </c>
      <c r="BN415" s="64">
        <f>IFERROR(1/J415*(W415/H415),"0")</f>
        <v>8.3333333333333332E-3</v>
      </c>
      <c r="BO415" s="64">
        <f>IFERROR(1/J415*(X415/H415),"0")</f>
        <v>0.01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1.6666666666666667</v>
      </c>
      <c r="X418" s="386">
        <f>IFERROR(X415/H415,"0")+IFERROR(X416/H416,"0")+IFERROR(X417/H417,"0")</f>
        <v>2</v>
      </c>
      <c r="Y418" s="386">
        <f>IFERROR(IF(Y415="",0,Y415),"0")+IFERROR(IF(Y416="",0,Y416),"0")+IFERROR(IF(Y417="",0,Y417),"0")</f>
        <v>1.2540000000000001E-2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2</v>
      </c>
      <c r="X419" s="386">
        <f>IFERROR(SUM(X415:X417),"0")</f>
        <v>2.4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190</v>
      </c>
      <c r="X427" s="385">
        <f t="shared" ref="X427:X434" si="76">IFERROR(IF(W427="",0,CEILING((W427/$H427),1)*$H427),"")</f>
        <v>193.20000000000002</v>
      </c>
      <c r="Y427" s="36">
        <f>IFERROR(IF(X427=0,"",ROUNDUP(X427/H427,0)*0.00753),"")</f>
        <v>0.34638000000000002</v>
      </c>
      <c r="Z427" s="56"/>
      <c r="AA427" s="57"/>
      <c r="AE427" s="64"/>
      <c r="BB427" s="309" t="s">
        <v>1</v>
      </c>
      <c r="BL427" s="64">
        <f t="shared" ref="BL427:BL434" si="77">IFERROR(W427*I427/H427,"0")</f>
        <v>200.40476190476187</v>
      </c>
      <c r="BM427" s="64">
        <f t="shared" ref="BM427:BM434" si="78">IFERROR(X427*I427/H427,"0")</f>
        <v>203.77999999999997</v>
      </c>
      <c r="BN427" s="64">
        <f t="shared" ref="BN427:BN434" si="79">IFERROR(1/J427*(W427/H427),"0")</f>
        <v>0.28998778998778996</v>
      </c>
      <c r="BO427" s="64">
        <f t="shared" ref="BO427:BO434" si="80">IFERROR(1/J427*(X427/H427),"0")</f>
        <v>0.29487179487179488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0</v>
      </c>
      <c r="X429" s="385">
        <f t="shared" si="76"/>
        <v>0</v>
      </c>
      <c r="Y429" s="36" t="str">
        <f t="shared" ref="Y429:Y434" si="81">IFERROR(IF(X429=0,"",ROUNDUP(X429/H429,0)*0.00502),"")</f>
        <v/>
      </c>
      <c r="Z429" s="56"/>
      <c r="AA429" s="57"/>
      <c r="AE429" s="64"/>
      <c r="BB429" s="311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45.238095238095234</v>
      </c>
      <c r="X435" s="386">
        <f>IFERROR(X427/H427,"0")+IFERROR(X428/H428,"0")+IFERROR(X429/H429,"0")+IFERROR(X430/H430,"0")+IFERROR(X431/H431,"0")+IFERROR(X432/H432,"0")+IFERROR(X433/H433,"0")+IFERROR(X434/H434,"0")</f>
        <v>46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0.34638000000000002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190</v>
      </c>
      <c r="X436" s="386">
        <f>IFERROR(SUM(X427:X434),"0")</f>
        <v>193.20000000000002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261</v>
      </c>
      <c r="X472" s="385">
        <f t="shared" si="82"/>
        <v>264</v>
      </c>
      <c r="Y472" s="36">
        <f t="shared" si="83"/>
        <v>0.59799999999999998</v>
      </c>
      <c r="Z472" s="56"/>
      <c r="AA472" s="57"/>
      <c r="AE472" s="64"/>
      <c r="BB472" s="329" t="s">
        <v>1</v>
      </c>
      <c r="BL472" s="64">
        <f t="shared" si="84"/>
        <v>278.7954545454545</v>
      </c>
      <c r="BM472" s="64">
        <f t="shared" si="85"/>
        <v>281.99999999999994</v>
      </c>
      <c r="BN472" s="64">
        <f t="shared" si="86"/>
        <v>0.47530594405594406</v>
      </c>
      <c r="BO472" s="64">
        <f t="shared" si="87"/>
        <v>0.48076923076923078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0</v>
      </c>
      <c r="X473" s="385">
        <f t="shared" si="82"/>
        <v>0</v>
      </c>
      <c r="Y473" s="36" t="str">
        <f t="shared" si="83"/>
        <v/>
      </c>
      <c r="Z473" s="56"/>
      <c r="AA473" s="57"/>
      <c r="AE473" s="64"/>
      <c r="BB473" s="330" t="s">
        <v>1</v>
      </c>
      <c r="BL473" s="64">
        <f t="shared" si="84"/>
        <v>0</v>
      </c>
      <c r="BM473" s="64">
        <f t="shared" si="85"/>
        <v>0</v>
      </c>
      <c r="BN473" s="64">
        <f t="shared" si="86"/>
        <v>0</v>
      </c>
      <c r="BO473" s="64">
        <f t="shared" si="87"/>
        <v>0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346</v>
      </c>
      <c r="X475" s="385">
        <f t="shared" si="82"/>
        <v>348.48</v>
      </c>
      <c r="Y475" s="36">
        <f t="shared" si="83"/>
        <v>0.78936000000000006</v>
      </c>
      <c r="Z475" s="56"/>
      <c r="AA475" s="57"/>
      <c r="AE475" s="64"/>
      <c r="BB475" s="332" t="s">
        <v>1</v>
      </c>
      <c r="BL475" s="64">
        <f t="shared" si="84"/>
        <v>369.59090909090907</v>
      </c>
      <c r="BM475" s="64">
        <f t="shared" si="85"/>
        <v>372.24</v>
      </c>
      <c r="BN475" s="64">
        <f t="shared" si="86"/>
        <v>0.63009906759906764</v>
      </c>
      <c r="BO475" s="64">
        <f t="shared" si="87"/>
        <v>0.63461538461538469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114.96212121212122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116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1.3873600000000001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607</v>
      </c>
      <c r="X482" s="386">
        <f>IFERROR(SUM(X470:X480),"0")</f>
        <v>612.48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219</v>
      </c>
      <c r="X484" s="385">
        <f>IFERROR(IF(W484="",0,CEILING((W484/$H484),1)*$H484),"")</f>
        <v>221.76000000000002</v>
      </c>
      <c r="Y484" s="36">
        <f>IFERROR(IF(X484=0,"",ROUNDUP(X484/H484,0)*0.01196),"")</f>
        <v>0.50231999999999999</v>
      </c>
      <c r="Z484" s="56"/>
      <c r="AA484" s="57"/>
      <c r="AE484" s="64"/>
      <c r="BB484" s="338" t="s">
        <v>1</v>
      </c>
      <c r="BL484" s="64">
        <f>IFERROR(W484*I484/H484,"0")</f>
        <v>233.93181818181813</v>
      </c>
      <c r="BM484" s="64">
        <f>IFERROR(X484*I484/H484,"0")</f>
        <v>236.88</v>
      </c>
      <c r="BN484" s="64">
        <f>IFERROR(1/J484*(W484/H484),"0")</f>
        <v>0.39881993006993011</v>
      </c>
      <c r="BO484" s="64">
        <f>IFERROR(1/J484*(X484/H484),"0")</f>
        <v>0.40384615384615385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41.477272727272727</v>
      </c>
      <c r="X486" s="386">
        <f>IFERROR(X484/H484,"0")+IFERROR(X485/H485,"0")</f>
        <v>42</v>
      </c>
      <c r="Y486" s="386">
        <f>IFERROR(IF(Y484="",0,Y484),"0")+IFERROR(IF(Y485="",0,Y485),"0")</f>
        <v>0.50231999999999999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219</v>
      </c>
      <c r="X487" s="386">
        <f>IFERROR(SUM(X484:X485),"0")</f>
        <v>221.76000000000002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98</v>
      </c>
      <c r="X489" s="385">
        <f t="shared" ref="X489:X494" si="88">IFERROR(IF(W489="",0,CEILING((W489/$H489),1)*$H489),"")</f>
        <v>100.32000000000001</v>
      </c>
      <c r="Y489" s="36">
        <f>IFERROR(IF(X489=0,"",ROUNDUP(X489/H489,0)*0.01196),"")</f>
        <v>0.22724</v>
      </c>
      <c r="Z489" s="56"/>
      <c r="AA489" s="57"/>
      <c r="AE489" s="64"/>
      <c r="BB489" s="340" t="s">
        <v>1</v>
      </c>
      <c r="BL489" s="64">
        <f t="shared" ref="BL489:BL494" si="89">IFERROR(W489*I489/H489,"0")</f>
        <v>104.68181818181816</v>
      </c>
      <c r="BM489" s="64">
        <f t="shared" ref="BM489:BM494" si="90">IFERROR(X489*I489/H489,"0")</f>
        <v>107.16</v>
      </c>
      <c r="BN489" s="64">
        <f t="shared" ref="BN489:BN494" si="91">IFERROR(1/J489*(W489/H489),"0")</f>
        <v>0.17846736596736595</v>
      </c>
      <c r="BO489" s="64">
        <f t="shared" ref="BO489:BO494" si="92">IFERROR(1/J489*(X489/H489),"0")</f>
        <v>0.18269230769230771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116</v>
      </c>
      <c r="X490" s="385">
        <f t="shared" si="88"/>
        <v>116.16000000000001</v>
      </c>
      <c r="Y490" s="36">
        <f>IFERROR(IF(X490=0,"",ROUNDUP(X490/H490,0)*0.01196),"")</f>
        <v>0.26312000000000002</v>
      </c>
      <c r="Z490" s="56"/>
      <c r="AA490" s="57"/>
      <c r="AE490" s="64"/>
      <c r="BB490" s="341" t="s">
        <v>1</v>
      </c>
      <c r="BL490" s="64">
        <f t="shared" si="89"/>
        <v>123.90909090909091</v>
      </c>
      <c r="BM490" s="64">
        <f t="shared" si="90"/>
        <v>124.08000000000001</v>
      </c>
      <c r="BN490" s="64">
        <f t="shared" si="91"/>
        <v>0.21124708624708624</v>
      </c>
      <c r="BO490" s="64">
        <f t="shared" si="92"/>
        <v>0.21153846153846156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282</v>
      </c>
      <c r="X491" s="385">
        <f t="shared" si="88"/>
        <v>285.12</v>
      </c>
      <c r="Y491" s="36">
        <f>IFERROR(IF(X491=0,"",ROUNDUP(X491/H491,0)*0.01196),"")</f>
        <v>0.64583999999999997</v>
      </c>
      <c r="Z491" s="56"/>
      <c r="AA491" s="57"/>
      <c r="AE491" s="64"/>
      <c r="BB491" s="342" t="s">
        <v>1</v>
      </c>
      <c r="BL491" s="64">
        <f t="shared" si="89"/>
        <v>301.22727272727269</v>
      </c>
      <c r="BM491" s="64">
        <f t="shared" si="90"/>
        <v>304.55999999999995</v>
      </c>
      <c r="BN491" s="64">
        <f t="shared" si="91"/>
        <v>0.51354895104895104</v>
      </c>
      <c r="BO491" s="64">
        <f t="shared" si="92"/>
        <v>0.51923076923076927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93.939393939393938</v>
      </c>
      <c r="X495" s="386">
        <f>IFERROR(X489/H489,"0")+IFERROR(X490/H490,"0")+IFERROR(X491/H491,"0")+IFERROR(X492/H492,"0")+IFERROR(X493/H493,"0")+IFERROR(X494/H494,"0")</f>
        <v>95</v>
      </c>
      <c r="Y495" s="386">
        <f>IFERROR(IF(Y489="",0,Y489),"0")+IFERROR(IF(Y490="",0,Y490),"0")+IFERROR(IF(Y491="",0,Y491),"0")+IFERROR(IF(Y492="",0,Y492),"0")+IFERROR(IF(Y493="",0,Y493),"0")+IFERROR(IF(Y494="",0,Y494),"0")</f>
        <v>1.1362000000000001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496</v>
      </c>
      <c r="X496" s="386">
        <f>IFERROR(SUM(X489:X494),"0")</f>
        <v>501.6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83</v>
      </c>
      <c r="X530" s="385">
        <f>IFERROR(IF(W530="",0,CEILING((W530/$H530),1)*$H530),"")</f>
        <v>84</v>
      </c>
      <c r="Y530" s="36">
        <f>IFERROR(IF(X530=0,"",ROUNDUP(X530/H530,0)*0.00753),"")</f>
        <v>0.15060000000000001</v>
      </c>
      <c r="Z530" s="56"/>
      <c r="AA530" s="57"/>
      <c r="AE530" s="64"/>
      <c r="BB530" s="364" t="s">
        <v>1</v>
      </c>
      <c r="BL530" s="64">
        <f>IFERROR(W530*I530/H530,"0")</f>
        <v>88.138095238095232</v>
      </c>
      <c r="BM530" s="64">
        <f>IFERROR(X530*I530/H530,"0")</f>
        <v>89.199999999999989</v>
      </c>
      <c r="BN530" s="64">
        <f>IFERROR(1/J530*(W530/H530),"0")</f>
        <v>0.12667887667887667</v>
      </c>
      <c r="BO530" s="64">
        <f>IFERROR(1/J530*(X530/H530),"0")</f>
        <v>0.12820512820512819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149</v>
      </c>
      <c r="X531" s="385">
        <f>IFERROR(IF(W531="",0,CEILING((W531/$H531),1)*$H531),"")</f>
        <v>151.20000000000002</v>
      </c>
      <c r="Y531" s="36">
        <f>IFERROR(IF(X531=0,"",ROUNDUP(X531/H531,0)*0.00753),"")</f>
        <v>0.27107999999999999</v>
      </c>
      <c r="Z531" s="56"/>
      <c r="AA531" s="57"/>
      <c r="AE531" s="64"/>
      <c r="BB531" s="365" t="s">
        <v>1</v>
      </c>
      <c r="BL531" s="64">
        <f>IFERROR(W531*I531/H531,"0")</f>
        <v>158.22380952380951</v>
      </c>
      <c r="BM531" s="64">
        <f>IFERROR(X531*I531/H531,"0")</f>
        <v>160.56</v>
      </c>
      <c r="BN531" s="64">
        <f>IFERROR(1/J531*(W531/H531),"0")</f>
        <v>0.22741147741147738</v>
      </c>
      <c r="BO531" s="64">
        <f>IFERROR(1/J531*(X531/H531),"0")</f>
        <v>0.23076923076923075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55.238095238095241</v>
      </c>
      <c r="X534" s="386">
        <f>IFERROR(X530/H530,"0")+IFERROR(X531/H531,"0")+IFERROR(X532/H532,"0")+IFERROR(X533/H533,"0")</f>
        <v>56</v>
      </c>
      <c r="Y534" s="386">
        <f>IFERROR(IF(Y530="",0,Y530),"0")+IFERROR(IF(Y531="",0,Y531),"0")+IFERROR(IF(Y532="",0,Y532),"0")+IFERROR(IF(Y533="",0,Y533),"0")</f>
        <v>0.42168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232</v>
      </c>
      <c r="X535" s="386">
        <f>IFERROR(SUM(X530:X533),"0")</f>
        <v>235.20000000000002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103</v>
      </c>
      <c r="X537" s="385">
        <f>IFERROR(IF(W537="",0,CEILING((W537/$H537),1)*$H537),"")</f>
        <v>109.2</v>
      </c>
      <c r="Y537" s="36">
        <f>IFERROR(IF(X537=0,"",ROUNDUP(X537/H537,0)*0.02175),"")</f>
        <v>0.30449999999999999</v>
      </c>
      <c r="Z537" s="56"/>
      <c r="AA537" s="57"/>
      <c r="AE537" s="64"/>
      <c r="BB537" s="368" t="s">
        <v>1</v>
      </c>
      <c r="BL537" s="64">
        <f>IFERROR(W537*I537/H537,"0")</f>
        <v>110.44769230769232</v>
      </c>
      <c r="BM537" s="64">
        <f>IFERROR(X537*I537/H537,"0")</f>
        <v>117.09600000000002</v>
      </c>
      <c r="BN537" s="64">
        <f>IFERROR(1/J537*(W537/H537),"0")</f>
        <v>0.2358058608058608</v>
      </c>
      <c r="BO537" s="64">
        <f>IFERROR(1/J537*(X537/H537),"0")</f>
        <v>0.25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13.205128205128206</v>
      </c>
      <c r="X540" s="386">
        <f>IFERROR(X537/H537,"0")+IFERROR(X538/H538,"0")+IFERROR(X539/H539,"0")</f>
        <v>14</v>
      </c>
      <c r="Y540" s="386">
        <f>IFERROR(IF(Y537="",0,Y537),"0")+IFERROR(IF(Y538="",0,Y538),"0")+IFERROR(IF(Y539="",0,Y539),"0")</f>
        <v>0.30449999999999999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103</v>
      </c>
      <c r="X541" s="386">
        <f>IFERROR(SUM(X537:X539),"0")</f>
        <v>109.2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9925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10048.840000000002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10452.386949106449</v>
      </c>
      <c r="X550" s="386">
        <f>IFERROR(SUM(BM22:BM546),"0")</f>
        <v>10583.953999999998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18</v>
      </c>
      <c r="X551" s="38">
        <f>ROUNDUP(SUM(BO22:BO546),0)</f>
        <v>18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10902.386949106449</v>
      </c>
      <c r="X552" s="386">
        <f>GrossWeightTotalR+PalletQtyTotalR*25</f>
        <v>11033.953999999998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1344.2181041181043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1364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20.012350000000001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21.6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695.8</v>
      </c>
      <c r="F559" s="46">
        <f>IFERROR(X133*1,"0")+IFERROR(X134*1,"0")+IFERROR(X135*1,"0")+IFERROR(X136*1,"0")+IFERROR(X137*1,"0")</f>
        <v>210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231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907.80000000000007</v>
      </c>
      <c r="J559" s="46">
        <f>IFERROR(X213*1,"0")+IFERROR(X214*1,"0")+IFERROR(X215*1,"0")+IFERROR(X216*1,"0")+IFERROR(X217*1,"0")+IFERROR(X218*1,"0")+IFERROR(X219*1,"0")+IFERROR(X223*1,"0")+IFERROR(X224*1,"0")</f>
        <v>20</v>
      </c>
      <c r="K559" s="46">
        <f>IFERROR(X229*1,"0")+IFERROR(X230*1,"0")+IFERROR(X231*1,"0")+IFERROR(X232*1,"0")+IFERROR(X233*1,"0")+IFERROR(X234*1,"0")+IFERROR(X235*1,"0")+IFERROR(X236*1,"0")</f>
        <v>16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416.40000000000003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5095.8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382.2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178.8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193.20000000000002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1335.8400000000001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344.40000000000003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