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7,24 ПОКОМ ЗПФ филиалы\"/>
    </mc:Choice>
  </mc:AlternateContent>
  <xr:revisionPtr revIDLastSave="0" documentId="13_ncr:1_{BE049085-F213-4107-9FEF-C5346156AB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1" i="1" l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3" i="1"/>
  <c r="AF63" i="1"/>
  <c r="AG61" i="1"/>
  <c r="AF61" i="1"/>
  <c r="AG60" i="1"/>
  <c r="AF60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3" i="1"/>
  <c r="AF43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0" i="1"/>
  <c r="AF20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E15" i="1"/>
  <c r="F45" i="1"/>
  <c r="F38" i="1"/>
  <c r="E38" i="1"/>
  <c r="E22" i="1"/>
  <c r="AD55" i="1" l="1"/>
  <c r="AD79" i="1"/>
  <c r="AB19" i="1"/>
  <c r="AB21" i="1"/>
  <c r="AB29" i="1"/>
  <c r="AB42" i="1"/>
  <c r="AB44" i="1"/>
  <c r="AB59" i="1"/>
  <c r="AB62" i="1"/>
  <c r="AB64" i="1"/>
  <c r="AB65" i="1"/>
  <c r="AB66" i="1"/>
  <c r="AB67" i="1"/>
  <c r="O7" i="1"/>
  <c r="P7" i="1" s="1"/>
  <c r="AD7" i="1" s="1"/>
  <c r="AH7" i="1" s="1"/>
  <c r="O8" i="1"/>
  <c r="P8" i="1" s="1"/>
  <c r="O9" i="1"/>
  <c r="O10" i="1"/>
  <c r="P10" i="1" s="1"/>
  <c r="O11" i="1"/>
  <c r="P11" i="1" s="1"/>
  <c r="O12" i="1"/>
  <c r="P12" i="1" s="1"/>
  <c r="O13" i="1"/>
  <c r="P13" i="1" s="1"/>
  <c r="O14" i="1"/>
  <c r="P14" i="1" s="1"/>
  <c r="O15" i="1"/>
  <c r="O16" i="1"/>
  <c r="P16" i="1" s="1"/>
  <c r="O17" i="1"/>
  <c r="P17" i="1" s="1"/>
  <c r="O18" i="1"/>
  <c r="O19" i="1"/>
  <c r="O20" i="1"/>
  <c r="P20" i="1" s="1"/>
  <c r="O21" i="1"/>
  <c r="O22" i="1"/>
  <c r="P22" i="1" s="1"/>
  <c r="O23" i="1"/>
  <c r="AD23" i="1" s="1"/>
  <c r="O24" i="1"/>
  <c r="P24" i="1" s="1"/>
  <c r="O25" i="1"/>
  <c r="P25" i="1" s="1"/>
  <c r="O26" i="1"/>
  <c r="P26" i="1" s="1"/>
  <c r="O27" i="1"/>
  <c r="AD27" i="1" s="1"/>
  <c r="O28" i="1"/>
  <c r="P28" i="1" s="1"/>
  <c r="O29" i="1"/>
  <c r="O30" i="1"/>
  <c r="P30" i="1" s="1"/>
  <c r="O31" i="1"/>
  <c r="P31" i="1" s="1"/>
  <c r="O32" i="1"/>
  <c r="P32" i="1" s="1"/>
  <c r="O33" i="1"/>
  <c r="P33" i="1" s="1"/>
  <c r="AB33" i="1" s="1"/>
  <c r="O34" i="1"/>
  <c r="O35" i="1"/>
  <c r="AD35" i="1" s="1"/>
  <c r="O36" i="1"/>
  <c r="O37" i="1"/>
  <c r="P37" i="1" s="1"/>
  <c r="O38" i="1"/>
  <c r="O39" i="1"/>
  <c r="P39" i="1" s="1"/>
  <c r="O40" i="1"/>
  <c r="O41" i="1"/>
  <c r="P41" i="1" s="1"/>
  <c r="O42" i="1"/>
  <c r="O43" i="1"/>
  <c r="O44" i="1"/>
  <c r="O45" i="1"/>
  <c r="AD45" i="1" s="1"/>
  <c r="O46" i="1"/>
  <c r="P46" i="1" s="1"/>
  <c r="O47" i="1"/>
  <c r="P47" i="1" s="1"/>
  <c r="O48" i="1"/>
  <c r="P48" i="1" s="1"/>
  <c r="O49" i="1"/>
  <c r="AD49" i="1" s="1"/>
  <c r="O50" i="1"/>
  <c r="O51" i="1"/>
  <c r="O52" i="1"/>
  <c r="P52" i="1" s="1"/>
  <c r="O53" i="1"/>
  <c r="AD53" i="1" s="1"/>
  <c r="O54" i="1"/>
  <c r="O55" i="1"/>
  <c r="AB55" i="1" s="1"/>
  <c r="O56" i="1"/>
  <c r="O57" i="1"/>
  <c r="O58" i="1"/>
  <c r="O59" i="1"/>
  <c r="O60" i="1"/>
  <c r="P60" i="1" s="1"/>
  <c r="O61" i="1"/>
  <c r="P61" i="1" s="1"/>
  <c r="O62" i="1"/>
  <c r="O63" i="1"/>
  <c r="AD63" i="1" s="1"/>
  <c r="O64" i="1"/>
  <c r="O65" i="1"/>
  <c r="O66" i="1"/>
  <c r="O67" i="1"/>
  <c r="O68" i="1"/>
  <c r="O69" i="1"/>
  <c r="P69" i="1" s="1"/>
  <c r="AD69" i="1" s="1"/>
  <c r="AH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AD75" i="1" s="1"/>
  <c r="O76" i="1"/>
  <c r="P76" i="1" s="1"/>
  <c r="O77" i="1"/>
  <c r="P77" i="1" s="1"/>
  <c r="AD77" i="1" s="1"/>
  <c r="AH77" i="1" s="1"/>
  <c r="O78" i="1"/>
  <c r="P78" i="1" s="1"/>
  <c r="AD78" i="1" s="1"/>
  <c r="AH78" i="1" s="1"/>
  <c r="O79" i="1"/>
  <c r="AB79" i="1" s="1"/>
  <c r="O80" i="1"/>
  <c r="P80" i="1" s="1"/>
  <c r="AD80" i="1" s="1"/>
  <c r="AH80" i="1" s="1"/>
  <c r="O81" i="1"/>
  <c r="P81" i="1" s="1"/>
  <c r="AD81" i="1" s="1"/>
  <c r="AH81" i="1" s="1"/>
  <c r="O6" i="1"/>
  <c r="P6" i="1" s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73" i="1" l="1"/>
  <c r="AH73" i="1" s="1"/>
  <c r="AB71" i="1"/>
  <c r="AD61" i="1"/>
  <c r="AH61" i="1" s="1"/>
  <c r="P57" i="1"/>
  <c r="AD57" i="1" s="1"/>
  <c r="AH57" i="1" s="1"/>
  <c r="AB51" i="1"/>
  <c r="AB47" i="1"/>
  <c r="P43" i="1"/>
  <c r="AD43" i="1" s="1"/>
  <c r="AH43" i="1" s="1"/>
  <c r="AB41" i="1"/>
  <c r="AD39" i="1"/>
  <c r="AH39" i="1" s="1"/>
  <c r="AB37" i="1"/>
  <c r="AD31" i="1"/>
  <c r="AH31" i="1" s="1"/>
  <c r="AD25" i="1"/>
  <c r="AH25" i="1" s="1"/>
  <c r="AD17" i="1"/>
  <c r="AH17" i="1" s="1"/>
  <c r="P15" i="1"/>
  <c r="AD15" i="1" s="1"/>
  <c r="AH15" i="1" s="1"/>
  <c r="AD13" i="1"/>
  <c r="AH13" i="1" s="1"/>
  <c r="AD11" i="1"/>
  <c r="AH11" i="1" s="1"/>
  <c r="P9" i="1"/>
  <c r="AD9" i="1" s="1"/>
  <c r="AH9" i="1" s="1"/>
  <c r="AE81" i="1"/>
  <c r="Q81" i="1"/>
  <c r="AE77" i="1"/>
  <c r="Q77" i="1"/>
  <c r="AE75" i="1"/>
  <c r="Q75" i="1"/>
  <c r="AE69" i="1"/>
  <c r="Q69" i="1"/>
  <c r="AE63" i="1"/>
  <c r="Q63" i="1"/>
  <c r="AE53" i="1"/>
  <c r="Q53" i="1"/>
  <c r="AE49" i="1"/>
  <c r="Q49" i="1"/>
  <c r="AE45" i="1"/>
  <c r="Q45" i="1"/>
  <c r="AE35" i="1"/>
  <c r="Q35" i="1"/>
  <c r="AE27" i="1"/>
  <c r="Q27" i="1"/>
  <c r="AE23" i="1"/>
  <c r="Q23" i="1"/>
  <c r="AE7" i="1"/>
  <c r="Q7" i="1"/>
  <c r="AE79" i="1"/>
  <c r="Q79" i="1"/>
  <c r="AE80" i="1"/>
  <c r="Q80" i="1"/>
  <c r="AE78" i="1"/>
  <c r="Q78" i="1"/>
  <c r="AE55" i="1"/>
  <c r="Q55" i="1"/>
  <c r="AD37" i="1"/>
  <c r="AH37" i="1" s="1"/>
  <c r="AD51" i="1"/>
  <c r="AD33" i="1"/>
  <c r="AH33" i="1" s="1"/>
  <c r="AD6" i="1"/>
  <c r="AD76" i="1"/>
  <c r="AH76" i="1" s="1"/>
  <c r="AB76" i="1"/>
  <c r="AD74" i="1"/>
  <c r="AH74" i="1" s="1"/>
  <c r="AB74" i="1"/>
  <c r="AD72" i="1"/>
  <c r="AH72" i="1" s="1"/>
  <c r="AB72" i="1"/>
  <c r="AD70" i="1"/>
  <c r="AH70" i="1" s="1"/>
  <c r="AB70" i="1"/>
  <c r="AD68" i="1"/>
  <c r="AB68" i="1"/>
  <c r="AD60" i="1"/>
  <c r="AH60" i="1" s="1"/>
  <c r="AB60" i="1"/>
  <c r="AD58" i="1"/>
  <c r="AB58" i="1"/>
  <c r="AD56" i="1"/>
  <c r="AB56" i="1"/>
  <c r="AD54" i="1"/>
  <c r="AB54" i="1"/>
  <c r="AD52" i="1"/>
  <c r="AH52" i="1" s="1"/>
  <c r="AB52" i="1"/>
  <c r="AD50" i="1"/>
  <c r="AB50" i="1"/>
  <c r="AD48" i="1"/>
  <c r="AH48" i="1" s="1"/>
  <c r="AB48" i="1"/>
  <c r="AD46" i="1"/>
  <c r="AH46" i="1" s="1"/>
  <c r="AB46" i="1"/>
  <c r="AD40" i="1"/>
  <c r="AB40" i="1"/>
  <c r="AD38" i="1"/>
  <c r="AB38" i="1"/>
  <c r="AD36" i="1"/>
  <c r="AB36" i="1"/>
  <c r="AD34" i="1"/>
  <c r="AB34" i="1"/>
  <c r="AD32" i="1"/>
  <c r="AH32" i="1" s="1"/>
  <c r="AB32" i="1"/>
  <c r="AD30" i="1"/>
  <c r="AH30" i="1" s="1"/>
  <c r="AB30" i="1"/>
  <c r="AD28" i="1"/>
  <c r="AH28" i="1" s="1"/>
  <c r="AB28" i="1"/>
  <c r="AD26" i="1"/>
  <c r="AH26" i="1" s="1"/>
  <c r="AB26" i="1"/>
  <c r="AD24" i="1"/>
  <c r="AH24" i="1" s="1"/>
  <c r="AB24" i="1"/>
  <c r="AD22" i="1"/>
  <c r="AH22" i="1" s="1"/>
  <c r="AB22" i="1"/>
  <c r="AD20" i="1"/>
  <c r="AH20" i="1" s="1"/>
  <c r="AB20" i="1"/>
  <c r="AD18" i="1"/>
  <c r="AB18" i="1"/>
  <c r="AD16" i="1"/>
  <c r="AH16" i="1" s="1"/>
  <c r="AB16" i="1"/>
  <c r="AD14" i="1"/>
  <c r="AH14" i="1" s="1"/>
  <c r="AB14" i="1"/>
  <c r="AD12" i="1"/>
  <c r="AH12" i="1" s="1"/>
  <c r="AB12" i="1"/>
  <c r="AD10" i="1"/>
  <c r="AH10" i="1" s="1"/>
  <c r="AB10" i="1"/>
  <c r="AD8" i="1"/>
  <c r="AH8" i="1" s="1"/>
  <c r="AB8" i="1"/>
  <c r="AB6" i="1"/>
  <c r="AB78" i="1"/>
  <c r="AB80" i="1"/>
  <c r="AB81" i="1"/>
  <c r="AB77" i="1"/>
  <c r="AB75" i="1"/>
  <c r="AB69" i="1"/>
  <c r="AB63" i="1"/>
  <c r="AB53" i="1"/>
  <c r="AB49" i="1"/>
  <c r="AB45" i="1"/>
  <c r="AB35" i="1"/>
  <c r="AB27" i="1"/>
  <c r="AB23" i="1"/>
  <c r="AB13" i="1"/>
  <c r="AB7" i="1"/>
  <c r="O5" i="1"/>
  <c r="U6" i="1"/>
  <c r="T6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81" i="1"/>
  <c r="U81" i="1"/>
  <c r="T79" i="1"/>
  <c r="U79" i="1"/>
  <c r="T77" i="1"/>
  <c r="U77" i="1"/>
  <c r="T75" i="1"/>
  <c r="U75" i="1"/>
  <c r="U73" i="1"/>
  <c r="U71" i="1"/>
  <c r="T69" i="1"/>
  <c r="U69" i="1"/>
  <c r="T67" i="1"/>
  <c r="U67" i="1"/>
  <c r="T65" i="1"/>
  <c r="U65" i="1"/>
  <c r="T63" i="1"/>
  <c r="U63" i="1"/>
  <c r="U61" i="1"/>
  <c r="T59" i="1"/>
  <c r="U59" i="1"/>
  <c r="U57" i="1"/>
  <c r="T55" i="1"/>
  <c r="U55" i="1"/>
  <c r="T53" i="1"/>
  <c r="U53" i="1"/>
  <c r="U51" i="1"/>
  <c r="T49" i="1"/>
  <c r="U49" i="1"/>
  <c r="U47" i="1"/>
  <c r="T45" i="1"/>
  <c r="U45" i="1"/>
  <c r="U43" i="1"/>
  <c r="U41" i="1"/>
  <c r="U39" i="1"/>
  <c r="U37" i="1"/>
  <c r="T35" i="1"/>
  <c r="U35" i="1"/>
  <c r="T33" i="1"/>
  <c r="U33" i="1"/>
  <c r="U31" i="1"/>
  <c r="T29" i="1"/>
  <c r="U29" i="1"/>
  <c r="T27" i="1"/>
  <c r="U27" i="1"/>
  <c r="U25" i="1"/>
  <c r="T23" i="1"/>
  <c r="U23" i="1"/>
  <c r="T21" i="1"/>
  <c r="U21" i="1"/>
  <c r="T19" i="1"/>
  <c r="U19" i="1"/>
  <c r="U17" i="1"/>
  <c r="U15" i="1"/>
  <c r="U13" i="1"/>
  <c r="U11" i="1"/>
  <c r="U9" i="1"/>
  <c r="T7" i="1"/>
  <c r="U7" i="1"/>
  <c r="K5" i="1"/>
  <c r="AB25" i="1" l="1"/>
  <c r="Q6" i="1"/>
  <c r="AH6" i="1"/>
  <c r="AB9" i="1"/>
  <c r="AB17" i="1"/>
  <c r="AB31" i="1"/>
  <c r="AB39" i="1"/>
  <c r="AB61" i="1"/>
  <c r="AE9" i="1"/>
  <c r="Q9" i="1"/>
  <c r="AE13" i="1"/>
  <c r="Q13" i="1"/>
  <c r="AE17" i="1"/>
  <c r="Q17" i="1"/>
  <c r="AE31" i="1"/>
  <c r="Q31" i="1"/>
  <c r="AE39" i="1"/>
  <c r="Q39" i="1"/>
  <c r="AE43" i="1"/>
  <c r="Q43" i="1"/>
  <c r="AE61" i="1"/>
  <c r="Q61" i="1"/>
  <c r="AE73" i="1"/>
  <c r="Q73" i="1"/>
  <c r="AE11" i="1"/>
  <c r="Q11" i="1"/>
  <c r="AE15" i="1"/>
  <c r="Q15" i="1"/>
  <c r="AE25" i="1"/>
  <c r="Q25" i="1"/>
  <c r="AE57" i="1"/>
  <c r="Q57" i="1"/>
  <c r="T9" i="1"/>
  <c r="T11" i="1"/>
  <c r="T13" i="1"/>
  <c r="T15" i="1"/>
  <c r="T17" i="1"/>
  <c r="T25" i="1"/>
  <c r="T31" i="1"/>
  <c r="T37" i="1"/>
  <c r="T39" i="1"/>
  <c r="T41" i="1"/>
  <c r="T43" i="1"/>
  <c r="T47" i="1"/>
  <c r="T51" i="1"/>
  <c r="T57" i="1"/>
  <c r="T61" i="1"/>
  <c r="T71" i="1"/>
  <c r="T73" i="1"/>
  <c r="AB11" i="1"/>
  <c r="AB15" i="1"/>
  <c r="AB43" i="1"/>
  <c r="AB57" i="1"/>
  <c r="AB73" i="1"/>
  <c r="P5" i="1"/>
  <c r="AD41" i="1"/>
  <c r="AD71" i="1"/>
  <c r="AD47" i="1"/>
  <c r="AE8" i="1"/>
  <c r="Q8" i="1"/>
  <c r="AE10" i="1"/>
  <c r="Q10" i="1"/>
  <c r="AE12" i="1"/>
  <c r="Q12" i="1"/>
  <c r="AE14" i="1"/>
  <c r="Q14" i="1"/>
  <c r="AE16" i="1"/>
  <c r="Q16" i="1"/>
  <c r="AE18" i="1"/>
  <c r="Q18" i="1"/>
  <c r="AE20" i="1"/>
  <c r="Q20" i="1"/>
  <c r="AE22" i="1"/>
  <c r="Q22" i="1"/>
  <c r="AE24" i="1"/>
  <c r="Q24" i="1"/>
  <c r="AE26" i="1"/>
  <c r="Q26" i="1"/>
  <c r="AE28" i="1"/>
  <c r="Q28" i="1"/>
  <c r="AE30" i="1"/>
  <c r="Q30" i="1"/>
  <c r="AE32" i="1"/>
  <c r="Q32" i="1"/>
  <c r="AE34" i="1"/>
  <c r="Q34" i="1"/>
  <c r="AE36" i="1"/>
  <c r="Q36" i="1"/>
  <c r="AE38" i="1"/>
  <c r="Q38" i="1"/>
  <c r="AE40" i="1"/>
  <c r="Q40" i="1"/>
  <c r="AE46" i="1"/>
  <c r="Q46" i="1"/>
  <c r="AE48" i="1"/>
  <c r="Q48" i="1"/>
  <c r="AE50" i="1"/>
  <c r="Q50" i="1"/>
  <c r="AE52" i="1"/>
  <c r="Q52" i="1"/>
  <c r="AE54" i="1"/>
  <c r="Q54" i="1"/>
  <c r="AE56" i="1"/>
  <c r="Q56" i="1"/>
  <c r="AE58" i="1"/>
  <c r="Q58" i="1"/>
  <c r="AE60" i="1"/>
  <c r="Q60" i="1"/>
  <c r="AE68" i="1"/>
  <c r="Q68" i="1"/>
  <c r="AE70" i="1"/>
  <c r="Q70" i="1"/>
  <c r="AE72" i="1"/>
  <c r="Q72" i="1"/>
  <c r="AE74" i="1"/>
  <c r="Q74" i="1"/>
  <c r="AE76" i="1"/>
  <c r="Q76" i="1"/>
  <c r="AE71" i="1"/>
  <c r="Q47" i="1"/>
  <c r="AE33" i="1"/>
  <c r="Q33" i="1"/>
  <c r="AE51" i="1"/>
  <c r="Q51" i="1"/>
  <c r="AE37" i="1"/>
  <c r="Q37" i="1"/>
  <c r="AE6" i="1"/>
  <c r="Q71" i="1" l="1"/>
  <c r="Q5" i="1" s="1"/>
  <c r="AH71" i="1"/>
  <c r="AE47" i="1"/>
  <c r="AH47" i="1"/>
  <c r="AE41" i="1"/>
  <c r="AH41" i="1"/>
  <c r="AH5" i="1" s="1"/>
  <c r="AB5" i="1"/>
  <c r="Q41" i="1"/>
  <c r="AD5" i="1"/>
  <c r="AE5" i="1"/>
</calcChain>
</file>

<file path=xl/sharedStrings.xml><?xml version="1.0" encoding="utf-8"?>
<sst xmlns="http://schemas.openxmlformats.org/spreadsheetml/2006/main" count="297" uniqueCount="131">
  <si>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</si>
  <si>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</si>
  <si>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</si>
  <si>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</si>
  <si>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</si>
  <si>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</si>
  <si>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</si>
  <si>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</si>
  <si>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</si>
  <si>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</si>
  <si>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</si>
  <si>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</si>
  <si>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</si>
  <si>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</si>
  <si>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</si>
  <si>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</si>
  <si>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</si>
  <si>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</si>
  <si>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</si>
  <si>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</si>
  <si>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</si>
  <si>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</si>
  <si>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</si>
  <si>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</si>
  <si>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</si>
  <si>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</si>
  <si>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</si>
  <si>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04,07,</t>
  </si>
  <si>
    <t>27,06,</t>
  </si>
  <si>
    <t>20,06,</t>
  </si>
  <si>
    <t>13,06,</t>
  </si>
  <si>
    <t>06,06,</t>
  </si>
  <si>
    <t>30,05,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</si>
  <si>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</si>
  <si>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</si>
  <si>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</si>
  <si>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</si>
  <si>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</si>
  <si>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</si>
  <si>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</si>
  <si>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</si>
  <si>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</si>
  <si>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</si>
  <si>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</si>
  <si>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</si>
  <si>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</si>
  <si>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</si>
  <si>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</si>
  <si>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</si>
  <si>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перемещение из Мелитополь 780шт.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</si>
  <si>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</si>
  <si>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</si>
  <si>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</si>
  <si>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</si>
  <si>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нет в матрице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</si>
  <si>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</si>
  <si>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</si>
  <si>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</si>
  <si>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</si>
  <si>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</si>
  <si>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</si>
  <si>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</si>
  <si>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</si>
  <si>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</si>
  <si>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</si>
  <si>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</si>
  <si>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</si>
  <si>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</si>
  <si>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</si>
  <si>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</si>
  <si>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</si>
  <si>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</si>
  <si>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</si>
  <si>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</si>
  <si>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</si>
  <si>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</si>
  <si>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</si>
  <si>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</si>
  <si>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</si>
  <si>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</si>
  <si>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</si>
  <si>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</si>
  <si>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</si>
  <si>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</si>
  <si>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</si>
  <si>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</si>
  <si>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</si>
  <si>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</si>
  <si>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</si>
  <si>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</si>
  <si>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</si>
  <si>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</si>
  <si>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</si>
  <si>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</si>
  <si>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</si>
  <si>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</si>
  <si>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</si>
  <si>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</si>
  <si>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</si>
  <si>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</si>
  <si>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</si>
  <si>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</si>
  <si>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</si>
  <si>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</si>
  <si>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</si>
  <si>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</si>
  <si>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</si>
  <si>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</si>
  <si>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</si>
  <si>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</si>
  <si>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</si>
  <si>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</si>
  <si>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</si>
  <si>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</si>
  <si>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</si>
  <si>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</si>
  <si>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</si>
  <si>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</si>
  <si>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</si>
  <si>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</si>
  <si>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тоже что - Жар-ладушки с клубникой и вишней. Жареные с начинкой.ВЕС  ПОКОМ</t>
  </si>
  <si>
    <t>тоже что - Мини-сосиски в тесте "Фрайпики" 3,7кг ВЕС, ТМ Зареченские  ПОКОМ</t>
  </si>
  <si>
    <t>тоже что - Мини-сосиски в тесте "Фрайпики" 3,7кг ВЕС,  ПОКОМ</t>
  </si>
  <si>
    <t>тоже что - Пельмени Бигбули с мясом, Горячая штучка сфера 0,43 кг  ПОКОМ</t>
  </si>
  <si>
    <t>тоже что - Пельмени «Бигбули с мясом» 0,43 Сфера ТМ «Горячая штучка»  Поком</t>
  </si>
  <si>
    <t>тоже что - ЖАР-мени ТМ Зареченские ТС Зареченские продукты.   Поком</t>
  </si>
  <si>
    <t>нужно увеличить продажи / тоже что - Пельмени Бугбули со сливочным маслом ТМ Горячая штучка БУЛЬМЕНИ 0,43 кг  ПОКОМ</t>
  </si>
  <si>
    <t>сети / нужно увеличить продажи</t>
  </si>
  <si>
    <t>Потребность</t>
  </si>
  <si>
    <t>Кратно паллетам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</si>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</sst>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7" fillId="6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P2" t="str">
            <v>Потребность</v>
          </cell>
          <cell r="Q2" t="str">
            <v>Кратно паллетам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01,07,</v>
          </cell>
          <cell r="O4" t="str">
            <v>04,07,</v>
          </cell>
          <cell r="V4" t="str">
            <v>27,06,</v>
          </cell>
          <cell r="W4" t="str">
            <v>20,06,</v>
          </cell>
          <cell r="X4" t="str">
            <v>13,06,</v>
          </cell>
          <cell r="Y4" t="str">
            <v>06,06,</v>
          </cell>
          <cell r="Z4" t="str">
            <v>30,05,</v>
          </cell>
        </row>
        <row r="5">
          <cell r="E5">
            <v>11877.099999999999</v>
          </cell>
          <cell r="F5">
            <v>11547.8</v>
          </cell>
          <cell r="J5">
            <v>11676.000000000002</v>
          </cell>
          <cell r="K5">
            <v>201.09999999999991</v>
          </cell>
          <cell r="L5">
            <v>0</v>
          </cell>
          <cell r="M5">
            <v>0</v>
          </cell>
          <cell r="N5">
            <v>9351.2000000000007</v>
          </cell>
          <cell r="O5">
            <v>2375.42</v>
          </cell>
          <cell r="P5">
            <v>14151.199999999999</v>
          </cell>
          <cell r="Q5">
            <v>17857.2</v>
          </cell>
          <cell r="R5">
            <v>0</v>
          </cell>
          <cell r="V5">
            <v>2205.9199999999996</v>
          </cell>
          <cell r="W5">
            <v>1964.8540000000003</v>
          </cell>
          <cell r="X5">
            <v>2525.9888000000001</v>
          </cell>
          <cell r="Y5">
            <v>2634.6000000000008</v>
          </cell>
          <cell r="Z5">
            <v>1920.08</v>
          </cell>
          <cell r="AB5">
            <v>6986.6660000000011</v>
          </cell>
          <cell r="AD5">
            <v>2324</v>
          </cell>
          <cell r="AE5">
            <v>8508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18</v>
          </cell>
          <cell r="D6">
            <v>108</v>
          </cell>
          <cell r="E6">
            <v>45</v>
          </cell>
          <cell r="F6">
            <v>67</v>
          </cell>
          <cell r="G6">
            <v>0.3</v>
          </cell>
          <cell r="H6">
            <v>180</v>
          </cell>
          <cell r="I6" t="str">
            <v>матрица</v>
          </cell>
          <cell r="J6">
            <v>45</v>
          </cell>
          <cell r="K6">
            <v>0</v>
          </cell>
          <cell r="N6">
            <v>12</v>
          </cell>
          <cell r="O6">
            <v>9</v>
          </cell>
          <cell r="P6">
            <v>47</v>
          </cell>
          <cell r="Q6">
            <v>0</v>
          </cell>
          <cell r="T6">
            <v>14</v>
          </cell>
          <cell r="U6">
            <v>8.7777777777777786</v>
          </cell>
          <cell r="V6">
            <v>9</v>
          </cell>
          <cell r="W6">
            <v>10</v>
          </cell>
          <cell r="X6">
            <v>7</v>
          </cell>
          <cell r="Y6">
            <v>5</v>
          </cell>
          <cell r="Z6">
            <v>1</v>
          </cell>
          <cell r="AB6">
            <v>14.1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127</v>
          </cell>
          <cell r="D7">
            <v>492</v>
          </cell>
          <cell r="E7">
            <v>336</v>
          </cell>
          <cell r="F7">
            <v>223</v>
          </cell>
          <cell r="G7">
            <v>0.3</v>
          </cell>
          <cell r="H7">
            <v>180</v>
          </cell>
          <cell r="I7" t="str">
            <v>матрица</v>
          </cell>
          <cell r="J7">
            <v>336</v>
          </cell>
          <cell r="K7">
            <v>0</v>
          </cell>
          <cell r="N7">
            <v>228</v>
          </cell>
          <cell r="O7">
            <v>67.2</v>
          </cell>
          <cell r="P7">
            <v>489.80000000000007</v>
          </cell>
          <cell r="Q7">
            <v>840</v>
          </cell>
          <cell r="T7">
            <v>14</v>
          </cell>
          <cell r="U7">
            <v>6.7113095238095237</v>
          </cell>
          <cell r="V7">
            <v>55.6</v>
          </cell>
          <cell r="W7">
            <v>54.8</v>
          </cell>
          <cell r="X7">
            <v>37.4</v>
          </cell>
          <cell r="Y7">
            <v>58.8</v>
          </cell>
          <cell r="Z7">
            <v>54.6</v>
          </cell>
          <cell r="AB7">
            <v>146.94000000000003</v>
          </cell>
          <cell r="AC7">
            <v>12</v>
          </cell>
          <cell r="AD7">
            <v>70</v>
          </cell>
          <cell r="AE7">
            <v>252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483</v>
          </cell>
          <cell r="D8">
            <v>235</v>
          </cell>
          <cell r="E8">
            <v>423</v>
          </cell>
          <cell r="F8">
            <v>226</v>
          </cell>
          <cell r="G8">
            <v>0.3</v>
          </cell>
          <cell r="H8">
            <v>180</v>
          </cell>
          <cell r="I8" t="str">
            <v>матрица</v>
          </cell>
          <cell r="J8">
            <v>421</v>
          </cell>
          <cell r="K8">
            <v>2</v>
          </cell>
          <cell r="N8">
            <v>456</v>
          </cell>
          <cell r="O8">
            <v>84.6</v>
          </cell>
          <cell r="P8">
            <v>502.39999999999986</v>
          </cell>
          <cell r="Q8">
            <v>840</v>
          </cell>
          <cell r="T8">
            <v>14</v>
          </cell>
          <cell r="U8">
            <v>8.0614657210401894</v>
          </cell>
          <cell r="V8">
            <v>76.8</v>
          </cell>
          <cell r="W8">
            <v>66.599999999999994</v>
          </cell>
          <cell r="X8">
            <v>80.2</v>
          </cell>
          <cell r="Y8">
            <v>79.599999999999994</v>
          </cell>
          <cell r="Z8">
            <v>70.8</v>
          </cell>
          <cell r="AB8">
            <v>150.71999999999994</v>
          </cell>
          <cell r="AC8">
            <v>12</v>
          </cell>
          <cell r="AD8">
            <v>70</v>
          </cell>
          <cell r="AE8">
            <v>252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185</v>
          </cell>
          <cell r="D9">
            <v>96</v>
          </cell>
          <cell r="E9">
            <v>192</v>
          </cell>
          <cell r="F9">
            <v>26</v>
          </cell>
          <cell r="G9">
            <v>0.3</v>
          </cell>
          <cell r="H9">
            <v>180</v>
          </cell>
          <cell r="I9" t="str">
            <v>матрица</v>
          </cell>
          <cell r="J9">
            <v>192</v>
          </cell>
          <cell r="K9">
            <v>0</v>
          </cell>
          <cell r="N9">
            <v>192</v>
          </cell>
          <cell r="O9">
            <v>38.4</v>
          </cell>
          <cell r="P9">
            <v>434.79999999999995</v>
          </cell>
          <cell r="Q9">
            <v>840</v>
          </cell>
          <cell r="T9">
            <v>17</v>
          </cell>
          <cell r="U9">
            <v>5.6770833333333339</v>
          </cell>
          <cell r="V9">
            <v>29.4</v>
          </cell>
          <cell r="W9">
            <v>11.6</v>
          </cell>
          <cell r="X9">
            <v>27.2</v>
          </cell>
          <cell r="Y9">
            <v>31.8</v>
          </cell>
          <cell r="Z9">
            <v>19.600000000000001</v>
          </cell>
          <cell r="AB9">
            <v>130.43999999999997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347</v>
          </cell>
          <cell r="D10">
            <v>398</v>
          </cell>
          <cell r="E10">
            <v>420</v>
          </cell>
          <cell r="F10">
            <v>255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418</v>
          </cell>
          <cell r="K10">
            <v>2</v>
          </cell>
          <cell r="N10">
            <v>384</v>
          </cell>
          <cell r="O10">
            <v>84</v>
          </cell>
          <cell r="P10">
            <v>537</v>
          </cell>
          <cell r="Q10">
            <v>840</v>
          </cell>
          <cell r="T10">
            <v>14</v>
          </cell>
          <cell r="U10">
            <v>7.6071428571428568</v>
          </cell>
          <cell r="V10">
            <v>75.400000000000006</v>
          </cell>
          <cell r="W10">
            <v>87</v>
          </cell>
          <cell r="X10">
            <v>77</v>
          </cell>
          <cell r="Y10">
            <v>76.8</v>
          </cell>
          <cell r="Z10">
            <v>47</v>
          </cell>
          <cell r="AB10">
            <v>161.1</v>
          </cell>
          <cell r="AC10">
            <v>12</v>
          </cell>
          <cell r="AD10">
            <v>70</v>
          </cell>
          <cell r="AE10">
            <v>252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59</v>
          </cell>
          <cell r="E11">
            <v>29</v>
          </cell>
          <cell r="F11">
            <v>30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29</v>
          </cell>
          <cell r="K11">
            <v>0</v>
          </cell>
          <cell r="N11">
            <v>0</v>
          </cell>
          <cell r="O11">
            <v>5.8</v>
          </cell>
          <cell r="P11">
            <v>51.2</v>
          </cell>
          <cell r="Q11">
            <v>0</v>
          </cell>
          <cell r="T11">
            <v>14.000000000000002</v>
          </cell>
          <cell r="U11">
            <v>5.1724137931034484</v>
          </cell>
          <cell r="V11">
            <v>1.6</v>
          </cell>
          <cell r="W11">
            <v>4.2</v>
          </cell>
          <cell r="X11">
            <v>2.4</v>
          </cell>
          <cell r="Y11">
            <v>9.8000000000000007</v>
          </cell>
          <cell r="Z11">
            <v>10</v>
          </cell>
          <cell r="AB11">
            <v>4.6079999999999997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95</v>
          </cell>
          <cell r="E12">
            <v>28</v>
          </cell>
          <cell r="F12">
            <v>64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28</v>
          </cell>
          <cell r="K12">
            <v>0</v>
          </cell>
          <cell r="N12">
            <v>80</v>
          </cell>
          <cell r="O12">
            <v>5.6</v>
          </cell>
          <cell r="Q12">
            <v>0</v>
          </cell>
          <cell r="T12">
            <v>25.714285714285715</v>
          </cell>
          <cell r="U12">
            <v>25.714285714285715</v>
          </cell>
          <cell r="V12">
            <v>12.8</v>
          </cell>
          <cell r="W12">
            <v>4.5999999999999996</v>
          </cell>
          <cell r="X12">
            <v>12.4</v>
          </cell>
          <cell r="Y12">
            <v>9.8000000000000007</v>
          </cell>
          <cell r="Z12">
            <v>16</v>
          </cell>
          <cell r="AA12" t="str">
            <v>нужно увеличить продажи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209</v>
          </cell>
          <cell r="E13">
            <v>114.5</v>
          </cell>
          <cell r="F13">
            <v>83</v>
          </cell>
          <cell r="G13">
            <v>1</v>
          </cell>
          <cell r="H13">
            <v>180</v>
          </cell>
          <cell r="I13" t="str">
            <v>матрица</v>
          </cell>
          <cell r="J13">
            <v>114.5</v>
          </cell>
          <cell r="K13">
            <v>0</v>
          </cell>
          <cell r="N13">
            <v>220</v>
          </cell>
          <cell r="O13">
            <v>22.9</v>
          </cell>
          <cell r="P13">
            <v>17.599999999999966</v>
          </cell>
          <cell r="Q13">
            <v>0</v>
          </cell>
          <cell r="T13">
            <v>14</v>
          </cell>
          <cell r="U13">
            <v>13.231441048034934</v>
          </cell>
          <cell r="V13">
            <v>29.7</v>
          </cell>
          <cell r="W13">
            <v>19.7</v>
          </cell>
          <cell r="X13">
            <v>31.9</v>
          </cell>
          <cell r="Y13">
            <v>28.6</v>
          </cell>
          <cell r="Z13">
            <v>22</v>
          </cell>
          <cell r="AB13">
            <v>17.599999999999966</v>
          </cell>
          <cell r="AC13">
            <v>5.5</v>
          </cell>
          <cell r="AD13">
            <v>0</v>
          </cell>
          <cell r="AE13">
            <v>0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 / паллет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24.5</v>
          </cell>
          <cell r="F17">
            <v>24.5</v>
          </cell>
          <cell r="G17">
            <v>1</v>
          </cell>
          <cell r="H17">
            <v>180</v>
          </cell>
          <cell r="I17" t="str">
            <v>матрица</v>
          </cell>
          <cell r="K17">
            <v>0</v>
          </cell>
          <cell r="N17">
            <v>0</v>
          </cell>
          <cell r="O17">
            <v>0</v>
          </cell>
          <cell r="Q17">
            <v>0</v>
          </cell>
          <cell r="T17" t="e">
            <v>#DIV/0!</v>
          </cell>
          <cell r="U17" t="e">
            <v>#DIV/0!</v>
          </cell>
          <cell r="V17">
            <v>0.7</v>
          </cell>
          <cell r="W17">
            <v>0</v>
          </cell>
          <cell r="X17">
            <v>0.7</v>
          </cell>
          <cell r="Y17">
            <v>0.7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3.5</v>
          </cell>
          <cell r="AD17">
            <v>0</v>
          </cell>
          <cell r="AE17">
            <v>0</v>
          </cell>
          <cell r="AF17">
            <v>14</v>
          </cell>
          <cell r="AG17">
            <v>126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</v>
          </cell>
          <cell r="D18">
            <v>434</v>
          </cell>
          <cell r="E18">
            <v>163</v>
          </cell>
          <cell r="F18">
            <v>272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161</v>
          </cell>
          <cell r="K18">
            <v>2</v>
          </cell>
          <cell r="N18">
            <v>0</v>
          </cell>
          <cell r="O18">
            <v>32.6</v>
          </cell>
          <cell r="P18">
            <v>184.40000000000003</v>
          </cell>
          <cell r="Q18">
            <v>0</v>
          </cell>
          <cell r="T18">
            <v>14</v>
          </cell>
          <cell r="U18">
            <v>8.3435582822085887</v>
          </cell>
          <cell r="V18">
            <v>0.4</v>
          </cell>
          <cell r="W18">
            <v>31.4</v>
          </cell>
          <cell r="X18">
            <v>23.6</v>
          </cell>
          <cell r="Y18">
            <v>30.6</v>
          </cell>
          <cell r="Z18">
            <v>6.4</v>
          </cell>
          <cell r="AB18">
            <v>46.100000000000009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12</v>
          </cell>
          <cell r="F19">
            <v>12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3</v>
          </cell>
          <cell r="K19">
            <v>-3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1</v>
          </cell>
          <cell r="Y19">
            <v>0.6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206</v>
          </cell>
          <cell r="D20">
            <v>96</v>
          </cell>
          <cell r="E20">
            <v>140</v>
          </cell>
          <cell r="F20">
            <v>127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138</v>
          </cell>
          <cell r="K20">
            <v>2</v>
          </cell>
          <cell r="N20">
            <v>72</v>
          </cell>
          <cell r="O20">
            <v>28</v>
          </cell>
          <cell r="P20">
            <v>193</v>
          </cell>
          <cell r="Q20">
            <v>0</v>
          </cell>
          <cell r="T20">
            <v>14</v>
          </cell>
          <cell r="U20">
            <v>7.1071428571428568</v>
          </cell>
          <cell r="V20">
            <v>23.6</v>
          </cell>
          <cell r="W20">
            <v>25.6</v>
          </cell>
          <cell r="X20">
            <v>29.2</v>
          </cell>
          <cell r="Y20">
            <v>29.2</v>
          </cell>
          <cell r="Z20">
            <v>19.600000000000001</v>
          </cell>
          <cell r="AB20">
            <v>48.25</v>
          </cell>
          <cell r="AC20">
            <v>12</v>
          </cell>
          <cell r="AD20">
            <v>0</v>
          </cell>
          <cell r="AE20">
            <v>0</v>
          </cell>
          <cell r="AF20">
            <v>14</v>
          </cell>
          <cell r="AG20">
            <v>70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15</v>
          </cell>
          <cell r="E21">
            <v>3</v>
          </cell>
          <cell r="F21">
            <v>12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3</v>
          </cell>
          <cell r="K21">
            <v>0</v>
          </cell>
          <cell r="O21">
            <v>0.6</v>
          </cell>
          <cell r="T21">
            <v>20</v>
          </cell>
          <cell r="U21">
            <v>20</v>
          </cell>
          <cell r="V21">
            <v>0</v>
          </cell>
          <cell r="W21">
            <v>-0.2</v>
          </cell>
          <cell r="X21">
            <v>0.2</v>
          </cell>
          <cell r="Y21">
            <v>0</v>
          </cell>
          <cell r="Z21">
            <v>0</v>
          </cell>
          <cell r="AA21" t="str">
            <v>нужно увеличить продажи!!!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51.8</v>
          </cell>
          <cell r="D22">
            <v>103.6</v>
          </cell>
          <cell r="E22">
            <v>81.400000000000006</v>
          </cell>
          <cell r="F22">
            <v>40.700000000000003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80.7</v>
          </cell>
          <cell r="K22">
            <v>0.70000000000000284</v>
          </cell>
          <cell r="N22">
            <v>207.2</v>
          </cell>
          <cell r="O22">
            <v>16.28</v>
          </cell>
          <cell r="Q22">
            <v>0</v>
          </cell>
          <cell r="T22">
            <v>15.227272727272725</v>
          </cell>
          <cell r="U22">
            <v>15.227272727272725</v>
          </cell>
          <cell r="V22">
            <v>24.42</v>
          </cell>
          <cell r="W22">
            <v>14.8</v>
          </cell>
          <cell r="X22">
            <v>14.06</v>
          </cell>
          <cell r="Y22">
            <v>17.02</v>
          </cell>
          <cell r="Z22">
            <v>12.58</v>
          </cell>
          <cell r="AB22">
            <v>0</v>
          </cell>
          <cell r="AC22">
            <v>3.7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55.8</v>
          </cell>
          <cell r="D23">
            <v>34.200000000000003</v>
          </cell>
          <cell r="E23">
            <v>16.2</v>
          </cell>
          <cell r="F23">
            <v>73.8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</v>
          </cell>
          <cell r="K23">
            <v>-1.8000000000000007</v>
          </cell>
          <cell r="N23">
            <v>0</v>
          </cell>
          <cell r="O23">
            <v>3.2399999999999998</v>
          </cell>
          <cell r="Q23">
            <v>0</v>
          </cell>
          <cell r="T23">
            <v>22.777777777777779</v>
          </cell>
          <cell r="U23">
            <v>22.777777777777779</v>
          </cell>
          <cell r="V23">
            <v>1.8</v>
          </cell>
          <cell r="W23">
            <v>6.16</v>
          </cell>
          <cell r="X23">
            <v>3.62</v>
          </cell>
          <cell r="Y23">
            <v>7.2</v>
          </cell>
          <cell r="Z23">
            <v>9.36</v>
          </cell>
          <cell r="AA23" t="str">
            <v>нужно увеличить продажи!!!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416</v>
          </cell>
          <cell r="D24">
            <v>286</v>
          </cell>
          <cell r="E24">
            <v>383</v>
          </cell>
          <cell r="F24">
            <v>257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386</v>
          </cell>
          <cell r="K24">
            <v>-3</v>
          </cell>
          <cell r="N24">
            <v>468</v>
          </cell>
          <cell r="O24">
            <v>76.599999999999994</v>
          </cell>
          <cell r="P24">
            <v>577.19999999999982</v>
          </cell>
          <cell r="Q24">
            <v>756</v>
          </cell>
          <cell r="T24">
            <v>17</v>
          </cell>
          <cell r="U24">
            <v>9.464751958224543</v>
          </cell>
          <cell r="V24">
            <v>78.599999999999994</v>
          </cell>
          <cell r="W24">
            <v>69.8</v>
          </cell>
          <cell r="X24">
            <v>78.599999999999994</v>
          </cell>
          <cell r="Y24">
            <v>81.400000000000006</v>
          </cell>
          <cell r="Z24">
            <v>79</v>
          </cell>
          <cell r="AB24">
            <v>144.29999999999995</v>
          </cell>
          <cell r="AC24">
            <v>6</v>
          </cell>
          <cell r="AD24">
            <v>126</v>
          </cell>
          <cell r="AE24">
            <v>189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161</v>
          </cell>
          <cell r="D25">
            <v>258</v>
          </cell>
          <cell r="E25">
            <v>222</v>
          </cell>
          <cell r="F25">
            <v>176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222</v>
          </cell>
          <cell r="K25">
            <v>0</v>
          </cell>
          <cell r="N25">
            <v>132</v>
          </cell>
          <cell r="O25">
            <v>44.4</v>
          </cell>
          <cell r="P25">
            <v>446.79999999999995</v>
          </cell>
          <cell r="Q25">
            <v>756</v>
          </cell>
          <cell r="T25">
            <v>17</v>
          </cell>
          <cell r="U25">
            <v>6.9369369369369371</v>
          </cell>
          <cell r="V25">
            <v>36.200000000000003</v>
          </cell>
          <cell r="W25">
            <v>37.6</v>
          </cell>
          <cell r="X25">
            <v>37.4</v>
          </cell>
          <cell r="Y25">
            <v>34.799999999999997</v>
          </cell>
          <cell r="Z25">
            <v>13.8</v>
          </cell>
          <cell r="AB25">
            <v>111.69999999999999</v>
          </cell>
          <cell r="AC25">
            <v>6</v>
          </cell>
          <cell r="AD25">
            <v>126</v>
          </cell>
          <cell r="AE25">
            <v>189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42</v>
          </cell>
          <cell r="D26">
            <v>336</v>
          </cell>
          <cell r="E26">
            <v>166</v>
          </cell>
          <cell r="F26">
            <v>189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166</v>
          </cell>
          <cell r="K26">
            <v>0</v>
          </cell>
          <cell r="N26">
            <v>0</v>
          </cell>
          <cell r="O26">
            <v>33.200000000000003</v>
          </cell>
          <cell r="P26">
            <v>475</v>
          </cell>
          <cell r="Q26">
            <v>756</v>
          </cell>
          <cell r="T26">
            <v>20</v>
          </cell>
          <cell r="U26">
            <v>5.6927710843373491</v>
          </cell>
          <cell r="V26">
            <v>23.6</v>
          </cell>
          <cell r="W26">
            <v>32.200000000000003</v>
          </cell>
          <cell r="X26">
            <v>22.2</v>
          </cell>
          <cell r="Y26">
            <v>18.600000000000001</v>
          </cell>
          <cell r="Z26">
            <v>14.8</v>
          </cell>
          <cell r="AB26">
            <v>118.75</v>
          </cell>
          <cell r="AC26">
            <v>6</v>
          </cell>
          <cell r="AD26">
            <v>126</v>
          </cell>
          <cell r="AE26">
            <v>189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160.6</v>
          </cell>
          <cell r="D27">
            <v>91.4</v>
          </cell>
          <cell r="E27">
            <v>186</v>
          </cell>
          <cell r="F27">
            <v>48</v>
          </cell>
          <cell r="G27">
            <v>1</v>
          </cell>
          <cell r="H27">
            <v>180</v>
          </cell>
          <cell r="I27" t="str">
            <v>матрица</v>
          </cell>
          <cell r="J27">
            <v>170.5</v>
          </cell>
          <cell r="K27">
            <v>15.5</v>
          </cell>
          <cell r="N27">
            <v>318</v>
          </cell>
          <cell r="O27">
            <v>37.200000000000003</v>
          </cell>
          <cell r="P27">
            <v>266.40000000000009</v>
          </cell>
          <cell r="Q27">
            <v>504</v>
          </cell>
          <cell r="T27">
            <v>17</v>
          </cell>
          <cell r="U27">
            <v>9.8387096774193541</v>
          </cell>
          <cell r="V27">
            <v>37.880000000000003</v>
          </cell>
          <cell r="W27">
            <v>27.6</v>
          </cell>
          <cell r="X27">
            <v>34.799999999999997</v>
          </cell>
          <cell r="Y27">
            <v>40.200000000000003</v>
          </cell>
          <cell r="Z27">
            <v>36</v>
          </cell>
          <cell r="AA27" t="str">
            <v>есть дубль</v>
          </cell>
          <cell r="AB27">
            <v>266.40000000000009</v>
          </cell>
          <cell r="AC27">
            <v>6</v>
          </cell>
          <cell r="AD27">
            <v>84</v>
          </cell>
          <cell r="AE27">
            <v>504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193</v>
          </cell>
          <cell r="D28">
            <v>72</v>
          </cell>
          <cell r="E28">
            <v>161</v>
          </cell>
          <cell r="F28">
            <v>55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161</v>
          </cell>
          <cell r="K28">
            <v>0</v>
          </cell>
          <cell r="N28">
            <v>240</v>
          </cell>
          <cell r="O28">
            <v>32.200000000000003</v>
          </cell>
          <cell r="P28">
            <v>155.80000000000007</v>
          </cell>
          <cell r="Q28">
            <v>0</v>
          </cell>
          <cell r="T28">
            <v>14</v>
          </cell>
          <cell r="U28">
            <v>9.1614906832298129</v>
          </cell>
          <cell r="V28">
            <v>33.4</v>
          </cell>
          <cell r="W28">
            <v>23.8</v>
          </cell>
          <cell r="X28">
            <v>29.2</v>
          </cell>
          <cell r="Y28">
            <v>23.6</v>
          </cell>
          <cell r="Z28">
            <v>28.4</v>
          </cell>
          <cell r="AB28">
            <v>38.950000000000017</v>
          </cell>
          <cell r="AC28">
            <v>12</v>
          </cell>
          <cell r="AD28">
            <v>0</v>
          </cell>
          <cell r="AE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608</v>
          </cell>
          <cell r="D29">
            <v>13</v>
          </cell>
          <cell r="E29">
            <v>315</v>
          </cell>
          <cell r="F29">
            <v>244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315</v>
          </cell>
          <cell r="K29">
            <v>0</v>
          </cell>
          <cell r="O29">
            <v>63</v>
          </cell>
          <cell r="T29">
            <v>3.873015873015873</v>
          </cell>
          <cell r="U29">
            <v>3.873015873015873</v>
          </cell>
          <cell r="V29">
            <v>54.2</v>
          </cell>
          <cell r="W29">
            <v>24.4</v>
          </cell>
          <cell r="X29">
            <v>65.599999999999994</v>
          </cell>
          <cell r="Y29">
            <v>104.4</v>
          </cell>
          <cell r="Z29">
            <v>41.2</v>
          </cell>
          <cell r="AA29" t="str">
            <v>дубль / не правильно ставится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</v>
          </cell>
          <cell r="E30">
            <v>315</v>
          </cell>
          <cell r="F30">
            <v>245</v>
          </cell>
          <cell r="G30">
            <v>0.25</v>
          </cell>
          <cell r="H30">
            <v>180</v>
          </cell>
          <cell r="I30" t="str">
            <v>матрица</v>
          </cell>
          <cell r="K30">
            <v>315</v>
          </cell>
          <cell r="N30">
            <v>216</v>
          </cell>
          <cell r="O30">
            <v>63</v>
          </cell>
          <cell r="P30">
            <v>421</v>
          </cell>
          <cell r="Q30">
            <v>840</v>
          </cell>
          <cell r="T30">
            <v>14</v>
          </cell>
          <cell r="U30">
            <v>7.3174603174603172</v>
          </cell>
          <cell r="V30">
            <v>54.2</v>
          </cell>
          <cell r="W30">
            <v>25</v>
          </cell>
          <cell r="X30">
            <v>65.599999999999994</v>
          </cell>
          <cell r="Y30">
            <v>0.6</v>
          </cell>
          <cell r="Z30">
            <v>5.6</v>
          </cell>
          <cell r="AA30" t="str">
            <v>есть дубль</v>
          </cell>
          <cell r="AB30">
            <v>105.25</v>
          </cell>
          <cell r="AC30">
            <v>12</v>
          </cell>
          <cell r="AD30">
            <v>70</v>
          </cell>
          <cell r="AE30">
            <v>210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151</v>
          </cell>
          <cell r="D31">
            <v>78</v>
          </cell>
          <cell r="E31">
            <v>209</v>
          </cell>
          <cell r="F31">
            <v>-1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209</v>
          </cell>
          <cell r="K31">
            <v>0</v>
          </cell>
          <cell r="N31">
            <v>396</v>
          </cell>
          <cell r="O31">
            <v>41.8</v>
          </cell>
          <cell r="P31">
            <v>441</v>
          </cell>
          <cell r="Q31">
            <v>840</v>
          </cell>
          <cell r="T31">
            <v>20</v>
          </cell>
          <cell r="U31">
            <v>9.4497607655502396</v>
          </cell>
          <cell r="V31">
            <v>41</v>
          </cell>
          <cell r="W31">
            <v>27.4</v>
          </cell>
          <cell r="X31">
            <v>27.4</v>
          </cell>
          <cell r="Y31">
            <v>47.6</v>
          </cell>
          <cell r="Z31">
            <v>33.6</v>
          </cell>
          <cell r="AB31">
            <v>110.25</v>
          </cell>
          <cell r="AC31">
            <v>12</v>
          </cell>
          <cell r="AD31">
            <v>70</v>
          </cell>
          <cell r="AE31">
            <v>210</v>
          </cell>
          <cell r="AF31">
            <v>14</v>
          </cell>
          <cell r="AG31">
            <v>70</v>
          </cell>
        </row>
        <row r="32">
          <cell r="A32" t="str">
            <v>Наггетсы хрустящие п/ф ВЕС ПОКОМ</v>
          </cell>
          <cell r="B32" t="str">
            <v>кг</v>
          </cell>
          <cell r="E32">
            <v>6</v>
          </cell>
          <cell r="F32">
            <v>-6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6</v>
          </cell>
          <cell r="K32">
            <v>0</v>
          </cell>
          <cell r="O32">
            <v>1.2</v>
          </cell>
          <cell r="T32">
            <v>-5</v>
          </cell>
          <cell r="U32">
            <v>-5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дубль</v>
          </cell>
          <cell r="AB32">
            <v>0</v>
          </cell>
          <cell r="AC32">
            <v>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190</v>
          </cell>
          <cell r="E33">
            <v>149</v>
          </cell>
          <cell r="F33">
            <v>29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149</v>
          </cell>
          <cell r="K33">
            <v>0</v>
          </cell>
          <cell r="N33">
            <v>138</v>
          </cell>
          <cell r="O33">
            <v>29.8</v>
          </cell>
          <cell r="P33">
            <v>429</v>
          </cell>
          <cell r="Q33">
            <v>756</v>
          </cell>
          <cell r="T33">
            <v>20</v>
          </cell>
          <cell r="U33">
            <v>5.6040268456375841</v>
          </cell>
          <cell r="V33">
            <v>22.6</v>
          </cell>
          <cell r="W33">
            <v>7.6</v>
          </cell>
          <cell r="X33">
            <v>20.6</v>
          </cell>
          <cell r="Y33">
            <v>14.2</v>
          </cell>
          <cell r="Z33">
            <v>8.1999999999999993</v>
          </cell>
          <cell r="AB33">
            <v>107.25</v>
          </cell>
          <cell r="AC33">
            <v>6</v>
          </cell>
          <cell r="AD33">
            <v>126</v>
          </cell>
          <cell r="AE33">
            <v>189</v>
          </cell>
          <cell r="AF33">
            <v>14</v>
          </cell>
          <cell r="AG33">
            <v>126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65</v>
          </cell>
          <cell r="D34">
            <v>108</v>
          </cell>
          <cell r="E34">
            <v>84</v>
          </cell>
          <cell r="F34">
            <v>78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84</v>
          </cell>
          <cell r="K34">
            <v>0</v>
          </cell>
          <cell r="N34">
            <v>60</v>
          </cell>
          <cell r="O34">
            <v>16.8</v>
          </cell>
          <cell r="P34">
            <v>97.200000000000017</v>
          </cell>
          <cell r="Q34">
            <v>0</v>
          </cell>
          <cell r="T34">
            <v>14</v>
          </cell>
          <cell r="U34">
            <v>8.2142857142857135</v>
          </cell>
          <cell r="V34">
            <v>14</v>
          </cell>
          <cell r="W34">
            <v>12.4</v>
          </cell>
          <cell r="X34">
            <v>10.4</v>
          </cell>
          <cell r="Y34">
            <v>7.4</v>
          </cell>
          <cell r="Z34">
            <v>0</v>
          </cell>
          <cell r="AB34">
            <v>24.300000000000004</v>
          </cell>
          <cell r="AC34">
            <v>12</v>
          </cell>
          <cell r="AD34">
            <v>0</v>
          </cell>
          <cell r="AE34">
            <v>0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0.6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223</v>
          </cell>
          <cell r="D38">
            <v>48</v>
          </cell>
          <cell r="E38">
            <v>123</v>
          </cell>
          <cell r="F38">
            <v>124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127</v>
          </cell>
          <cell r="K38">
            <v>-4</v>
          </cell>
          <cell r="N38">
            <v>200</v>
          </cell>
          <cell r="O38">
            <v>24.6</v>
          </cell>
          <cell r="P38">
            <v>20.400000000000034</v>
          </cell>
          <cell r="Q38">
            <v>0</v>
          </cell>
          <cell r="T38">
            <v>14</v>
          </cell>
          <cell r="U38">
            <v>13.170731707317072</v>
          </cell>
          <cell r="V38">
            <v>31.8</v>
          </cell>
          <cell r="W38">
            <v>19.8</v>
          </cell>
          <cell r="X38">
            <v>31.8</v>
          </cell>
          <cell r="Y38">
            <v>35.200000000000003</v>
          </cell>
          <cell r="Z38">
            <v>9</v>
          </cell>
          <cell r="AB38">
            <v>15.300000000000026</v>
          </cell>
          <cell r="AC38">
            <v>8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635</v>
          </cell>
          <cell r="D42">
            <v>104</v>
          </cell>
          <cell r="E42">
            <v>358</v>
          </cell>
          <cell r="F42">
            <v>332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360</v>
          </cell>
          <cell r="K42">
            <v>-2</v>
          </cell>
          <cell r="N42">
            <v>200</v>
          </cell>
          <cell r="O42">
            <v>71.599999999999994</v>
          </cell>
          <cell r="P42">
            <v>470.39999999999986</v>
          </cell>
          <cell r="Q42">
            <v>672</v>
          </cell>
          <cell r="T42">
            <v>14</v>
          </cell>
          <cell r="U42">
            <v>7.4301675977653634</v>
          </cell>
          <cell r="V42">
            <v>63.8</v>
          </cell>
          <cell r="W42">
            <v>41</v>
          </cell>
          <cell r="X42">
            <v>77.8</v>
          </cell>
          <cell r="Y42">
            <v>87.4</v>
          </cell>
          <cell r="Z42">
            <v>16.2</v>
          </cell>
          <cell r="AB42">
            <v>423.3599999999999</v>
          </cell>
          <cell r="AC42">
            <v>8</v>
          </cell>
          <cell r="AD42">
            <v>84</v>
          </cell>
          <cell r="AE42">
            <v>604.80000000000007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723</v>
          </cell>
          <cell r="D45">
            <v>288</v>
          </cell>
          <cell r="E45">
            <v>371</v>
          </cell>
          <cell r="F45">
            <v>553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374</v>
          </cell>
          <cell r="K45">
            <v>-3</v>
          </cell>
          <cell r="N45">
            <v>288</v>
          </cell>
          <cell r="O45">
            <v>74.2</v>
          </cell>
          <cell r="P45">
            <v>420.40000000000009</v>
          </cell>
          <cell r="Q45">
            <v>672</v>
          </cell>
          <cell r="T45">
            <v>17</v>
          </cell>
          <cell r="U45">
            <v>11.334231805929919</v>
          </cell>
          <cell r="V45">
            <v>87.8</v>
          </cell>
          <cell r="W45">
            <v>65.2</v>
          </cell>
          <cell r="X45">
            <v>97.6</v>
          </cell>
          <cell r="Y45">
            <v>111.4</v>
          </cell>
          <cell r="Z45">
            <v>68</v>
          </cell>
          <cell r="AB45">
            <v>378.36000000000007</v>
          </cell>
          <cell r="AC45">
            <v>8</v>
          </cell>
          <cell r="AD45">
            <v>84</v>
          </cell>
          <cell r="AE45">
            <v>604.80000000000007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434</v>
          </cell>
          <cell r="E46">
            <v>116</v>
          </cell>
          <cell r="F46">
            <v>286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115</v>
          </cell>
          <cell r="K46">
            <v>1</v>
          </cell>
          <cell r="N46">
            <v>192</v>
          </cell>
          <cell r="O46">
            <v>23.2</v>
          </cell>
          <cell r="Q46">
            <v>0</v>
          </cell>
          <cell r="T46">
            <v>20.603448275862071</v>
          </cell>
          <cell r="U46">
            <v>20.603448275862071</v>
          </cell>
          <cell r="V46">
            <v>34</v>
          </cell>
          <cell r="W46">
            <v>22.8</v>
          </cell>
          <cell r="X46">
            <v>40.799999999999997</v>
          </cell>
          <cell r="Y46">
            <v>48.4</v>
          </cell>
          <cell r="Z46">
            <v>4.4000000000000004</v>
          </cell>
          <cell r="AA46" t="str">
            <v>нужно увеличить продажи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3175</v>
          </cell>
          <cell r="E47">
            <v>725</v>
          </cell>
          <cell r="F47">
            <v>2350</v>
          </cell>
          <cell r="G47">
            <v>1</v>
          </cell>
          <cell r="H47">
            <v>180</v>
          </cell>
          <cell r="I47" t="str">
            <v>матрица</v>
          </cell>
          <cell r="J47">
            <v>735</v>
          </cell>
          <cell r="K47">
            <v>-10</v>
          </cell>
          <cell r="N47">
            <v>0</v>
          </cell>
          <cell r="O47">
            <v>145</v>
          </cell>
          <cell r="Q47">
            <v>0</v>
          </cell>
          <cell r="T47">
            <v>16.206896551724139</v>
          </cell>
          <cell r="U47">
            <v>16.206896551724139</v>
          </cell>
          <cell r="V47">
            <v>182</v>
          </cell>
          <cell r="W47">
            <v>195.79400000000001</v>
          </cell>
          <cell r="X47">
            <v>345</v>
          </cell>
          <cell r="Y47">
            <v>339</v>
          </cell>
          <cell r="Z47">
            <v>339</v>
          </cell>
          <cell r="AB47">
            <v>0</v>
          </cell>
          <cell r="AC47">
            <v>5</v>
          </cell>
          <cell r="AD47">
            <v>0</v>
          </cell>
          <cell r="AE47">
            <v>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2113</v>
          </cell>
          <cell r="D48">
            <v>192</v>
          </cell>
          <cell r="E48">
            <v>994</v>
          </cell>
          <cell r="F48">
            <v>1096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998</v>
          </cell>
          <cell r="K48">
            <v>-4</v>
          </cell>
          <cell r="N48">
            <v>864</v>
          </cell>
          <cell r="O48">
            <v>198.8</v>
          </cell>
          <cell r="P48">
            <v>823.20000000000027</v>
          </cell>
          <cell r="Q48">
            <v>672</v>
          </cell>
          <cell r="T48">
            <v>14</v>
          </cell>
          <cell r="U48">
            <v>9.8591549295774641</v>
          </cell>
          <cell r="V48">
            <v>215</v>
          </cell>
          <cell r="W48">
            <v>198</v>
          </cell>
          <cell r="X48">
            <v>285.2</v>
          </cell>
          <cell r="Y48">
            <v>243.4</v>
          </cell>
          <cell r="Z48">
            <v>259.39999999999998</v>
          </cell>
          <cell r="AB48">
            <v>740.88000000000022</v>
          </cell>
          <cell r="AC48">
            <v>8</v>
          </cell>
          <cell r="AD48">
            <v>84</v>
          </cell>
          <cell r="AE48">
            <v>604.80000000000007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595</v>
          </cell>
          <cell r="E49">
            <v>208</v>
          </cell>
          <cell r="F49">
            <v>346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208</v>
          </cell>
          <cell r="K49">
            <v>0</v>
          </cell>
          <cell r="N49">
            <v>0</v>
          </cell>
          <cell r="O49">
            <v>41.6</v>
          </cell>
          <cell r="P49">
            <v>236.39999999999998</v>
          </cell>
          <cell r="Q49">
            <v>0</v>
          </cell>
          <cell r="T49">
            <v>13.999999999999998</v>
          </cell>
          <cell r="U49">
            <v>8.3173076923076916</v>
          </cell>
          <cell r="V49">
            <v>37.200000000000003</v>
          </cell>
          <cell r="W49">
            <v>30.8</v>
          </cell>
          <cell r="X49">
            <v>57.2</v>
          </cell>
          <cell r="Y49">
            <v>56.8</v>
          </cell>
          <cell r="Z49">
            <v>23.6</v>
          </cell>
          <cell r="AB49">
            <v>101.65199999999999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D50">
            <v>8</v>
          </cell>
          <cell r="E50">
            <v>8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18</v>
          </cell>
          <cell r="K50">
            <v>-10</v>
          </cell>
          <cell r="N50">
            <v>0</v>
          </cell>
          <cell r="O50">
            <v>1.6</v>
          </cell>
          <cell r="P50">
            <v>95.2</v>
          </cell>
          <cell r="Q50">
            <v>0</v>
          </cell>
          <cell r="T50">
            <v>59.5</v>
          </cell>
          <cell r="U50">
            <v>0</v>
          </cell>
          <cell r="V50">
            <v>0.4</v>
          </cell>
          <cell r="W50">
            <v>4.2</v>
          </cell>
          <cell r="X50">
            <v>6.8</v>
          </cell>
          <cell r="Y50">
            <v>0.6</v>
          </cell>
          <cell r="Z50">
            <v>4</v>
          </cell>
          <cell r="AB50">
            <v>66.64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70</v>
          </cell>
          <cell r="D51">
            <v>8</v>
          </cell>
          <cell r="E51">
            <v>41</v>
          </cell>
          <cell r="F51">
            <v>24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41</v>
          </cell>
          <cell r="K51">
            <v>0</v>
          </cell>
          <cell r="N51">
            <v>0</v>
          </cell>
          <cell r="O51">
            <v>8.1999999999999993</v>
          </cell>
          <cell r="P51">
            <v>90.799999999999983</v>
          </cell>
          <cell r="Q51">
            <v>0</v>
          </cell>
          <cell r="T51">
            <v>14</v>
          </cell>
          <cell r="U51">
            <v>2.9268292682926833</v>
          </cell>
          <cell r="V51">
            <v>1.4</v>
          </cell>
          <cell r="W51">
            <v>4.4000000000000004</v>
          </cell>
          <cell r="X51">
            <v>5.8</v>
          </cell>
          <cell r="Y51">
            <v>3.2</v>
          </cell>
          <cell r="Z51">
            <v>2</v>
          </cell>
          <cell r="AB51">
            <v>63.559999999999981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67</v>
          </cell>
          <cell r="D52">
            <v>8</v>
          </cell>
          <cell r="E52">
            <v>25</v>
          </cell>
          <cell r="F52">
            <v>48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25</v>
          </cell>
          <cell r="K52">
            <v>0</v>
          </cell>
          <cell r="N52">
            <v>0</v>
          </cell>
          <cell r="O52">
            <v>5</v>
          </cell>
          <cell r="P52">
            <v>22</v>
          </cell>
          <cell r="Q52">
            <v>0</v>
          </cell>
          <cell r="T52">
            <v>14</v>
          </cell>
          <cell r="U52">
            <v>9.6</v>
          </cell>
          <cell r="V52">
            <v>2.6</v>
          </cell>
          <cell r="W52">
            <v>4.5999999999999996</v>
          </cell>
          <cell r="X52">
            <v>8.4</v>
          </cell>
          <cell r="Y52">
            <v>2.4</v>
          </cell>
          <cell r="Z52">
            <v>0</v>
          </cell>
          <cell r="AB52">
            <v>15.399999999999999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449</v>
          </cell>
          <cell r="D53">
            <v>152</v>
          </cell>
          <cell r="E53">
            <v>331</v>
          </cell>
          <cell r="F53">
            <v>170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335</v>
          </cell>
          <cell r="K53">
            <v>-4</v>
          </cell>
          <cell r="N53">
            <v>512</v>
          </cell>
          <cell r="O53">
            <v>66.2</v>
          </cell>
          <cell r="P53">
            <v>443.40000000000009</v>
          </cell>
          <cell r="Q53">
            <v>672</v>
          </cell>
          <cell r="T53">
            <v>17</v>
          </cell>
          <cell r="U53">
            <v>10.302114803625377</v>
          </cell>
          <cell r="V53">
            <v>72.599999999999994</v>
          </cell>
          <cell r="W53">
            <v>45.2</v>
          </cell>
          <cell r="X53">
            <v>67.8</v>
          </cell>
          <cell r="Y53">
            <v>86.4</v>
          </cell>
          <cell r="Z53">
            <v>52</v>
          </cell>
          <cell r="AA53" t="str">
            <v>есть дубль</v>
          </cell>
          <cell r="AB53">
            <v>310.38000000000005</v>
          </cell>
          <cell r="AC53">
            <v>8</v>
          </cell>
          <cell r="AD53">
            <v>84</v>
          </cell>
          <cell r="AE53">
            <v>470.4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с рубленой грудинкой ТМ Стародворье фоу-пак классическая форма 0,7 кг.  Поком</v>
          </cell>
          <cell r="B54" t="str">
            <v>шт</v>
          </cell>
          <cell r="D54">
            <v>2</v>
          </cell>
          <cell r="G54">
            <v>0</v>
          </cell>
          <cell r="H54" t="e">
            <v>#N/A</v>
          </cell>
          <cell r="I54" t="str">
            <v>не в матрице</v>
          </cell>
          <cell r="K54">
            <v>0</v>
          </cell>
          <cell r="O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дубль</v>
          </cell>
          <cell r="AB54">
            <v>0</v>
          </cell>
          <cell r="AC54">
            <v>0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21</v>
          </cell>
          <cell r="D55">
            <v>40</v>
          </cell>
          <cell r="E55">
            <v>34</v>
          </cell>
          <cell r="F55">
            <v>27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34</v>
          </cell>
          <cell r="K55">
            <v>0</v>
          </cell>
          <cell r="N55">
            <v>96</v>
          </cell>
          <cell r="O55">
            <v>6.8</v>
          </cell>
          <cell r="Q55">
            <v>0</v>
          </cell>
          <cell r="T55">
            <v>18.088235294117649</v>
          </cell>
          <cell r="U55">
            <v>18.088235294117649</v>
          </cell>
          <cell r="V55">
            <v>10.8</v>
          </cell>
          <cell r="W55">
            <v>5.4</v>
          </cell>
          <cell r="X55">
            <v>7.2</v>
          </cell>
          <cell r="Y55">
            <v>10.8</v>
          </cell>
          <cell r="Z55">
            <v>0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140</v>
          </cell>
          <cell r="D56">
            <v>88</v>
          </cell>
          <cell r="E56">
            <v>51</v>
          </cell>
          <cell r="F56">
            <v>149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51</v>
          </cell>
          <cell r="K56">
            <v>0</v>
          </cell>
          <cell r="N56">
            <v>0</v>
          </cell>
          <cell r="O56">
            <v>10.199999999999999</v>
          </cell>
          <cell r="Q56">
            <v>0</v>
          </cell>
          <cell r="T56">
            <v>14.607843137254903</v>
          </cell>
          <cell r="U56">
            <v>14.607843137254903</v>
          </cell>
          <cell r="V56">
            <v>11.4</v>
          </cell>
          <cell r="W56">
            <v>18.2</v>
          </cell>
          <cell r="X56">
            <v>7.4</v>
          </cell>
          <cell r="Y56">
            <v>9</v>
          </cell>
          <cell r="Z56">
            <v>24.4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1875</v>
          </cell>
          <cell r="D57">
            <v>180</v>
          </cell>
          <cell r="E57">
            <v>885</v>
          </cell>
          <cell r="F57">
            <v>955</v>
          </cell>
          <cell r="G57">
            <v>1</v>
          </cell>
          <cell r="H57">
            <v>180</v>
          </cell>
          <cell r="I57" t="str">
            <v>матрица / паллет</v>
          </cell>
          <cell r="J57">
            <v>885</v>
          </cell>
          <cell r="K57">
            <v>0</v>
          </cell>
          <cell r="N57">
            <v>900</v>
          </cell>
          <cell r="O57">
            <v>177</v>
          </cell>
          <cell r="P57">
            <v>623</v>
          </cell>
          <cell r="Q57">
            <v>720</v>
          </cell>
          <cell r="T57">
            <v>14</v>
          </cell>
          <cell r="U57">
            <v>10.480225988700566</v>
          </cell>
          <cell r="V57">
            <v>197</v>
          </cell>
          <cell r="W57">
            <v>182</v>
          </cell>
          <cell r="X57">
            <v>251.00880000000001</v>
          </cell>
          <cell r="Y57">
            <v>185</v>
          </cell>
          <cell r="Z57">
            <v>218</v>
          </cell>
          <cell r="AB57">
            <v>623</v>
          </cell>
          <cell r="AC57">
            <v>5</v>
          </cell>
          <cell r="AD57">
            <v>144</v>
          </cell>
          <cell r="AE57">
            <v>720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196</v>
          </cell>
          <cell r="D58">
            <v>175</v>
          </cell>
          <cell r="E58">
            <v>208</v>
          </cell>
          <cell r="F58">
            <v>146</v>
          </cell>
          <cell r="G58">
            <v>1</v>
          </cell>
          <cell r="H58">
            <v>180</v>
          </cell>
          <cell r="I58" t="str">
            <v>матрица</v>
          </cell>
          <cell r="J58">
            <v>211</v>
          </cell>
          <cell r="K58">
            <v>-3</v>
          </cell>
          <cell r="N58">
            <v>170</v>
          </cell>
          <cell r="O58">
            <v>41.6</v>
          </cell>
          <cell r="P58">
            <v>266.39999999999998</v>
          </cell>
          <cell r="Q58">
            <v>420</v>
          </cell>
          <cell r="T58">
            <v>13.999999999999998</v>
          </cell>
          <cell r="U58">
            <v>7.5961538461538458</v>
          </cell>
          <cell r="V58">
            <v>37.6</v>
          </cell>
          <cell r="W58">
            <v>36</v>
          </cell>
          <cell r="X58">
            <v>39</v>
          </cell>
          <cell r="Y58">
            <v>40.6</v>
          </cell>
          <cell r="Z58">
            <v>17</v>
          </cell>
          <cell r="AB58">
            <v>266.39999999999998</v>
          </cell>
          <cell r="AC58">
            <v>5</v>
          </cell>
          <cell r="AD58">
            <v>84</v>
          </cell>
          <cell r="AE58">
            <v>420</v>
          </cell>
          <cell r="AF58">
            <v>12</v>
          </cell>
          <cell r="AG58">
            <v>84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86</v>
          </cell>
          <cell r="F59">
            <v>86</v>
          </cell>
          <cell r="G59">
            <v>0</v>
          </cell>
          <cell r="H59" t="e">
            <v>#N/A</v>
          </cell>
          <cell r="I59" t="str">
            <v>не в матрице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0.4</v>
          </cell>
          <cell r="W59">
            <v>0.4</v>
          </cell>
          <cell r="X59">
            <v>0.8</v>
          </cell>
          <cell r="Y59">
            <v>3</v>
          </cell>
          <cell r="Z59">
            <v>0</v>
          </cell>
          <cell r="AA59" t="str">
            <v>перемещение / нужно продавать!!!</v>
          </cell>
          <cell r="AB59">
            <v>0</v>
          </cell>
          <cell r="AC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B62">
            <v>0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Смак-мени с картофелем и сочной грудинкой ТМ Зареченские  флоу-пак 1 кг.  Поком</v>
          </cell>
          <cell r="B63" t="str">
            <v>шт</v>
          </cell>
          <cell r="C63">
            <v>1</v>
          </cell>
          <cell r="F63">
            <v>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Смак-мени с мясом ТМ Зареченские ТС Зареченские продукты флоу-пак 1 кг.  Поком</v>
          </cell>
          <cell r="B64" t="str">
            <v>шт</v>
          </cell>
          <cell r="C64">
            <v>32</v>
          </cell>
          <cell r="E64">
            <v>5</v>
          </cell>
          <cell r="F64">
            <v>27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5</v>
          </cell>
          <cell r="K64">
            <v>0</v>
          </cell>
          <cell r="O64">
            <v>1</v>
          </cell>
          <cell r="T64">
            <v>27</v>
          </cell>
          <cell r="U64">
            <v>27</v>
          </cell>
          <cell r="V64">
            <v>0</v>
          </cell>
          <cell r="W64">
            <v>1</v>
          </cell>
          <cell r="X64">
            <v>0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Смаколадьи с яблоком и грушей ТМ Зареченские  флоу-пак 0,9 кг.  Поком</v>
          </cell>
          <cell r="B65" t="str">
            <v>шт</v>
          </cell>
          <cell r="C65">
            <v>10.8</v>
          </cell>
          <cell r="F65">
            <v>10.8</v>
          </cell>
          <cell r="G65">
            <v>0</v>
          </cell>
          <cell r="H65" t="e">
            <v>#N/A</v>
          </cell>
          <cell r="I65" t="str">
            <v>не в матрице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нужно увеличить продажи!!!</v>
          </cell>
          <cell r="AB65">
            <v>0</v>
          </cell>
          <cell r="AC65">
            <v>0</v>
          </cell>
        </row>
        <row r="66">
          <cell r="A66" t="str">
            <v>Сосиски Оригинальные заморож. ТМ Стародворье в вак 0,33 кг  Поком</v>
          </cell>
          <cell r="B66" t="str">
            <v>шт</v>
          </cell>
          <cell r="C66">
            <v>45</v>
          </cell>
          <cell r="D66">
            <v>6</v>
          </cell>
          <cell r="F66">
            <v>51</v>
          </cell>
          <cell r="G66">
            <v>0</v>
          </cell>
          <cell r="H66">
            <v>365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2.8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B66">
            <v>0</v>
          </cell>
          <cell r="AC66">
            <v>0</v>
          </cell>
        </row>
        <row r="67">
          <cell r="A67" t="str">
            <v>Фрай-пицца с ветчиной и грибами ТМ Зареченские ТС Зареченские продукты.  Поком</v>
          </cell>
          <cell r="B67" t="str">
            <v>кг</v>
          </cell>
          <cell r="C67">
            <v>15</v>
          </cell>
          <cell r="D67">
            <v>9</v>
          </cell>
          <cell r="E67">
            <v>12</v>
          </cell>
          <cell r="F67">
            <v>9</v>
          </cell>
          <cell r="G67">
            <v>1</v>
          </cell>
          <cell r="H67">
            <v>180</v>
          </cell>
          <cell r="I67" t="str">
            <v>матрица</v>
          </cell>
          <cell r="J67">
            <v>14.5</v>
          </cell>
          <cell r="K67">
            <v>-2.5</v>
          </cell>
          <cell r="N67">
            <v>18</v>
          </cell>
          <cell r="O67">
            <v>2.4</v>
          </cell>
          <cell r="P67">
            <v>6.6000000000000014</v>
          </cell>
          <cell r="Q67">
            <v>0</v>
          </cell>
          <cell r="T67">
            <v>14.000000000000002</v>
          </cell>
          <cell r="U67">
            <v>11.25</v>
          </cell>
          <cell r="V67">
            <v>3</v>
          </cell>
          <cell r="W67">
            <v>2.4</v>
          </cell>
          <cell r="X67">
            <v>3</v>
          </cell>
          <cell r="Y67">
            <v>3</v>
          </cell>
          <cell r="Z67">
            <v>3</v>
          </cell>
          <cell r="AB67">
            <v>6.6000000000000014</v>
          </cell>
          <cell r="AC67">
            <v>3</v>
          </cell>
          <cell r="AD67">
            <v>0</v>
          </cell>
          <cell r="AE67">
            <v>0</v>
          </cell>
          <cell r="AF67">
            <v>14</v>
          </cell>
          <cell r="AG67">
            <v>126</v>
          </cell>
        </row>
        <row r="68">
          <cell r="A68" t="str">
            <v>Хотстеры ТМ Горячая штучка ТС Хотстеры 0,25 кг зам  ПОКОМ</v>
          </cell>
          <cell r="B68" t="str">
            <v>шт</v>
          </cell>
          <cell r="C68">
            <v>169</v>
          </cell>
          <cell r="D68">
            <v>477</v>
          </cell>
          <cell r="E68">
            <v>500</v>
          </cell>
          <cell r="F68">
            <v>68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506</v>
          </cell>
          <cell r="K68">
            <v>-6</v>
          </cell>
          <cell r="N68">
            <v>624</v>
          </cell>
          <cell r="O68">
            <v>100</v>
          </cell>
          <cell r="P68">
            <v>708</v>
          </cell>
          <cell r="Q68">
            <v>840</v>
          </cell>
          <cell r="T68">
            <v>14</v>
          </cell>
          <cell r="U68">
            <v>6.92</v>
          </cell>
          <cell r="V68">
            <v>81.400000000000006</v>
          </cell>
          <cell r="W68">
            <v>61.6</v>
          </cell>
          <cell r="X68">
            <v>56</v>
          </cell>
          <cell r="Y68">
            <v>83.2</v>
          </cell>
          <cell r="Z68">
            <v>60.2</v>
          </cell>
          <cell r="AB68">
            <v>177</v>
          </cell>
          <cell r="AC68">
            <v>12</v>
          </cell>
          <cell r="AD68">
            <v>70</v>
          </cell>
          <cell r="AE68">
            <v>210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142</v>
          </cell>
          <cell r="D69">
            <v>168</v>
          </cell>
          <cell r="E69">
            <v>280</v>
          </cell>
          <cell r="F69">
            <v>-12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298</v>
          </cell>
          <cell r="K69">
            <v>-18</v>
          </cell>
          <cell r="N69">
            <v>48</v>
          </cell>
          <cell r="O69">
            <v>56</v>
          </cell>
          <cell r="P69">
            <v>580</v>
          </cell>
          <cell r="Q69">
            <v>840</v>
          </cell>
          <cell r="T69">
            <v>11</v>
          </cell>
          <cell r="U69">
            <v>0.6428571428571429</v>
          </cell>
          <cell r="V69">
            <v>23.2</v>
          </cell>
          <cell r="W69">
            <v>26.4</v>
          </cell>
          <cell r="X69">
            <v>14.8</v>
          </cell>
          <cell r="Y69">
            <v>30.8</v>
          </cell>
          <cell r="Z69">
            <v>4.8</v>
          </cell>
          <cell r="AB69">
            <v>174</v>
          </cell>
          <cell r="AC69">
            <v>12</v>
          </cell>
          <cell r="AD69">
            <v>70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Зареченские ТС Зареченские продукты.   Поком</v>
          </cell>
          <cell r="B70" t="str">
            <v>кг</v>
          </cell>
          <cell r="C70">
            <v>54</v>
          </cell>
          <cell r="D70">
            <v>34.200000000000003</v>
          </cell>
          <cell r="E70">
            <v>86.4</v>
          </cell>
          <cell r="G70">
            <v>1</v>
          </cell>
          <cell r="H70">
            <v>180</v>
          </cell>
          <cell r="I70" t="str">
            <v>матрица</v>
          </cell>
          <cell r="J70">
            <v>87.6</v>
          </cell>
          <cell r="K70">
            <v>-1.1999999999999886</v>
          </cell>
          <cell r="N70">
            <v>0</v>
          </cell>
          <cell r="O70">
            <v>17.28</v>
          </cell>
          <cell r="P70">
            <v>293.76</v>
          </cell>
          <cell r="Q70">
            <v>421.2</v>
          </cell>
          <cell r="T70">
            <v>17</v>
          </cell>
          <cell r="U70">
            <v>0</v>
          </cell>
          <cell r="V70">
            <v>4.32</v>
          </cell>
          <cell r="W70">
            <v>6.8400000000000007</v>
          </cell>
          <cell r="X70">
            <v>7.2799999999999994</v>
          </cell>
          <cell r="Y70">
            <v>7.2</v>
          </cell>
          <cell r="Z70">
            <v>0</v>
          </cell>
          <cell r="AB70">
            <v>293.76</v>
          </cell>
          <cell r="AC70">
            <v>1.8</v>
          </cell>
          <cell r="AD70">
            <v>234</v>
          </cell>
          <cell r="AE70">
            <v>421.2</v>
          </cell>
          <cell r="AF70">
            <v>18</v>
          </cell>
          <cell r="AG70">
            <v>234</v>
          </cell>
        </row>
        <row r="71">
          <cell r="A71" t="str">
            <v>Хрустящие крылышки острые к пиву ТМ Горячая штучка 0,3кг зам  ПОКОМ</v>
          </cell>
          <cell r="B71" t="str">
            <v>шт</v>
          </cell>
          <cell r="C71">
            <v>277</v>
          </cell>
          <cell r="D71">
            <v>121</v>
          </cell>
          <cell r="E71">
            <v>256</v>
          </cell>
          <cell r="F71">
            <v>111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256</v>
          </cell>
          <cell r="K71">
            <v>0</v>
          </cell>
          <cell r="N71">
            <v>0</v>
          </cell>
          <cell r="O71">
            <v>51.2</v>
          </cell>
          <cell r="P71">
            <v>503.40000000000009</v>
          </cell>
          <cell r="Q71">
            <v>840</v>
          </cell>
          <cell r="T71">
            <v>12.000000000000002</v>
          </cell>
          <cell r="U71">
            <v>2.16796875</v>
          </cell>
          <cell r="V71">
            <v>20.2</v>
          </cell>
          <cell r="W71">
            <v>32.200000000000003</v>
          </cell>
          <cell r="X71">
            <v>14</v>
          </cell>
          <cell r="Y71">
            <v>49.4</v>
          </cell>
          <cell r="Z71">
            <v>22</v>
          </cell>
          <cell r="AB71">
            <v>151.02000000000001</v>
          </cell>
          <cell r="AC71">
            <v>12</v>
          </cell>
          <cell r="AD71">
            <v>70</v>
          </cell>
          <cell r="AE71">
            <v>252</v>
          </cell>
          <cell r="AF71">
            <v>14</v>
          </cell>
          <cell r="AG71">
            <v>70</v>
          </cell>
        </row>
        <row r="72">
          <cell r="A72" t="str">
            <v>Чебупай сочное яблоко ТМ Горячая штучка ТС Чебупай 0,2 кг УВС.  зам  ПОКОМ</v>
          </cell>
          <cell r="B72" t="str">
            <v>шт</v>
          </cell>
          <cell r="C72">
            <v>104</v>
          </cell>
          <cell r="D72">
            <v>12</v>
          </cell>
          <cell r="E72">
            <v>18</v>
          </cell>
          <cell r="F72">
            <v>97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18</v>
          </cell>
          <cell r="K72">
            <v>0</v>
          </cell>
          <cell r="N72">
            <v>0</v>
          </cell>
          <cell r="O72">
            <v>3.6</v>
          </cell>
          <cell r="Q72">
            <v>0</v>
          </cell>
          <cell r="T72">
            <v>26.944444444444443</v>
          </cell>
          <cell r="U72">
            <v>26.944444444444443</v>
          </cell>
          <cell r="V72">
            <v>1.6</v>
          </cell>
          <cell r="W72">
            <v>3.8</v>
          </cell>
          <cell r="X72">
            <v>9.1999999999999993</v>
          </cell>
          <cell r="Y72">
            <v>0.8</v>
          </cell>
          <cell r="Z72">
            <v>0</v>
          </cell>
          <cell r="AA72" t="str">
            <v>нужно увеличить продажи!!!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Чебупай спелая вишня ТМ Горячая штучка ТС Чебупай 0,2 кг УВС. зам  ПОКОМ</v>
          </cell>
          <cell r="B73" t="str">
            <v>шт</v>
          </cell>
          <cell r="C73">
            <v>90</v>
          </cell>
          <cell r="D73">
            <v>30</v>
          </cell>
          <cell r="E73">
            <v>36</v>
          </cell>
          <cell r="F73">
            <v>81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36</v>
          </cell>
          <cell r="K73">
            <v>0</v>
          </cell>
          <cell r="N73">
            <v>0</v>
          </cell>
          <cell r="O73">
            <v>7.2</v>
          </cell>
          <cell r="P73">
            <v>19.799999999999997</v>
          </cell>
          <cell r="Q73">
            <v>0</v>
          </cell>
          <cell r="T73">
            <v>14</v>
          </cell>
          <cell r="U73">
            <v>11.25</v>
          </cell>
          <cell r="V73">
            <v>1.4</v>
          </cell>
          <cell r="W73">
            <v>3</v>
          </cell>
          <cell r="X73">
            <v>9.1999999999999993</v>
          </cell>
          <cell r="Y73">
            <v>4</v>
          </cell>
          <cell r="Z73">
            <v>3</v>
          </cell>
          <cell r="AB73">
            <v>3.9599999999999995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C74">
            <v>82</v>
          </cell>
          <cell r="D74">
            <v>16</v>
          </cell>
          <cell r="E74">
            <v>68</v>
          </cell>
          <cell r="F74">
            <v>-1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104</v>
          </cell>
          <cell r="K74">
            <v>-36</v>
          </cell>
          <cell r="N74">
            <v>224</v>
          </cell>
          <cell r="O74">
            <v>13.6</v>
          </cell>
          <cell r="Q74">
            <v>0</v>
          </cell>
          <cell r="T74">
            <v>16.397058823529413</v>
          </cell>
          <cell r="U74">
            <v>16.397058823529413</v>
          </cell>
          <cell r="V74">
            <v>21.8</v>
          </cell>
          <cell r="W74">
            <v>7.2</v>
          </cell>
          <cell r="X74">
            <v>14.2</v>
          </cell>
          <cell r="Y74">
            <v>11</v>
          </cell>
          <cell r="Z74">
            <v>0</v>
          </cell>
          <cell r="AB74">
            <v>0</v>
          </cell>
          <cell r="AC74">
            <v>14</v>
          </cell>
          <cell r="AD74">
            <v>0</v>
          </cell>
          <cell r="AE74">
            <v>0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C75">
            <v>193</v>
          </cell>
          <cell r="D75">
            <v>8</v>
          </cell>
          <cell r="E75">
            <v>87</v>
          </cell>
          <cell r="F75">
            <v>88</v>
          </cell>
          <cell r="G75">
            <v>0.48</v>
          </cell>
          <cell r="H75">
            <v>180</v>
          </cell>
          <cell r="I75" t="str">
            <v>матрица</v>
          </cell>
          <cell r="J75">
            <v>99</v>
          </cell>
          <cell r="K75">
            <v>-12</v>
          </cell>
          <cell r="N75">
            <v>24</v>
          </cell>
          <cell r="O75">
            <v>17.399999999999999</v>
          </cell>
          <cell r="P75">
            <v>131.59999999999997</v>
          </cell>
          <cell r="Q75">
            <v>0</v>
          </cell>
          <cell r="T75">
            <v>14</v>
          </cell>
          <cell r="U75">
            <v>6.4367816091954024</v>
          </cell>
          <cell r="V75">
            <v>13.6</v>
          </cell>
          <cell r="W75">
            <v>5.6</v>
          </cell>
          <cell r="X75">
            <v>13.8</v>
          </cell>
          <cell r="Y75">
            <v>46.8</v>
          </cell>
          <cell r="Z75">
            <v>16</v>
          </cell>
          <cell r="AB75">
            <v>63.167999999999978</v>
          </cell>
          <cell r="AC75">
            <v>8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510</v>
          </cell>
          <cell r="D76">
            <v>532</v>
          </cell>
          <cell r="E76">
            <v>504</v>
          </cell>
          <cell r="F76">
            <v>426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520</v>
          </cell>
          <cell r="K76">
            <v>-16</v>
          </cell>
          <cell r="N76">
            <v>384</v>
          </cell>
          <cell r="O76">
            <v>100.8</v>
          </cell>
          <cell r="P76">
            <v>601.20000000000005</v>
          </cell>
          <cell r="Q76">
            <v>840</v>
          </cell>
          <cell r="T76">
            <v>14</v>
          </cell>
          <cell r="U76">
            <v>8.0357142857142865</v>
          </cell>
          <cell r="V76">
            <v>93.8</v>
          </cell>
          <cell r="W76">
            <v>93.4</v>
          </cell>
          <cell r="X76">
            <v>95.4</v>
          </cell>
          <cell r="Y76">
            <v>126.2</v>
          </cell>
          <cell r="Z76">
            <v>83.8</v>
          </cell>
          <cell r="AB76">
            <v>150.30000000000001</v>
          </cell>
          <cell r="AC76">
            <v>12</v>
          </cell>
          <cell r="AD76">
            <v>70</v>
          </cell>
          <cell r="AE76">
            <v>210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592</v>
          </cell>
          <cell r="D77">
            <v>568</v>
          </cell>
          <cell r="E77">
            <v>633</v>
          </cell>
          <cell r="F77">
            <v>413</v>
          </cell>
          <cell r="G77">
            <v>0.25</v>
          </cell>
          <cell r="H77">
            <v>180</v>
          </cell>
          <cell r="I77" t="str">
            <v>матрица / паллет</v>
          </cell>
          <cell r="J77">
            <v>634</v>
          </cell>
          <cell r="K77">
            <v>-1</v>
          </cell>
          <cell r="N77">
            <v>504</v>
          </cell>
          <cell r="O77">
            <v>126.6</v>
          </cell>
          <cell r="P77">
            <v>855.39999999999986</v>
          </cell>
          <cell r="Q77">
            <v>840</v>
          </cell>
          <cell r="T77">
            <v>14</v>
          </cell>
          <cell r="U77">
            <v>7.2432859399684046</v>
          </cell>
          <cell r="V77">
            <v>108.2</v>
          </cell>
          <cell r="W77">
            <v>103.6</v>
          </cell>
          <cell r="X77">
            <v>104</v>
          </cell>
          <cell r="Y77">
            <v>125.8</v>
          </cell>
          <cell r="Z77">
            <v>28.2</v>
          </cell>
          <cell r="AB77">
            <v>213.84999999999997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153.9</v>
          </cell>
          <cell r="E78">
            <v>10.8</v>
          </cell>
          <cell r="F78">
            <v>108</v>
          </cell>
          <cell r="G78">
            <v>1</v>
          </cell>
          <cell r="H78">
            <v>180</v>
          </cell>
          <cell r="I78" t="str">
            <v>матрица</v>
          </cell>
          <cell r="J78">
            <v>13.5</v>
          </cell>
          <cell r="K78">
            <v>-2.6999999999999993</v>
          </cell>
          <cell r="N78">
            <v>0</v>
          </cell>
          <cell r="O78">
            <v>2.16</v>
          </cell>
          <cell r="Q78">
            <v>0</v>
          </cell>
          <cell r="T78">
            <v>50</v>
          </cell>
          <cell r="U78">
            <v>50</v>
          </cell>
          <cell r="V78">
            <v>2.7</v>
          </cell>
          <cell r="W78">
            <v>2.16</v>
          </cell>
          <cell r="X78">
            <v>1.62</v>
          </cell>
          <cell r="Y78">
            <v>13.88</v>
          </cell>
          <cell r="Z78">
            <v>11.34</v>
          </cell>
          <cell r="AA78" t="str">
            <v>нужно увеличить продажи!!!</v>
          </cell>
          <cell r="AB78">
            <v>0</v>
          </cell>
          <cell r="AC78">
            <v>2.7</v>
          </cell>
          <cell r="AD78">
            <v>0</v>
          </cell>
          <cell r="AE78">
            <v>0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625</v>
          </cell>
          <cell r="D79">
            <v>461.8</v>
          </cell>
          <cell r="E79">
            <v>586.79999999999995</v>
          </cell>
          <cell r="F79">
            <v>430</v>
          </cell>
          <cell r="G79">
            <v>1</v>
          </cell>
          <cell r="H79">
            <v>180</v>
          </cell>
          <cell r="I79" t="str">
            <v>матрица / паллет</v>
          </cell>
          <cell r="J79">
            <v>582.70000000000005</v>
          </cell>
          <cell r="K79">
            <v>4.0999999999999091</v>
          </cell>
          <cell r="N79">
            <v>240</v>
          </cell>
          <cell r="O79">
            <v>117.35999999999999</v>
          </cell>
          <cell r="P79">
            <v>973.03999999999974</v>
          </cell>
          <cell r="Q79">
            <v>840</v>
          </cell>
          <cell r="T79">
            <v>14</v>
          </cell>
          <cell r="U79">
            <v>5.708929788684391</v>
          </cell>
          <cell r="V79">
            <v>85.2</v>
          </cell>
          <cell r="W79">
            <v>97</v>
          </cell>
          <cell r="X79">
            <v>107</v>
          </cell>
          <cell r="Y79">
            <v>97.6</v>
          </cell>
          <cell r="Z79">
            <v>86</v>
          </cell>
          <cell r="AA79" t="str">
            <v>есть дубль</v>
          </cell>
          <cell r="AB79">
            <v>973.03999999999974</v>
          </cell>
          <cell r="AC79">
            <v>5</v>
          </cell>
          <cell r="AD79">
            <v>168</v>
          </cell>
          <cell r="AE79">
            <v>840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E80">
            <v>5</v>
          </cell>
          <cell r="F80">
            <v>-5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5</v>
          </cell>
          <cell r="K80">
            <v>0</v>
          </cell>
          <cell r="O80">
            <v>1</v>
          </cell>
          <cell r="T80">
            <v>-5</v>
          </cell>
          <cell r="U80">
            <v>-5</v>
          </cell>
          <cell r="V80">
            <v>1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дубль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7</v>
          </cell>
          <cell r="D81">
            <v>220</v>
          </cell>
          <cell r="E81">
            <v>124</v>
          </cell>
          <cell r="F81">
            <v>103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124</v>
          </cell>
          <cell r="K81">
            <v>0</v>
          </cell>
          <cell r="N81">
            <v>44</v>
          </cell>
          <cell r="O81">
            <v>24.8</v>
          </cell>
          <cell r="P81">
            <v>200.2</v>
          </cell>
          <cell r="Q81">
            <v>0</v>
          </cell>
          <cell r="T81">
            <v>14</v>
          </cell>
          <cell r="U81">
            <v>5.9274193548387091</v>
          </cell>
          <cell r="V81">
            <v>19</v>
          </cell>
          <cell r="W81">
            <v>20.8</v>
          </cell>
          <cell r="X81">
            <v>7.2</v>
          </cell>
          <cell r="Y81">
            <v>14</v>
          </cell>
          <cell r="Z81">
            <v>14.6</v>
          </cell>
          <cell r="AB81">
            <v>28.028000000000002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11" width="6.85546875" customWidth="1"/>
    <col min="12" max="14" width="0.5703125" customWidth="1"/>
    <col min="15" max="15" width="6.85546875" customWidth="1"/>
    <col min="16" max="17" width="13.7109375" customWidth="1"/>
    <col min="18" max="18" width="6.85546875" customWidth="1"/>
    <col min="19" max="19" width="21.7109375" customWidth="1"/>
    <col min="20" max="21" width="5" customWidth="1"/>
    <col min="22" max="26" width="6.140625" customWidth="1"/>
    <col min="27" max="27" width="24.7109375" customWidth="1"/>
    <col min="28" max="28" width="6.42578125" customWidth="1"/>
    <col min="29" max="29" width="6.42578125" style="8" customWidth="1"/>
    <col min="30" max="30" width="7.42578125" style="13" customWidth="1"/>
    <col min="31" max="33" width="6.42578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22" t="s">
        <v>128</v>
      </c>
      <c r="Q2" s="22" t="s">
        <v>129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118</v>
      </c>
      <c r="AG3" s="14" t="s">
        <v>119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11799.400000000001</v>
      </c>
      <c r="F5" s="4">
        <f>SUM(F6:F500)</f>
        <v>21051.199999999997</v>
      </c>
      <c r="G5" s="6"/>
      <c r="H5" s="1"/>
      <c r="I5" s="1"/>
      <c r="J5" s="4">
        <f t="shared" ref="J5:R5" si="0">SUM(J6:J500)</f>
        <v>11805.2</v>
      </c>
      <c r="K5" s="4">
        <f t="shared" si="0"/>
        <v>-5.8000000000000185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2359.880000000001</v>
      </c>
      <c r="P5" s="4">
        <f t="shared" si="0"/>
        <v>14927.2</v>
      </c>
      <c r="Q5" s="4">
        <f t="shared" si="0"/>
        <v>15754.599999999999</v>
      </c>
      <c r="R5" s="4">
        <f t="shared" si="0"/>
        <v>0</v>
      </c>
      <c r="S5" s="1"/>
      <c r="T5" s="1"/>
      <c r="U5" s="1"/>
      <c r="V5" s="4">
        <f t="shared" ref="V5:Z5" si="1">SUM(V6:V500)</f>
        <v>2256.46</v>
      </c>
      <c r="W5" s="4">
        <f t="shared" si="1"/>
        <v>2134.56</v>
      </c>
      <c r="X5" s="4">
        <f t="shared" si="1"/>
        <v>2050.9400000000005</v>
      </c>
      <c r="Y5" s="4">
        <f t="shared" si="1"/>
        <v>2538.48</v>
      </c>
      <c r="Z5" s="4">
        <f t="shared" si="1"/>
        <v>1600.3600000000004</v>
      </c>
      <c r="AA5" s="1"/>
      <c r="AB5" s="4">
        <f>SUM(AB6:AB500)</f>
        <v>6164.7120000000023</v>
      </c>
      <c r="AC5" s="6"/>
      <c r="AD5" s="12">
        <f>SUM(AD6:AD500)</f>
        <v>1740</v>
      </c>
      <c r="AE5" s="4">
        <f>SUM(AE6:AE500)</f>
        <v>6405.1200000000008</v>
      </c>
      <c r="AF5" s="1"/>
      <c r="AG5" s="1"/>
      <c r="AH5" s="4">
        <f>SUM(AH6:AH500)</f>
        <v>20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307</v>
      </c>
      <c r="D6" s="1"/>
      <c r="E6" s="1">
        <v>144</v>
      </c>
      <c r="F6" s="1">
        <v>133</v>
      </c>
      <c r="G6" s="6">
        <v>0.3</v>
      </c>
      <c r="H6" s="1">
        <v>180</v>
      </c>
      <c r="I6" s="1" t="s">
        <v>35</v>
      </c>
      <c r="J6" s="1">
        <v>144</v>
      </c>
      <c r="K6" s="1">
        <f t="shared" ref="K6:K37" si="2">E6-J6</f>
        <v>0</v>
      </c>
      <c r="L6" s="1"/>
      <c r="M6" s="1"/>
      <c r="N6" s="1"/>
      <c r="O6" s="1">
        <f>E6/5</f>
        <v>28.8</v>
      </c>
      <c r="P6" s="26">
        <f>20*O6-F6</f>
        <v>443</v>
      </c>
      <c r="Q6" s="26">
        <f>AD6*AC6</f>
        <v>840</v>
      </c>
      <c r="R6" s="5"/>
      <c r="S6" s="1"/>
      <c r="T6" s="1">
        <f>(F6+P6)/O6</f>
        <v>20</v>
      </c>
      <c r="U6" s="1">
        <f>F6/O6</f>
        <v>4.6180555555555554</v>
      </c>
      <c r="V6" s="1">
        <v>11.8</v>
      </c>
      <c r="W6" s="1">
        <v>15.2</v>
      </c>
      <c r="X6" s="1">
        <v>31.8</v>
      </c>
      <c r="Y6" s="1">
        <v>19.2</v>
      </c>
      <c r="Z6" s="1">
        <v>9.1999999999999993</v>
      </c>
      <c r="AA6" s="1"/>
      <c r="AB6" s="1">
        <f>P6*G6</f>
        <v>132.9</v>
      </c>
      <c r="AC6" s="6">
        <v>12</v>
      </c>
      <c r="AD6" s="10">
        <f>MROUND(P6,AC6*AG6)/AC6</f>
        <v>70</v>
      </c>
      <c r="AE6" s="1">
        <f>AD6*AC6*G6</f>
        <v>252</v>
      </c>
      <c r="AF6" s="1">
        <f>VLOOKUP(A6,[1]Sheet!$A:$AF,32,0)</f>
        <v>14</v>
      </c>
      <c r="AG6" s="1">
        <f>VLOOKUP(A6,[1]Sheet!$A:$AG,33,0)</f>
        <v>70</v>
      </c>
      <c r="AH6" s="1">
        <f>AD6/AG6</f>
        <v>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34</v>
      </c>
      <c r="C7" s="1">
        <v>846</v>
      </c>
      <c r="D7" s="1"/>
      <c r="E7" s="1">
        <v>432</v>
      </c>
      <c r="F7" s="1">
        <v>372</v>
      </c>
      <c r="G7" s="6">
        <v>0.3</v>
      </c>
      <c r="H7" s="1">
        <v>180</v>
      </c>
      <c r="I7" s="1" t="s">
        <v>35</v>
      </c>
      <c r="J7" s="1">
        <v>432</v>
      </c>
      <c r="K7" s="1">
        <f t="shared" si="2"/>
        <v>0</v>
      </c>
      <c r="L7" s="1"/>
      <c r="M7" s="1"/>
      <c r="N7" s="1"/>
      <c r="O7" s="1">
        <f t="shared" ref="O7:O70" si="3">E7/5</f>
        <v>86.4</v>
      </c>
      <c r="P7" s="26">
        <f t="shared" ref="P7:P16" si="4">14*O7-F7</f>
        <v>837.60000000000014</v>
      </c>
      <c r="Q7" s="26">
        <f t="shared" ref="Q7:Q18" si="5">AD7*AC7</f>
        <v>840</v>
      </c>
      <c r="R7" s="5"/>
      <c r="S7" s="1"/>
      <c r="T7" s="1">
        <f t="shared" ref="T7:T70" si="6">(F7+P7)/O7</f>
        <v>14</v>
      </c>
      <c r="U7" s="1">
        <f t="shared" ref="U7:U70" si="7">F7/O7</f>
        <v>4.3055555555555554</v>
      </c>
      <c r="V7" s="1">
        <v>37.6</v>
      </c>
      <c r="W7" s="1">
        <v>66</v>
      </c>
      <c r="X7" s="1">
        <v>55.4</v>
      </c>
      <c r="Y7" s="1">
        <v>91</v>
      </c>
      <c r="Z7" s="1">
        <v>35.200000000000003</v>
      </c>
      <c r="AA7" s="1"/>
      <c r="AB7" s="1">
        <f t="shared" ref="AB7:AB70" si="8">P7*G7</f>
        <v>251.28000000000003</v>
      </c>
      <c r="AC7" s="6">
        <v>12</v>
      </c>
      <c r="AD7" s="10">
        <f t="shared" ref="AD7:AD18" si="9">MROUND(P7,AC7*AG7)/AC7</f>
        <v>70</v>
      </c>
      <c r="AE7" s="1">
        <f t="shared" ref="AE7:AE18" si="10">AD7*AC7*G7</f>
        <v>252</v>
      </c>
      <c r="AF7" s="1">
        <f>VLOOKUP(A7,[1]Sheet!$A:$AF,32,0)</f>
        <v>14</v>
      </c>
      <c r="AG7" s="1">
        <f>VLOOKUP(A7,[1]Sheet!$A:$AG,33,0)</f>
        <v>70</v>
      </c>
      <c r="AH7" s="1">
        <f t="shared" ref="AH7:AH17" si="11">AD7/AG7</f>
        <v>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1289</v>
      </c>
      <c r="D8" s="1">
        <v>312</v>
      </c>
      <c r="E8" s="1">
        <v>591</v>
      </c>
      <c r="F8" s="1">
        <v>949</v>
      </c>
      <c r="G8" s="6">
        <v>0.3</v>
      </c>
      <c r="H8" s="1">
        <v>180</v>
      </c>
      <c r="I8" s="1" t="s">
        <v>35</v>
      </c>
      <c r="J8" s="1">
        <v>589</v>
      </c>
      <c r="K8" s="1">
        <f t="shared" si="2"/>
        <v>2</v>
      </c>
      <c r="L8" s="1"/>
      <c r="M8" s="1"/>
      <c r="N8" s="1"/>
      <c r="O8" s="1">
        <f t="shared" si="3"/>
        <v>118.2</v>
      </c>
      <c r="P8" s="26">
        <f t="shared" si="4"/>
        <v>705.8</v>
      </c>
      <c r="Q8" s="26">
        <f t="shared" si="5"/>
        <v>840</v>
      </c>
      <c r="R8" s="5"/>
      <c r="S8" s="1"/>
      <c r="T8" s="1">
        <f t="shared" si="6"/>
        <v>14</v>
      </c>
      <c r="U8" s="1">
        <f t="shared" si="7"/>
        <v>8.0287648054145517</v>
      </c>
      <c r="V8" s="1">
        <v>103</v>
      </c>
      <c r="W8" s="1">
        <v>116</v>
      </c>
      <c r="X8" s="1">
        <v>113.8</v>
      </c>
      <c r="Y8" s="1">
        <v>163.80000000000001</v>
      </c>
      <c r="Z8" s="1">
        <v>61.4</v>
      </c>
      <c r="AA8" s="1"/>
      <c r="AB8" s="1">
        <f t="shared" si="8"/>
        <v>211.73999999999998</v>
      </c>
      <c r="AC8" s="6">
        <v>12</v>
      </c>
      <c r="AD8" s="10">
        <f t="shared" si="9"/>
        <v>70</v>
      </c>
      <c r="AE8" s="1">
        <f t="shared" si="10"/>
        <v>252</v>
      </c>
      <c r="AF8" s="1">
        <f>VLOOKUP(A8,[1]Sheet!$A:$AF,32,0)</f>
        <v>14</v>
      </c>
      <c r="AG8" s="1">
        <f>VLOOKUP(A8,[1]Sheet!$A:$AG,33,0)</f>
        <v>70</v>
      </c>
      <c r="AH8" s="1">
        <f t="shared" si="11"/>
        <v>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490</v>
      </c>
      <c r="D9" s="1"/>
      <c r="E9" s="1">
        <v>193</v>
      </c>
      <c r="F9" s="1">
        <v>223</v>
      </c>
      <c r="G9" s="6">
        <v>0.3</v>
      </c>
      <c r="H9" s="1">
        <v>180</v>
      </c>
      <c r="I9" s="1" t="s">
        <v>35</v>
      </c>
      <c r="J9" s="1">
        <v>196</v>
      </c>
      <c r="K9" s="1">
        <f t="shared" si="2"/>
        <v>-3</v>
      </c>
      <c r="L9" s="1"/>
      <c r="M9" s="1"/>
      <c r="N9" s="1"/>
      <c r="O9" s="1">
        <f t="shared" si="3"/>
        <v>38.6</v>
      </c>
      <c r="P9" s="26">
        <f>20*O9-F9</f>
        <v>549</v>
      </c>
      <c r="Q9" s="26">
        <f t="shared" si="5"/>
        <v>840</v>
      </c>
      <c r="R9" s="5"/>
      <c r="S9" s="1"/>
      <c r="T9" s="1">
        <f t="shared" si="6"/>
        <v>20</v>
      </c>
      <c r="U9" s="1">
        <f t="shared" si="7"/>
        <v>5.7772020725388602</v>
      </c>
      <c r="V9" s="1">
        <v>52.8</v>
      </c>
      <c r="W9" s="1">
        <v>45</v>
      </c>
      <c r="X9" s="1">
        <v>42.6</v>
      </c>
      <c r="Y9" s="1">
        <v>38.6</v>
      </c>
      <c r="Z9" s="1">
        <v>52.2</v>
      </c>
      <c r="AA9" s="1"/>
      <c r="AB9" s="1">
        <f t="shared" si="8"/>
        <v>164.7</v>
      </c>
      <c r="AC9" s="6">
        <v>12</v>
      </c>
      <c r="AD9" s="10">
        <f t="shared" si="9"/>
        <v>70</v>
      </c>
      <c r="AE9" s="1">
        <f t="shared" si="10"/>
        <v>252</v>
      </c>
      <c r="AF9" s="1">
        <f>VLOOKUP(A9,[1]Sheet!$A:$AF,32,0)</f>
        <v>14</v>
      </c>
      <c r="AG9" s="1">
        <f>VLOOKUP(A9,[1]Sheet!$A:$AG,33,0)</f>
        <v>70</v>
      </c>
      <c r="AH9" s="1">
        <f t="shared" si="11"/>
        <v>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1030</v>
      </c>
      <c r="D10" s="1">
        <v>96</v>
      </c>
      <c r="E10" s="1">
        <v>412</v>
      </c>
      <c r="F10" s="1">
        <v>607</v>
      </c>
      <c r="G10" s="6">
        <v>0.3</v>
      </c>
      <c r="H10" s="1">
        <v>180</v>
      </c>
      <c r="I10" s="1" t="s">
        <v>35</v>
      </c>
      <c r="J10" s="1">
        <v>412</v>
      </c>
      <c r="K10" s="1">
        <f t="shared" si="2"/>
        <v>0</v>
      </c>
      <c r="L10" s="1"/>
      <c r="M10" s="1"/>
      <c r="N10" s="1"/>
      <c r="O10" s="1">
        <f t="shared" si="3"/>
        <v>82.4</v>
      </c>
      <c r="P10" s="26">
        <f t="shared" si="4"/>
        <v>546.60000000000014</v>
      </c>
      <c r="Q10" s="26">
        <f t="shared" si="5"/>
        <v>840</v>
      </c>
      <c r="R10" s="5"/>
      <c r="S10" s="1"/>
      <c r="T10" s="1">
        <f t="shared" si="6"/>
        <v>14</v>
      </c>
      <c r="U10" s="1">
        <f t="shared" si="7"/>
        <v>7.3665048543689311</v>
      </c>
      <c r="V10" s="1">
        <v>68.2</v>
      </c>
      <c r="W10" s="1">
        <v>84.6</v>
      </c>
      <c r="X10" s="1">
        <v>85.8</v>
      </c>
      <c r="Y10" s="1">
        <v>119</v>
      </c>
      <c r="Z10" s="1">
        <v>53</v>
      </c>
      <c r="AA10" s="1"/>
      <c r="AB10" s="1">
        <f t="shared" si="8"/>
        <v>163.98000000000005</v>
      </c>
      <c r="AC10" s="6">
        <v>12</v>
      </c>
      <c r="AD10" s="10">
        <f t="shared" si="9"/>
        <v>70</v>
      </c>
      <c r="AE10" s="1">
        <f t="shared" si="10"/>
        <v>252</v>
      </c>
      <c r="AF10" s="1">
        <f>VLOOKUP(A10,[1]Sheet!$A:$AF,32,0)</f>
        <v>14</v>
      </c>
      <c r="AG10" s="1">
        <f>VLOOKUP(A10,[1]Sheet!$A:$AG,33,0)</f>
        <v>70</v>
      </c>
      <c r="AH10" s="1">
        <f t="shared" si="11"/>
        <v>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327</v>
      </c>
      <c r="D11" s="1">
        <v>240</v>
      </c>
      <c r="E11" s="1">
        <v>202</v>
      </c>
      <c r="F11" s="1">
        <v>336</v>
      </c>
      <c r="G11" s="6">
        <v>0.09</v>
      </c>
      <c r="H11" s="1">
        <v>180</v>
      </c>
      <c r="I11" s="1" t="s">
        <v>35</v>
      </c>
      <c r="J11" s="1">
        <v>174</v>
      </c>
      <c r="K11" s="1">
        <f t="shared" si="2"/>
        <v>28</v>
      </c>
      <c r="L11" s="1"/>
      <c r="M11" s="1"/>
      <c r="N11" s="1"/>
      <c r="O11" s="1">
        <f t="shared" si="3"/>
        <v>40.4</v>
      </c>
      <c r="P11" s="27">
        <f>14*O11-F11</f>
        <v>229.60000000000002</v>
      </c>
      <c r="Q11" s="27">
        <f t="shared" si="5"/>
        <v>0</v>
      </c>
      <c r="R11" s="5"/>
      <c r="S11" s="1"/>
      <c r="T11" s="1">
        <f t="shared" si="6"/>
        <v>14.000000000000002</v>
      </c>
      <c r="U11" s="1">
        <f t="shared" si="7"/>
        <v>8.3168316831683171</v>
      </c>
      <c r="V11" s="1">
        <v>36.4</v>
      </c>
      <c r="W11" s="1">
        <v>31.6</v>
      </c>
      <c r="X11" s="1">
        <v>46</v>
      </c>
      <c r="Y11" s="1">
        <v>28</v>
      </c>
      <c r="Z11" s="1">
        <v>19.399999999999999</v>
      </c>
      <c r="AA11" s="1"/>
      <c r="AB11" s="1">
        <f t="shared" si="8"/>
        <v>20.664000000000001</v>
      </c>
      <c r="AC11" s="6">
        <v>24</v>
      </c>
      <c r="AD11" s="10">
        <f t="shared" si="9"/>
        <v>0</v>
      </c>
      <c r="AE11" s="1">
        <f t="shared" si="10"/>
        <v>0</v>
      </c>
      <c r="AF11" s="1">
        <f>VLOOKUP(A11,[1]Sheet!$A:$AF,32,0)</f>
        <v>14</v>
      </c>
      <c r="AG11" s="1">
        <f>VLOOKUP(A11,[1]Sheet!$A:$AG,33,0)</f>
        <v>126</v>
      </c>
      <c r="AH11" s="1">
        <f t="shared" si="1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263</v>
      </c>
      <c r="D12" s="1">
        <v>185</v>
      </c>
      <c r="E12" s="1">
        <v>249</v>
      </c>
      <c r="F12" s="1">
        <v>180</v>
      </c>
      <c r="G12" s="6">
        <v>0.36</v>
      </c>
      <c r="H12" s="1">
        <v>180</v>
      </c>
      <c r="I12" s="1" t="s">
        <v>35</v>
      </c>
      <c r="J12" s="1">
        <v>298</v>
      </c>
      <c r="K12" s="1">
        <f t="shared" si="2"/>
        <v>-49</v>
      </c>
      <c r="L12" s="1"/>
      <c r="M12" s="1"/>
      <c r="N12" s="1"/>
      <c r="O12" s="1">
        <f t="shared" si="3"/>
        <v>49.8</v>
      </c>
      <c r="P12" s="26">
        <f t="shared" si="4"/>
        <v>517.19999999999993</v>
      </c>
      <c r="Q12" s="26">
        <f t="shared" si="5"/>
        <v>700</v>
      </c>
      <c r="R12" s="5"/>
      <c r="S12" s="1"/>
      <c r="T12" s="1">
        <f t="shared" si="6"/>
        <v>14</v>
      </c>
      <c r="U12" s="1">
        <f t="shared" si="7"/>
        <v>3.6144578313253013</v>
      </c>
      <c r="V12" s="1">
        <v>28.8</v>
      </c>
      <c r="W12" s="1">
        <v>21</v>
      </c>
      <c r="X12" s="1">
        <v>35.6</v>
      </c>
      <c r="Y12" s="1">
        <v>29.2</v>
      </c>
      <c r="Z12" s="1">
        <v>3.8</v>
      </c>
      <c r="AA12" s="1"/>
      <c r="AB12" s="1">
        <f t="shared" si="8"/>
        <v>186.19199999999998</v>
      </c>
      <c r="AC12" s="6">
        <v>10</v>
      </c>
      <c r="AD12" s="10">
        <f t="shared" si="9"/>
        <v>70</v>
      </c>
      <c r="AE12" s="1">
        <f t="shared" si="10"/>
        <v>252</v>
      </c>
      <c r="AF12" s="1">
        <f>VLOOKUP(A12,[1]Sheet!$A:$AF,32,0)</f>
        <v>14</v>
      </c>
      <c r="AG12" s="1">
        <f>VLOOKUP(A12,[1]Sheet!$A:$AG,33,0)</f>
        <v>70</v>
      </c>
      <c r="AH12" s="1">
        <f t="shared" si="11"/>
        <v>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529.29999999999995</v>
      </c>
      <c r="D13" s="1"/>
      <c r="E13" s="1">
        <v>132</v>
      </c>
      <c r="F13" s="1">
        <v>320.3</v>
      </c>
      <c r="G13" s="6">
        <v>1</v>
      </c>
      <c r="H13" s="1">
        <v>180</v>
      </c>
      <c r="I13" s="1" t="s">
        <v>35</v>
      </c>
      <c r="J13" s="1">
        <v>117.2</v>
      </c>
      <c r="K13" s="1">
        <f t="shared" si="2"/>
        <v>14.799999999999997</v>
      </c>
      <c r="L13" s="1"/>
      <c r="M13" s="1"/>
      <c r="N13" s="1"/>
      <c r="O13" s="1">
        <f t="shared" si="3"/>
        <v>26.4</v>
      </c>
      <c r="P13" s="27">
        <f>14*O13-F13</f>
        <v>49.299999999999955</v>
      </c>
      <c r="Q13" s="27">
        <f t="shared" si="5"/>
        <v>0</v>
      </c>
      <c r="R13" s="5"/>
      <c r="S13" s="1"/>
      <c r="T13" s="1">
        <f t="shared" si="6"/>
        <v>14</v>
      </c>
      <c r="U13" s="1">
        <f t="shared" si="7"/>
        <v>12.132575757575758</v>
      </c>
      <c r="V13" s="1">
        <v>31.8</v>
      </c>
      <c r="W13" s="1">
        <v>44.14</v>
      </c>
      <c r="X13" s="1">
        <v>47.3</v>
      </c>
      <c r="Y13" s="1">
        <v>18.7</v>
      </c>
      <c r="Z13" s="1">
        <v>52.8</v>
      </c>
      <c r="AA13" s="22"/>
      <c r="AB13" s="1">
        <f t="shared" si="8"/>
        <v>49.299999999999955</v>
      </c>
      <c r="AC13" s="6">
        <v>5.5</v>
      </c>
      <c r="AD13" s="10">
        <f t="shared" si="9"/>
        <v>0</v>
      </c>
      <c r="AE13" s="1">
        <f t="shared" si="10"/>
        <v>0</v>
      </c>
      <c r="AF13" s="1">
        <f>VLOOKUP(A13,[1]Sheet!$A:$AF,32,0)</f>
        <v>12</v>
      </c>
      <c r="AG13" s="1">
        <f>VLOOKUP(A13,[1]Sheet!$A:$AG,33,0)</f>
        <v>84</v>
      </c>
      <c r="AH13" s="1">
        <f t="shared" si="1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44</v>
      </c>
      <c r="C14" s="1">
        <v>290.8</v>
      </c>
      <c r="D14" s="1">
        <v>75</v>
      </c>
      <c r="E14" s="1">
        <v>111</v>
      </c>
      <c r="F14" s="1">
        <v>239.8</v>
      </c>
      <c r="G14" s="6">
        <v>1</v>
      </c>
      <c r="H14" s="1">
        <v>180</v>
      </c>
      <c r="I14" s="1" t="s">
        <v>35</v>
      </c>
      <c r="J14" s="1">
        <v>110.2</v>
      </c>
      <c r="K14" s="1">
        <f t="shared" si="2"/>
        <v>0.79999999999999716</v>
      </c>
      <c r="L14" s="1"/>
      <c r="M14" s="1"/>
      <c r="N14" s="1"/>
      <c r="O14" s="1">
        <f t="shared" si="3"/>
        <v>22.2</v>
      </c>
      <c r="P14" s="27">
        <f>14*O14-F14</f>
        <v>71</v>
      </c>
      <c r="Q14" s="27">
        <f t="shared" si="5"/>
        <v>0</v>
      </c>
      <c r="R14" s="5"/>
      <c r="S14" s="1"/>
      <c r="T14" s="1">
        <f t="shared" si="6"/>
        <v>14.000000000000002</v>
      </c>
      <c r="U14" s="1">
        <f t="shared" si="7"/>
        <v>10.801801801801803</v>
      </c>
      <c r="V14" s="1">
        <v>23.4</v>
      </c>
      <c r="W14" s="1">
        <v>26.18</v>
      </c>
      <c r="X14" s="1">
        <v>26.46</v>
      </c>
      <c r="Y14" s="1">
        <v>28.8</v>
      </c>
      <c r="Z14" s="1">
        <v>12</v>
      </c>
      <c r="AA14" s="1"/>
      <c r="AB14" s="1">
        <f t="shared" si="8"/>
        <v>71</v>
      </c>
      <c r="AC14" s="6">
        <v>3</v>
      </c>
      <c r="AD14" s="10">
        <f t="shared" si="9"/>
        <v>0</v>
      </c>
      <c r="AE14" s="1">
        <f t="shared" si="10"/>
        <v>0</v>
      </c>
      <c r="AF14" s="1">
        <f>VLOOKUP(A14,[1]Sheet!$A:$AF,32,0)</f>
        <v>14</v>
      </c>
      <c r="AG14" s="1">
        <f>VLOOKUP(A14,[1]Sheet!$A:$AG,33,0)</f>
        <v>126</v>
      </c>
      <c r="AH14" s="1">
        <f t="shared" si="11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55.5</v>
      </c>
      <c r="D15" s="1"/>
      <c r="E15" s="20">
        <f>18.5+E67</f>
        <v>68</v>
      </c>
      <c r="F15" s="1">
        <v>33.299999999999997</v>
      </c>
      <c r="G15" s="6">
        <v>1</v>
      </c>
      <c r="H15" s="1">
        <v>180</v>
      </c>
      <c r="I15" s="1" t="s">
        <v>35</v>
      </c>
      <c r="J15" s="1">
        <v>22.5</v>
      </c>
      <c r="K15" s="1">
        <f t="shared" si="2"/>
        <v>45.5</v>
      </c>
      <c r="L15" s="1"/>
      <c r="M15" s="1"/>
      <c r="N15" s="1"/>
      <c r="O15" s="1">
        <f t="shared" si="3"/>
        <v>13.6</v>
      </c>
      <c r="P15" s="26">
        <f t="shared" ref="P15" si="12">20*O15-F15</f>
        <v>238.7</v>
      </c>
      <c r="Q15" s="26">
        <f t="shared" si="5"/>
        <v>466.20000000000005</v>
      </c>
      <c r="R15" s="5"/>
      <c r="S15" s="1"/>
      <c r="T15" s="1">
        <f t="shared" si="6"/>
        <v>20</v>
      </c>
      <c r="U15" s="1">
        <f t="shared" si="7"/>
        <v>2.4485294117647056</v>
      </c>
      <c r="V15" s="1">
        <v>2.96</v>
      </c>
      <c r="W15" s="1">
        <v>4.4400000000000004</v>
      </c>
      <c r="X15" s="1">
        <v>0.74</v>
      </c>
      <c r="Y15" s="1">
        <v>4.4400000000000004</v>
      </c>
      <c r="Z15" s="1">
        <v>2.96</v>
      </c>
      <c r="AA15" s="22" t="s">
        <v>120</v>
      </c>
      <c r="AB15" s="1">
        <f t="shared" si="8"/>
        <v>238.7</v>
      </c>
      <c r="AC15" s="6">
        <v>3.7</v>
      </c>
      <c r="AD15" s="10">
        <f t="shared" si="9"/>
        <v>126</v>
      </c>
      <c r="AE15" s="1">
        <f t="shared" si="10"/>
        <v>466.20000000000005</v>
      </c>
      <c r="AF15" s="1">
        <f>VLOOKUP(A15,[1]Sheet!$A:$AF,32,0)</f>
        <v>14</v>
      </c>
      <c r="AG15" s="1">
        <f>VLOOKUP(A15,[1]Sheet!$A:$AG,33,0)</f>
        <v>126</v>
      </c>
      <c r="AH15" s="1">
        <f t="shared" si="11"/>
        <v>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44</v>
      </c>
      <c r="C16" s="1">
        <v>1746.8</v>
      </c>
      <c r="D16" s="1">
        <v>743.7</v>
      </c>
      <c r="E16" s="1">
        <v>754.8</v>
      </c>
      <c r="F16" s="1">
        <v>1569.2</v>
      </c>
      <c r="G16" s="6">
        <v>1</v>
      </c>
      <c r="H16" s="1">
        <v>180</v>
      </c>
      <c r="I16" s="1" t="s">
        <v>48</v>
      </c>
      <c r="J16" s="1">
        <v>765</v>
      </c>
      <c r="K16" s="1">
        <f t="shared" si="2"/>
        <v>-10.200000000000045</v>
      </c>
      <c r="L16" s="1"/>
      <c r="M16" s="1"/>
      <c r="N16" s="1"/>
      <c r="O16" s="1">
        <f t="shared" si="3"/>
        <v>150.95999999999998</v>
      </c>
      <c r="P16" s="26">
        <f t="shared" si="4"/>
        <v>544.23999999999955</v>
      </c>
      <c r="Q16" s="26">
        <f t="shared" si="5"/>
        <v>466.20000000000005</v>
      </c>
      <c r="R16" s="5"/>
      <c r="S16" s="1"/>
      <c r="T16" s="1">
        <f t="shared" si="6"/>
        <v>14</v>
      </c>
      <c r="U16" s="1">
        <f t="shared" si="7"/>
        <v>10.394806571277162</v>
      </c>
      <c r="V16" s="1">
        <v>154.66</v>
      </c>
      <c r="W16" s="1">
        <v>156.88</v>
      </c>
      <c r="X16" s="1">
        <v>146.38</v>
      </c>
      <c r="Y16" s="1">
        <v>147.32</v>
      </c>
      <c r="Z16" s="1">
        <v>127.28</v>
      </c>
      <c r="AA16" s="1" t="s">
        <v>49</v>
      </c>
      <c r="AB16" s="1">
        <f t="shared" si="8"/>
        <v>544.23999999999955</v>
      </c>
      <c r="AC16" s="6">
        <v>3.7</v>
      </c>
      <c r="AD16" s="10">
        <f t="shared" si="9"/>
        <v>126</v>
      </c>
      <c r="AE16" s="1">
        <f t="shared" si="10"/>
        <v>466.20000000000005</v>
      </c>
      <c r="AF16" s="1">
        <f>VLOOKUP(A16,[1]Sheet!$A:$AF,32,0)</f>
        <v>14</v>
      </c>
      <c r="AG16" s="1">
        <f>VLOOKUP(A16,[1]Sheet!$A:$AG,33,0)</f>
        <v>126</v>
      </c>
      <c r="AH16" s="1">
        <f t="shared" si="11"/>
        <v>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44</v>
      </c>
      <c r="C17" s="1">
        <v>52.3</v>
      </c>
      <c r="D17" s="1"/>
      <c r="E17" s="1">
        <v>24.5</v>
      </c>
      <c r="F17" s="1">
        <v>27.8</v>
      </c>
      <c r="G17" s="6">
        <v>1</v>
      </c>
      <c r="H17" s="1">
        <v>180</v>
      </c>
      <c r="I17" s="1" t="s">
        <v>35</v>
      </c>
      <c r="J17" s="1">
        <v>25.9</v>
      </c>
      <c r="K17" s="1">
        <f t="shared" si="2"/>
        <v>-1.3999999999999986</v>
      </c>
      <c r="L17" s="1"/>
      <c r="M17" s="1"/>
      <c r="N17" s="1"/>
      <c r="O17" s="1">
        <f t="shared" si="3"/>
        <v>4.9000000000000004</v>
      </c>
      <c r="P17" s="27">
        <f>14*O17-F17</f>
        <v>40.800000000000011</v>
      </c>
      <c r="Q17" s="27">
        <f t="shared" si="5"/>
        <v>0</v>
      </c>
      <c r="R17" s="5"/>
      <c r="S17" s="1"/>
      <c r="T17" s="1">
        <f t="shared" si="6"/>
        <v>14</v>
      </c>
      <c r="U17" s="1">
        <f t="shared" si="7"/>
        <v>5.6734693877551017</v>
      </c>
      <c r="V17" s="1">
        <v>0</v>
      </c>
      <c r="W17" s="1">
        <v>1.4</v>
      </c>
      <c r="X17" s="1">
        <v>4.2</v>
      </c>
      <c r="Y17" s="1">
        <v>5.6</v>
      </c>
      <c r="Z17" s="1">
        <v>2.8</v>
      </c>
      <c r="AA17" s="1"/>
      <c r="AB17" s="1">
        <f t="shared" si="8"/>
        <v>40.800000000000011</v>
      </c>
      <c r="AC17" s="6">
        <v>3.5</v>
      </c>
      <c r="AD17" s="10">
        <f t="shared" si="9"/>
        <v>0</v>
      </c>
      <c r="AE17" s="1">
        <f t="shared" si="10"/>
        <v>0</v>
      </c>
      <c r="AF17" s="1">
        <f>VLOOKUP(A17,[1]Sheet!$A:$AF,32,0)</f>
        <v>14</v>
      </c>
      <c r="AG17" s="1">
        <f>VLOOKUP(A17,[1]Sheet!$A:$AG,33,0)</f>
        <v>126</v>
      </c>
      <c r="AH17" s="1">
        <f t="shared" si="11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34</v>
      </c>
      <c r="C18" s="1">
        <v>98</v>
      </c>
      <c r="D18" s="1">
        <v>320</v>
      </c>
      <c r="E18" s="1">
        <v>95</v>
      </c>
      <c r="F18" s="1">
        <v>300</v>
      </c>
      <c r="G18" s="6">
        <v>0.25</v>
      </c>
      <c r="H18" s="1">
        <v>180</v>
      </c>
      <c r="I18" s="1" t="s">
        <v>35</v>
      </c>
      <c r="J18" s="1">
        <v>119</v>
      </c>
      <c r="K18" s="1">
        <f t="shared" si="2"/>
        <v>-24</v>
      </c>
      <c r="L18" s="1"/>
      <c r="M18" s="1"/>
      <c r="N18" s="1"/>
      <c r="O18" s="1">
        <f t="shared" si="3"/>
        <v>19</v>
      </c>
      <c r="P18" s="5"/>
      <c r="Q18" s="5">
        <f t="shared" si="5"/>
        <v>0</v>
      </c>
      <c r="R18" s="5"/>
      <c r="S18" s="1"/>
      <c r="T18" s="1">
        <f t="shared" si="6"/>
        <v>15.789473684210526</v>
      </c>
      <c r="U18" s="1">
        <f t="shared" si="7"/>
        <v>15.789473684210526</v>
      </c>
      <c r="V18" s="1">
        <v>29.8</v>
      </c>
      <c r="W18" s="1">
        <v>15.4</v>
      </c>
      <c r="X18" s="1">
        <v>22.4</v>
      </c>
      <c r="Y18" s="1">
        <v>26.2</v>
      </c>
      <c r="Z18" s="1">
        <v>34</v>
      </c>
      <c r="AA18" s="1"/>
      <c r="AB18" s="1">
        <f t="shared" si="8"/>
        <v>0</v>
      </c>
      <c r="AC18" s="6">
        <v>12</v>
      </c>
      <c r="AD18" s="10">
        <f t="shared" si="9"/>
        <v>0</v>
      </c>
      <c r="AE18" s="1">
        <f t="shared" si="10"/>
        <v>0</v>
      </c>
      <c r="AF18" s="1">
        <f>VLOOKUP(A18,[1]Sheet!$A:$AF,32,0)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53</v>
      </c>
      <c r="B19" s="15" t="s">
        <v>44</v>
      </c>
      <c r="C19" s="15">
        <v>6</v>
      </c>
      <c r="D19" s="15"/>
      <c r="E19" s="15"/>
      <c r="F19" s="15">
        <v>6</v>
      </c>
      <c r="G19" s="16">
        <v>0</v>
      </c>
      <c r="H19" s="15">
        <v>180</v>
      </c>
      <c r="I19" s="15" t="s">
        <v>54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7"/>
      <c r="S19" s="15"/>
      <c r="T19" s="15" t="e">
        <f t="shared" si="6"/>
        <v>#DIV/0!</v>
      </c>
      <c r="U19" s="15" t="e">
        <f t="shared" si="7"/>
        <v>#DIV/0!</v>
      </c>
      <c r="V19" s="15">
        <v>0</v>
      </c>
      <c r="W19" s="15">
        <v>0</v>
      </c>
      <c r="X19" s="15">
        <v>0</v>
      </c>
      <c r="Y19" s="15">
        <v>0.6</v>
      </c>
      <c r="Z19" s="15">
        <v>0</v>
      </c>
      <c r="AA19" s="15"/>
      <c r="AB19" s="15">
        <f t="shared" si="8"/>
        <v>0</v>
      </c>
      <c r="AC19" s="16">
        <v>0</v>
      </c>
      <c r="AD19" s="18"/>
      <c r="AE19" s="15"/>
      <c r="AF19" s="15"/>
      <c r="AG19" s="1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198</v>
      </c>
      <c r="D20" s="1">
        <v>228</v>
      </c>
      <c r="E20" s="1">
        <v>172</v>
      </c>
      <c r="F20" s="1">
        <v>228</v>
      </c>
      <c r="G20" s="6">
        <v>0.25</v>
      </c>
      <c r="H20" s="1">
        <v>180</v>
      </c>
      <c r="I20" s="1" t="s">
        <v>35</v>
      </c>
      <c r="J20" s="1">
        <v>172</v>
      </c>
      <c r="K20" s="1">
        <f t="shared" si="2"/>
        <v>0</v>
      </c>
      <c r="L20" s="1"/>
      <c r="M20" s="1"/>
      <c r="N20" s="1"/>
      <c r="O20" s="1">
        <f t="shared" si="3"/>
        <v>34.4</v>
      </c>
      <c r="P20" s="26">
        <f>20*O20-F20</f>
        <v>460</v>
      </c>
      <c r="Q20" s="26">
        <f>AD20*AC20</f>
        <v>840</v>
      </c>
      <c r="R20" s="5"/>
      <c r="S20" s="1"/>
      <c r="T20" s="1">
        <f t="shared" si="6"/>
        <v>20</v>
      </c>
      <c r="U20" s="1">
        <f t="shared" si="7"/>
        <v>6.6279069767441863</v>
      </c>
      <c r="V20" s="1">
        <v>27.4</v>
      </c>
      <c r="W20" s="1">
        <v>21.2</v>
      </c>
      <c r="X20" s="1">
        <v>21.8</v>
      </c>
      <c r="Y20" s="1">
        <v>30.8</v>
      </c>
      <c r="Z20" s="1">
        <v>17.399999999999999</v>
      </c>
      <c r="AA20" s="1"/>
      <c r="AB20" s="1">
        <f t="shared" si="8"/>
        <v>115</v>
      </c>
      <c r="AC20" s="6">
        <v>12</v>
      </c>
      <c r="AD20" s="10">
        <f>MROUND(P20,AC20*AG20)/AC20</f>
        <v>70</v>
      </c>
      <c r="AE20" s="1">
        <f>AD20*AC20*G20</f>
        <v>210</v>
      </c>
      <c r="AF20" s="1">
        <f>VLOOKUP(A20,[1]Sheet!$A:$AF,32,0)</f>
        <v>14</v>
      </c>
      <c r="AG20" s="1">
        <f>VLOOKUP(A20,[1]Sheet!$A:$AG,33,0)</f>
        <v>70</v>
      </c>
      <c r="AH20" s="1">
        <f>AD20/AG20</f>
        <v>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56</v>
      </c>
      <c r="B21" s="15" t="s">
        <v>44</v>
      </c>
      <c r="C21" s="15"/>
      <c r="D21" s="15">
        <v>40.700000000000003</v>
      </c>
      <c r="E21" s="20">
        <v>40.700000000000003</v>
      </c>
      <c r="F21" s="15"/>
      <c r="G21" s="16">
        <v>0</v>
      </c>
      <c r="H21" s="15">
        <v>180</v>
      </c>
      <c r="I21" s="15" t="s">
        <v>54</v>
      </c>
      <c r="J21" s="15">
        <v>40.5</v>
      </c>
      <c r="K21" s="15">
        <f t="shared" si="2"/>
        <v>0.20000000000000284</v>
      </c>
      <c r="L21" s="15"/>
      <c r="M21" s="15"/>
      <c r="N21" s="15"/>
      <c r="O21" s="15">
        <f t="shared" si="3"/>
        <v>8.14</v>
      </c>
      <c r="P21" s="17"/>
      <c r="Q21" s="17"/>
      <c r="R21" s="17"/>
      <c r="S21" s="15"/>
      <c r="T21" s="15">
        <f t="shared" si="6"/>
        <v>0</v>
      </c>
      <c r="U21" s="15">
        <f t="shared" si="7"/>
        <v>0</v>
      </c>
      <c r="V21" s="15">
        <v>8.879999999999999</v>
      </c>
      <c r="W21" s="15">
        <v>3.7</v>
      </c>
      <c r="X21" s="15">
        <v>8.879999999999999</v>
      </c>
      <c r="Y21" s="15">
        <v>7.4</v>
      </c>
      <c r="Z21" s="15">
        <v>5.86</v>
      </c>
      <c r="AA21" s="23" t="s">
        <v>121</v>
      </c>
      <c r="AB21" s="15">
        <f t="shared" si="8"/>
        <v>0</v>
      </c>
      <c r="AC21" s="16">
        <v>0</v>
      </c>
      <c r="AD21" s="18"/>
      <c r="AE21" s="15"/>
      <c r="AF21" s="15"/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44</v>
      </c>
      <c r="C22" s="1">
        <v>339.8</v>
      </c>
      <c r="D22" s="1">
        <v>103.6</v>
      </c>
      <c r="E22" s="20">
        <f>118.4+E21</f>
        <v>159.10000000000002</v>
      </c>
      <c r="F22" s="1">
        <v>239.9</v>
      </c>
      <c r="G22" s="6">
        <v>1</v>
      </c>
      <c r="H22" s="1">
        <v>180</v>
      </c>
      <c r="I22" s="1" t="s">
        <v>48</v>
      </c>
      <c r="J22" s="1">
        <v>118.3</v>
      </c>
      <c r="K22" s="1">
        <f t="shared" si="2"/>
        <v>40.800000000000026</v>
      </c>
      <c r="L22" s="1"/>
      <c r="M22" s="1"/>
      <c r="N22" s="1"/>
      <c r="O22" s="1">
        <f t="shared" si="3"/>
        <v>31.820000000000004</v>
      </c>
      <c r="P22" s="26">
        <f>20*O22-F22</f>
        <v>396.50000000000011</v>
      </c>
      <c r="Q22" s="26">
        <f t="shared" ref="Q22:Q28" si="13">AD22*AC22</f>
        <v>466.20000000000005</v>
      </c>
      <c r="R22" s="5"/>
      <c r="S22" s="1"/>
      <c r="T22" s="1">
        <f t="shared" si="6"/>
        <v>20</v>
      </c>
      <c r="U22" s="1">
        <f t="shared" si="7"/>
        <v>7.5392834695160271</v>
      </c>
      <c r="V22" s="1">
        <v>31.82</v>
      </c>
      <c r="W22" s="1">
        <v>31.08</v>
      </c>
      <c r="X22" s="1">
        <v>27.38</v>
      </c>
      <c r="Y22" s="1">
        <v>31.82</v>
      </c>
      <c r="Z22" s="1">
        <v>12.48</v>
      </c>
      <c r="AA22" s="22" t="s">
        <v>122</v>
      </c>
      <c r="AB22" s="1">
        <f t="shared" si="8"/>
        <v>396.50000000000011</v>
      </c>
      <c r="AC22" s="6">
        <v>3.7</v>
      </c>
      <c r="AD22" s="10">
        <f t="shared" ref="AD22:AD28" si="14">MROUND(P22,AC22*AG22)/AC22</f>
        <v>126</v>
      </c>
      <c r="AE22" s="1">
        <f t="shared" ref="AE22:AE28" si="15">AD22*AC22*G22</f>
        <v>466.20000000000005</v>
      </c>
      <c r="AF22" s="1">
        <f>VLOOKUP(A22,[1]Sheet!$A:$AF,32,0)</f>
        <v>14</v>
      </c>
      <c r="AG22" s="1">
        <f>VLOOKUP(A22,[1]Sheet!$A:$AG,33,0)</f>
        <v>126</v>
      </c>
      <c r="AH22" s="1">
        <f>AD22/AG22</f>
        <v>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44</v>
      </c>
      <c r="C23" s="1">
        <v>55.4</v>
      </c>
      <c r="D23" s="1"/>
      <c r="E23" s="1">
        <v>9</v>
      </c>
      <c r="F23" s="1">
        <v>39.200000000000003</v>
      </c>
      <c r="G23" s="6">
        <v>1</v>
      </c>
      <c r="H23" s="1">
        <v>180</v>
      </c>
      <c r="I23" s="1" t="s">
        <v>35</v>
      </c>
      <c r="J23" s="1">
        <v>9</v>
      </c>
      <c r="K23" s="1">
        <f t="shared" si="2"/>
        <v>0</v>
      </c>
      <c r="L23" s="1"/>
      <c r="M23" s="1"/>
      <c r="N23" s="1"/>
      <c r="O23" s="1">
        <f t="shared" si="3"/>
        <v>1.8</v>
      </c>
      <c r="P23" s="5"/>
      <c r="Q23" s="5">
        <f t="shared" si="13"/>
        <v>0</v>
      </c>
      <c r="R23" s="5"/>
      <c r="S23" s="1"/>
      <c r="T23" s="1">
        <f t="shared" si="6"/>
        <v>21.777777777777779</v>
      </c>
      <c r="U23" s="1">
        <f t="shared" si="7"/>
        <v>21.777777777777779</v>
      </c>
      <c r="V23" s="1">
        <v>2.88</v>
      </c>
      <c r="W23" s="1">
        <v>1.44</v>
      </c>
      <c r="X23" s="1">
        <v>1.08</v>
      </c>
      <c r="Y23" s="1">
        <v>2.96</v>
      </c>
      <c r="Z23" s="1">
        <v>6.48</v>
      </c>
      <c r="AA23" s="19" t="s">
        <v>36</v>
      </c>
      <c r="AB23" s="1">
        <f t="shared" si="8"/>
        <v>0</v>
      </c>
      <c r="AC23" s="6">
        <v>1.8</v>
      </c>
      <c r="AD23" s="10">
        <f t="shared" si="14"/>
        <v>0</v>
      </c>
      <c r="AE23" s="1">
        <f t="shared" si="15"/>
        <v>0</v>
      </c>
      <c r="AF23" s="1">
        <f>VLOOKUP(A23,[1]Sheet!$A:$AF,32,0)</f>
        <v>18</v>
      </c>
      <c r="AG23" s="1">
        <f>VLOOKUP(A23,[1]Sheet!$A:$AG,33,0)</f>
        <v>234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34</v>
      </c>
      <c r="C24" s="1">
        <v>606</v>
      </c>
      <c r="D24" s="1">
        <v>408</v>
      </c>
      <c r="E24" s="1">
        <v>383</v>
      </c>
      <c r="F24" s="1">
        <v>565</v>
      </c>
      <c r="G24" s="6">
        <v>0.25</v>
      </c>
      <c r="H24" s="1">
        <v>180</v>
      </c>
      <c r="I24" s="1" t="s">
        <v>35</v>
      </c>
      <c r="J24" s="1">
        <v>381</v>
      </c>
      <c r="K24" s="1">
        <f t="shared" si="2"/>
        <v>2</v>
      </c>
      <c r="L24" s="1"/>
      <c r="M24" s="1"/>
      <c r="N24" s="1"/>
      <c r="O24" s="1">
        <f t="shared" si="3"/>
        <v>76.599999999999994</v>
      </c>
      <c r="P24" s="26">
        <f t="shared" ref="P24" si="16">14*O24-F24</f>
        <v>507.39999999999986</v>
      </c>
      <c r="Q24" s="26">
        <f t="shared" si="13"/>
        <v>756</v>
      </c>
      <c r="R24" s="5"/>
      <c r="S24" s="1"/>
      <c r="T24" s="1">
        <f t="shared" si="6"/>
        <v>14</v>
      </c>
      <c r="U24" s="1">
        <f t="shared" si="7"/>
        <v>7.3759791122715415</v>
      </c>
      <c r="V24" s="1">
        <v>63</v>
      </c>
      <c r="W24" s="1">
        <v>56.2</v>
      </c>
      <c r="X24" s="1">
        <v>81.2</v>
      </c>
      <c r="Y24" s="1">
        <v>54.4</v>
      </c>
      <c r="Z24" s="1">
        <v>21.2</v>
      </c>
      <c r="AA24" s="1" t="s">
        <v>60</v>
      </c>
      <c r="AB24" s="1">
        <f t="shared" si="8"/>
        <v>126.84999999999997</v>
      </c>
      <c r="AC24" s="6">
        <v>6</v>
      </c>
      <c r="AD24" s="10">
        <f t="shared" si="14"/>
        <v>126</v>
      </c>
      <c r="AE24" s="1">
        <f t="shared" si="15"/>
        <v>189</v>
      </c>
      <c r="AF24" s="1">
        <f>VLOOKUP(A24,[1]Sheet!$A:$AF,32,0)</f>
        <v>14</v>
      </c>
      <c r="AG24" s="1">
        <f>VLOOKUP(A24,[1]Sheet!$A:$AG,33,0)</f>
        <v>126</v>
      </c>
      <c r="AH24" s="1">
        <f t="shared" ref="AH24:AH26" si="17">AD24/AG24</f>
        <v>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322</v>
      </c>
      <c r="D25" s="1">
        <v>384</v>
      </c>
      <c r="E25" s="1">
        <v>224</v>
      </c>
      <c r="F25" s="1">
        <v>452</v>
      </c>
      <c r="G25" s="6">
        <v>0.25</v>
      </c>
      <c r="H25" s="1">
        <v>180</v>
      </c>
      <c r="I25" s="1" t="s">
        <v>35</v>
      </c>
      <c r="J25" s="1">
        <v>224</v>
      </c>
      <c r="K25" s="1">
        <f t="shared" si="2"/>
        <v>0</v>
      </c>
      <c r="L25" s="1"/>
      <c r="M25" s="1"/>
      <c r="N25" s="1"/>
      <c r="O25" s="1">
        <f t="shared" si="3"/>
        <v>44.8</v>
      </c>
      <c r="P25" s="27">
        <f>14*O25-F25</f>
        <v>175.19999999999993</v>
      </c>
      <c r="Q25" s="27">
        <f t="shared" si="13"/>
        <v>0</v>
      </c>
      <c r="R25" s="5"/>
      <c r="S25" s="1"/>
      <c r="T25" s="1">
        <f t="shared" si="6"/>
        <v>14</v>
      </c>
      <c r="U25" s="1">
        <f t="shared" si="7"/>
        <v>10.089285714285715</v>
      </c>
      <c r="V25" s="1">
        <v>45.2</v>
      </c>
      <c r="W25" s="1">
        <v>28.4</v>
      </c>
      <c r="X25" s="1">
        <v>46.8</v>
      </c>
      <c r="Y25" s="1">
        <v>30.6</v>
      </c>
      <c r="Z25" s="1">
        <v>26.4</v>
      </c>
      <c r="AA25" s="1" t="s">
        <v>60</v>
      </c>
      <c r="AB25" s="1">
        <f t="shared" si="8"/>
        <v>43.799999999999983</v>
      </c>
      <c r="AC25" s="6">
        <v>6</v>
      </c>
      <c r="AD25" s="10">
        <f t="shared" si="14"/>
        <v>0</v>
      </c>
      <c r="AE25" s="1">
        <f t="shared" si="15"/>
        <v>0</v>
      </c>
      <c r="AF25" s="1">
        <f>VLOOKUP(A25,[1]Sheet!$A:$AF,32,0)</f>
        <v>14</v>
      </c>
      <c r="AG25" s="1">
        <f>VLOOKUP(A25,[1]Sheet!$A:$AG,33,0)</f>
        <v>126</v>
      </c>
      <c r="AH25" s="1">
        <f t="shared" si="1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159</v>
      </c>
      <c r="D26" s="1">
        <v>188</v>
      </c>
      <c r="E26" s="1">
        <v>135</v>
      </c>
      <c r="F26" s="1">
        <v>186</v>
      </c>
      <c r="G26" s="6">
        <v>0.25</v>
      </c>
      <c r="H26" s="1">
        <v>180</v>
      </c>
      <c r="I26" s="1" t="s">
        <v>35</v>
      </c>
      <c r="J26" s="1">
        <v>170</v>
      </c>
      <c r="K26" s="1">
        <f t="shared" si="2"/>
        <v>-35</v>
      </c>
      <c r="L26" s="1"/>
      <c r="M26" s="1"/>
      <c r="N26" s="1"/>
      <c r="O26" s="1">
        <f t="shared" si="3"/>
        <v>27</v>
      </c>
      <c r="P26" s="27">
        <f>14*O26-F26</f>
        <v>192</v>
      </c>
      <c r="Q26" s="27">
        <f t="shared" si="13"/>
        <v>0</v>
      </c>
      <c r="R26" s="5"/>
      <c r="S26" s="1"/>
      <c r="T26" s="1">
        <f t="shared" si="6"/>
        <v>14</v>
      </c>
      <c r="U26" s="1">
        <f t="shared" si="7"/>
        <v>6.8888888888888893</v>
      </c>
      <c r="V26" s="1">
        <v>21.2</v>
      </c>
      <c r="W26" s="1">
        <v>15.8</v>
      </c>
      <c r="X26" s="1">
        <v>3.6</v>
      </c>
      <c r="Y26" s="1">
        <v>25.8</v>
      </c>
      <c r="Z26" s="1">
        <v>9.4</v>
      </c>
      <c r="AA26" s="1" t="s">
        <v>60</v>
      </c>
      <c r="AB26" s="1">
        <f t="shared" si="8"/>
        <v>48</v>
      </c>
      <c r="AC26" s="6">
        <v>6</v>
      </c>
      <c r="AD26" s="10">
        <f t="shared" si="14"/>
        <v>0</v>
      </c>
      <c r="AE26" s="1">
        <f t="shared" si="15"/>
        <v>0</v>
      </c>
      <c r="AF26" s="1">
        <f>VLOOKUP(A26,[1]Sheet!$A:$AF,32,0)</f>
        <v>14</v>
      </c>
      <c r="AG26" s="1">
        <f>VLOOKUP(A26,[1]Sheet!$A:$AG,33,0)</f>
        <v>126</v>
      </c>
      <c r="AH26" s="1">
        <f t="shared" si="1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44</v>
      </c>
      <c r="C27" s="1">
        <v>576</v>
      </c>
      <c r="D27" s="1">
        <v>462</v>
      </c>
      <c r="E27" s="1">
        <v>233.5</v>
      </c>
      <c r="F27" s="1">
        <v>720.5</v>
      </c>
      <c r="G27" s="6">
        <v>1</v>
      </c>
      <c r="H27" s="1">
        <v>180</v>
      </c>
      <c r="I27" s="1" t="s">
        <v>35</v>
      </c>
      <c r="J27" s="1">
        <v>227</v>
      </c>
      <c r="K27" s="1">
        <f t="shared" si="2"/>
        <v>6.5</v>
      </c>
      <c r="L27" s="1"/>
      <c r="M27" s="1"/>
      <c r="N27" s="1"/>
      <c r="O27" s="1">
        <f t="shared" si="3"/>
        <v>46.7</v>
      </c>
      <c r="P27" s="5"/>
      <c r="Q27" s="5">
        <f t="shared" si="13"/>
        <v>0</v>
      </c>
      <c r="R27" s="5"/>
      <c r="S27" s="1"/>
      <c r="T27" s="1">
        <f t="shared" si="6"/>
        <v>15.428265524625267</v>
      </c>
      <c r="U27" s="1">
        <f t="shared" si="7"/>
        <v>15.428265524625267</v>
      </c>
      <c r="V27" s="1">
        <v>63.6</v>
      </c>
      <c r="W27" s="1">
        <v>54</v>
      </c>
      <c r="X27" s="1">
        <v>48</v>
      </c>
      <c r="Y27" s="1">
        <v>36</v>
      </c>
      <c r="Z27" s="1">
        <v>51.6</v>
      </c>
      <c r="AA27" s="1"/>
      <c r="AB27" s="1">
        <f t="shared" si="8"/>
        <v>0</v>
      </c>
      <c r="AC27" s="6">
        <v>6</v>
      </c>
      <c r="AD27" s="10">
        <f t="shared" si="14"/>
        <v>0</v>
      </c>
      <c r="AE27" s="1">
        <f t="shared" si="15"/>
        <v>0</v>
      </c>
      <c r="AF27" s="1">
        <f>VLOOKUP(A27,[1]Sheet!$A:$AF,32,0)</f>
        <v>12</v>
      </c>
      <c r="AG27" s="1">
        <f>VLOOKUP(A27,[1]Sheet!$A:$AG,33,0)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718</v>
      </c>
      <c r="D28" s="1">
        <v>624</v>
      </c>
      <c r="E28" s="1">
        <v>429</v>
      </c>
      <c r="F28" s="1">
        <v>846</v>
      </c>
      <c r="G28" s="6">
        <v>0.25</v>
      </c>
      <c r="H28" s="1">
        <v>180</v>
      </c>
      <c r="I28" s="1" t="s">
        <v>35</v>
      </c>
      <c r="J28" s="1">
        <v>414</v>
      </c>
      <c r="K28" s="1">
        <f t="shared" si="2"/>
        <v>15</v>
      </c>
      <c r="L28" s="1"/>
      <c r="M28" s="1"/>
      <c r="N28" s="1"/>
      <c r="O28" s="1">
        <f t="shared" si="3"/>
        <v>85.8</v>
      </c>
      <c r="P28" s="27">
        <f>14*O28-F28</f>
        <v>355.20000000000005</v>
      </c>
      <c r="Q28" s="27">
        <f t="shared" si="13"/>
        <v>0</v>
      </c>
      <c r="R28" s="5"/>
      <c r="S28" s="1"/>
      <c r="T28" s="1">
        <f t="shared" si="6"/>
        <v>14.000000000000002</v>
      </c>
      <c r="U28" s="1">
        <f t="shared" si="7"/>
        <v>9.86013986013986</v>
      </c>
      <c r="V28" s="1">
        <v>84.6</v>
      </c>
      <c r="W28" s="1">
        <v>71.400000000000006</v>
      </c>
      <c r="X28" s="1">
        <v>91.6</v>
      </c>
      <c r="Y28" s="1">
        <v>86.8</v>
      </c>
      <c r="Z28" s="1">
        <v>87.8</v>
      </c>
      <c r="AA28" s="1"/>
      <c r="AB28" s="1">
        <f t="shared" si="8"/>
        <v>88.800000000000011</v>
      </c>
      <c r="AC28" s="6">
        <v>12</v>
      </c>
      <c r="AD28" s="10">
        <f t="shared" si="14"/>
        <v>0</v>
      </c>
      <c r="AE28" s="1">
        <f t="shared" si="15"/>
        <v>0</v>
      </c>
      <c r="AF28" s="1">
        <f>VLOOKUP(A28,[1]Sheet!$A:$AF,32,0)</f>
        <v>14</v>
      </c>
      <c r="AG28" s="1">
        <f>VLOOKUP(A28,[1]Sheet!$A:$AG,33,0)</f>
        <v>70</v>
      </c>
      <c r="AH28" s="1">
        <f>AD28/AG28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65</v>
      </c>
      <c r="B29" s="15" t="s">
        <v>34</v>
      </c>
      <c r="C29" s="15"/>
      <c r="D29" s="15">
        <v>1</v>
      </c>
      <c r="E29" s="15"/>
      <c r="F29" s="15"/>
      <c r="G29" s="16">
        <v>0</v>
      </c>
      <c r="H29" s="15">
        <v>180</v>
      </c>
      <c r="I29" s="15" t="s">
        <v>54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7"/>
      <c r="S29" s="15"/>
      <c r="T29" s="15" t="e">
        <f t="shared" si="6"/>
        <v>#DIV/0!</v>
      </c>
      <c r="U29" s="15" t="e">
        <f t="shared" si="7"/>
        <v>#DIV/0!</v>
      </c>
      <c r="V29" s="15">
        <v>1.2</v>
      </c>
      <c r="W29" s="15">
        <v>0.4</v>
      </c>
      <c r="X29" s="15">
        <v>0</v>
      </c>
      <c r="Y29" s="15">
        <v>0</v>
      </c>
      <c r="Z29" s="15">
        <v>0</v>
      </c>
      <c r="AA29" s="15"/>
      <c r="AB29" s="15">
        <f t="shared" si="8"/>
        <v>0</v>
      </c>
      <c r="AC29" s="16">
        <v>0</v>
      </c>
      <c r="AD29" s="18"/>
      <c r="AE29" s="15"/>
      <c r="AF29" s="15"/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34</v>
      </c>
      <c r="C30" s="1">
        <v>1021</v>
      </c>
      <c r="D30" s="1">
        <v>444</v>
      </c>
      <c r="E30" s="1">
        <v>457</v>
      </c>
      <c r="F30" s="1">
        <v>887</v>
      </c>
      <c r="G30" s="6">
        <v>0.25</v>
      </c>
      <c r="H30" s="1">
        <v>180</v>
      </c>
      <c r="I30" s="1" t="s">
        <v>35</v>
      </c>
      <c r="J30" s="1">
        <v>454</v>
      </c>
      <c r="K30" s="1">
        <f t="shared" si="2"/>
        <v>3</v>
      </c>
      <c r="L30" s="1"/>
      <c r="M30" s="1"/>
      <c r="N30" s="1"/>
      <c r="O30" s="1">
        <f t="shared" si="3"/>
        <v>91.4</v>
      </c>
      <c r="P30" s="27">
        <f>14*O30-F30</f>
        <v>392.60000000000014</v>
      </c>
      <c r="Q30" s="27">
        <f t="shared" ref="Q30:Q41" si="18">AD30*AC30</f>
        <v>0</v>
      </c>
      <c r="R30" s="5"/>
      <c r="S30" s="1"/>
      <c r="T30" s="1">
        <f t="shared" si="6"/>
        <v>14</v>
      </c>
      <c r="U30" s="1">
        <f t="shared" si="7"/>
        <v>9.7045951859956237</v>
      </c>
      <c r="V30" s="1">
        <v>89.8</v>
      </c>
      <c r="W30" s="1">
        <v>89.8</v>
      </c>
      <c r="X30" s="1">
        <v>98.4</v>
      </c>
      <c r="Y30" s="1">
        <v>162.4</v>
      </c>
      <c r="Z30" s="1">
        <v>59.4</v>
      </c>
      <c r="AA30" s="1" t="s">
        <v>60</v>
      </c>
      <c r="AB30" s="1">
        <f t="shared" si="8"/>
        <v>98.150000000000034</v>
      </c>
      <c r="AC30" s="6">
        <v>12</v>
      </c>
      <c r="AD30" s="10">
        <f t="shared" ref="AD30:AD41" si="19">MROUND(P30,AC30*AG30)/AC30</f>
        <v>0</v>
      </c>
      <c r="AE30" s="1">
        <f t="shared" ref="AE30:AE41" si="20">AD30*AC30*G30</f>
        <v>0</v>
      </c>
      <c r="AF30" s="1">
        <f>VLOOKUP(A30,[1]Sheet!$A:$AF,32,0)</f>
        <v>14</v>
      </c>
      <c r="AG30" s="1">
        <f>VLOOKUP(A30,[1]Sheet!$A:$AG,33,0)</f>
        <v>70</v>
      </c>
      <c r="AH30" s="1">
        <f t="shared" ref="AH30:AH33" si="21">AD30/AG30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498</v>
      </c>
      <c r="D31" s="1">
        <v>168</v>
      </c>
      <c r="E31" s="1">
        <v>191</v>
      </c>
      <c r="F31" s="1">
        <v>433</v>
      </c>
      <c r="G31" s="6">
        <v>0.25</v>
      </c>
      <c r="H31" s="1">
        <v>180</v>
      </c>
      <c r="I31" s="1" t="s">
        <v>35</v>
      </c>
      <c r="J31" s="1">
        <v>188</v>
      </c>
      <c r="K31" s="1">
        <f t="shared" si="2"/>
        <v>3</v>
      </c>
      <c r="L31" s="1"/>
      <c r="M31" s="1"/>
      <c r="N31" s="1"/>
      <c r="O31" s="1">
        <f t="shared" si="3"/>
        <v>38.200000000000003</v>
      </c>
      <c r="P31" s="27">
        <f t="shared" ref="P31:P32" si="22">14*O31-F31</f>
        <v>101.80000000000007</v>
      </c>
      <c r="Q31" s="27">
        <f t="shared" si="18"/>
        <v>0</v>
      </c>
      <c r="R31" s="5"/>
      <c r="S31" s="1"/>
      <c r="T31" s="1">
        <f t="shared" si="6"/>
        <v>14</v>
      </c>
      <c r="U31" s="1">
        <f t="shared" si="7"/>
        <v>11.335078534031412</v>
      </c>
      <c r="V31" s="1">
        <v>41.2</v>
      </c>
      <c r="W31" s="1">
        <v>43.6</v>
      </c>
      <c r="X31" s="1">
        <v>33.200000000000003</v>
      </c>
      <c r="Y31" s="1">
        <v>30.6</v>
      </c>
      <c r="Z31" s="1">
        <v>33.4</v>
      </c>
      <c r="AA31" s="1"/>
      <c r="AB31" s="1">
        <f t="shared" si="8"/>
        <v>25.450000000000017</v>
      </c>
      <c r="AC31" s="6">
        <v>12</v>
      </c>
      <c r="AD31" s="10">
        <f t="shared" si="19"/>
        <v>0</v>
      </c>
      <c r="AE31" s="1">
        <f t="shared" si="20"/>
        <v>0</v>
      </c>
      <c r="AF31" s="1">
        <f>VLOOKUP(A31,[1]Sheet!$A:$AF,32,0)</f>
        <v>14</v>
      </c>
      <c r="AG31" s="1">
        <f>VLOOKUP(A31,[1]Sheet!$A:$AG,33,0)</f>
        <v>70</v>
      </c>
      <c r="AH31" s="1">
        <f t="shared" si="2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34</v>
      </c>
      <c r="C32" s="1">
        <v>64</v>
      </c>
      <c r="D32" s="1">
        <v>114</v>
      </c>
      <c r="E32" s="1">
        <v>61</v>
      </c>
      <c r="F32" s="1">
        <v>114</v>
      </c>
      <c r="G32" s="6">
        <v>0.25</v>
      </c>
      <c r="H32" s="1">
        <v>180</v>
      </c>
      <c r="I32" s="1" t="s">
        <v>35</v>
      </c>
      <c r="J32" s="1">
        <v>71</v>
      </c>
      <c r="K32" s="1">
        <f t="shared" si="2"/>
        <v>-10</v>
      </c>
      <c r="L32" s="1"/>
      <c r="M32" s="1"/>
      <c r="N32" s="1"/>
      <c r="O32" s="1">
        <f t="shared" si="3"/>
        <v>12.2</v>
      </c>
      <c r="P32" s="27">
        <f t="shared" si="22"/>
        <v>56.799999999999983</v>
      </c>
      <c r="Q32" s="27">
        <f t="shared" si="18"/>
        <v>0</v>
      </c>
      <c r="R32" s="5"/>
      <c r="S32" s="1"/>
      <c r="T32" s="1">
        <f t="shared" si="6"/>
        <v>14</v>
      </c>
      <c r="U32" s="1">
        <f t="shared" si="7"/>
        <v>9.3442622950819683</v>
      </c>
      <c r="V32" s="1">
        <v>11.6</v>
      </c>
      <c r="W32" s="1">
        <v>4.8</v>
      </c>
      <c r="X32" s="1">
        <v>2.4</v>
      </c>
      <c r="Y32" s="1">
        <v>12.6</v>
      </c>
      <c r="Z32" s="1">
        <v>3.6</v>
      </c>
      <c r="AA32" s="1"/>
      <c r="AB32" s="1">
        <f t="shared" si="8"/>
        <v>14.199999999999996</v>
      </c>
      <c r="AC32" s="6">
        <v>6</v>
      </c>
      <c r="AD32" s="10">
        <f t="shared" si="19"/>
        <v>0</v>
      </c>
      <c r="AE32" s="1">
        <f t="shared" si="20"/>
        <v>0</v>
      </c>
      <c r="AF32" s="1">
        <f>VLOOKUP(A32,[1]Sheet!$A:$AF,32,0)</f>
        <v>14</v>
      </c>
      <c r="AG32" s="1">
        <f>VLOOKUP(A32,[1]Sheet!$A:$AG,33,0)</f>
        <v>126</v>
      </c>
      <c r="AH32" s="1">
        <f t="shared" si="21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34</v>
      </c>
      <c r="C33" s="1">
        <v>338</v>
      </c>
      <c r="D33" s="1">
        <v>156</v>
      </c>
      <c r="E33" s="1">
        <v>234</v>
      </c>
      <c r="F33" s="1">
        <v>220</v>
      </c>
      <c r="G33" s="6">
        <v>0.25</v>
      </c>
      <c r="H33" s="1">
        <v>180</v>
      </c>
      <c r="I33" s="1" t="s">
        <v>35</v>
      </c>
      <c r="J33" s="1">
        <v>234</v>
      </c>
      <c r="K33" s="1">
        <f t="shared" si="2"/>
        <v>0</v>
      </c>
      <c r="L33" s="1"/>
      <c r="M33" s="1"/>
      <c r="N33" s="1"/>
      <c r="O33" s="1">
        <f t="shared" si="3"/>
        <v>46.8</v>
      </c>
      <c r="P33" s="26">
        <f t="shared" ref="P33" si="23">14*O33-F33</f>
        <v>435.19999999999993</v>
      </c>
      <c r="Q33" s="26">
        <f t="shared" si="18"/>
        <v>840</v>
      </c>
      <c r="R33" s="5"/>
      <c r="S33" s="1"/>
      <c r="T33" s="1">
        <f t="shared" si="6"/>
        <v>14</v>
      </c>
      <c r="U33" s="1">
        <f t="shared" si="7"/>
        <v>4.700854700854701</v>
      </c>
      <c r="V33" s="1">
        <v>30.4</v>
      </c>
      <c r="W33" s="1">
        <v>29.8</v>
      </c>
      <c r="X33" s="1">
        <v>26.4</v>
      </c>
      <c r="Y33" s="1">
        <v>54</v>
      </c>
      <c r="Z33" s="1">
        <v>26.4</v>
      </c>
      <c r="AA33" s="1"/>
      <c r="AB33" s="1">
        <f t="shared" si="8"/>
        <v>108.79999999999998</v>
      </c>
      <c r="AC33" s="6">
        <v>12</v>
      </c>
      <c r="AD33" s="10">
        <f t="shared" si="19"/>
        <v>70</v>
      </c>
      <c r="AE33" s="1">
        <f t="shared" si="20"/>
        <v>210</v>
      </c>
      <c r="AF33" s="1">
        <f>VLOOKUP(A33,[1]Sheet!$A:$AF,32,0)</f>
        <v>14</v>
      </c>
      <c r="AG33" s="1">
        <f>VLOOKUP(A33,[1]Sheet!$A:$AG,33,0)</f>
        <v>70</v>
      </c>
      <c r="AH33" s="1">
        <f t="shared" si="21"/>
        <v>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34</v>
      </c>
      <c r="C34" s="1">
        <v>52</v>
      </c>
      <c r="D34" s="1">
        <v>96</v>
      </c>
      <c r="E34" s="1">
        <v>31</v>
      </c>
      <c r="F34" s="1">
        <v>98</v>
      </c>
      <c r="G34" s="6">
        <v>0.75</v>
      </c>
      <c r="H34" s="1">
        <v>180</v>
      </c>
      <c r="I34" s="1" t="s">
        <v>35</v>
      </c>
      <c r="J34" s="1">
        <v>34</v>
      </c>
      <c r="K34" s="1">
        <f t="shared" si="2"/>
        <v>-3</v>
      </c>
      <c r="L34" s="1"/>
      <c r="M34" s="1"/>
      <c r="N34" s="1"/>
      <c r="O34" s="1">
        <f t="shared" si="3"/>
        <v>6.2</v>
      </c>
      <c r="P34" s="5"/>
      <c r="Q34" s="5">
        <f t="shared" si="18"/>
        <v>0</v>
      </c>
      <c r="R34" s="5"/>
      <c r="S34" s="1"/>
      <c r="T34" s="1">
        <f t="shared" si="6"/>
        <v>15.806451612903226</v>
      </c>
      <c r="U34" s="1">
        <f t="shared" si="7"/>
        <v>15.806451612903226</v>
      </c>
      <c r="V34" s="1">
        <v>8.8000000000000007</v>
      </c>
      <c r="W34" s="1">
        <v>3.4</v>
      </c>
      <c r="X34" s="1">
        <v>2.6</v>
      </c>
      <c r="Y34" s="1">
        <v>8</v>
      </c>
      <c r="Z34" s="1">
        <v>8.4</v>
      </c>
      <c r="AA34" s="1"/>
      <c r="AB34" s="1">
        <f t="shared" si="8"/>
        <v>0</v>
      </c>
      <c r="AC34" s="6">
        <v>8</v>
      </c>
      <c r="AD34" s="10">
        <f t="shared" si="19"/>
        <v>0</v>
      </c>
      <c r="AE34" s="1">
        <f t="shared" si="20"/>
        <v>0</v>
      </c>
      <c r="AF34" s="1">
        <f>VLOOKUP(A34,[1]Sheet!$A:$AF,32,0)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34</v>
      </c>
      <c r="C35" s="1">
        <v>76</v>
      </c>
      <c r="D35" s="1">
        <v>144</v>
      </c>
      <c r="E35" s="1">
        <v>36</v>
      </c>
      <c r="F35" s="1">
        <v>157</v>
      </c>
      <c r="G35" s="6">
        <v>0.75</v>
      </c>
      <c r="H35" s="1">
        <v>180</v>
      </c>
      <c r="I35" s="1" t="s">
        <v>35</v>
      </c>
      <c r="J35" s="1">
        <v>42</v>
      </c>
      <c r="K35" s="1">
        <f t="shared" si="2"/>
        <v>-6</v>
      </c>
      <c r="L35" s="1"/>
      <c r="M35" s="1"/>
      <c r="N35" s="1"/>
      <c r="O35" s="1">
        <f t="shared" si="3"/>
        <v>7.2</v>
      </c>
      <c r="P35" s="5"/>
      <c r="Q35" s="5">
        <f t="shared" si="18"/>
        <v>0</v>
      </c>
      <c r="R35" s="5"/>
      <c r="S35" s="1"/>
      <c r="T35" s="1">
        <f t="shared" si="6"/>
        <v>21.805555555555554</v>
      </c>
      <c r="U35" s="1">
        <f t="shared" si="7"/>
        <v>21.805555555555554</v>
      </c>
      <c r="V35" s="1">
        <v>13</v>
      </c>
      <c r="W35" s="1">
        <v>6.4</v>
      </c>
      <c r="X35" s="1">
        <v>5.2</v>
      </c>
      <c r="Y35" s="1">
        <v>12.2</v>
      </c>
      <c r="Z35" s="1">
        <v>5.2</v>
      </c>
      <c r="AA35" s="19" t="s">
        <v>36</v>
      </c>
      <c r="AB35" s="1">
        <f t="shared" si="8"/>
        <v>0</v>
      </c>
      <c r="AC35" s="6">
        <v>8</v>
      </c>
      <c r="AD35" s="10">
        <f t="shared" si="19"/>
        <v>0</v>
      </c>
      <c r="AE35" s="1">
        <f t="shared" si="20"/>
        <v>0</v>
      </c>
      <c r="AF35" s="1">
        <f>VLOOKUP(A35,[1]Sheet!$A:$AF,32,0)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34</v>
      </c>
      <c r="C36" s="1">
        <v>20</v>
      </c>
      <c r="D36" s="1">
        <v>64</v>
      </c>
      <c r="E36" s="1">
        <v>10</v>
      </c>
      <c r="F36" s="1">
        <v>67</v>
      </c>
      <c r="G36" s="6">
        <v>0.75</v>
      </c>
      <c r="H36" s="1">
        <v>180</v>
      </c>
      <c r="I36" s="1" t="s">
        <v>35</v>
      </c>
      <c r="J36" s="1">
        <v>23</v>
      </c>
      <c r="K36" s="1">
        <f t="shared" si="2"/>
        <v>-13</v>
      </c>
      <c r="L36" s="1"/>
      <c r="M36" s="1"/>
      <c r="N36" s="1"/>
      <c r="O36" s="1">
        <f t="shared" si="3"/>
        <v>2</v>
      </c>
      <c r="P36" s="5"/>
      <c r="Q36" s="5">
        <f t="shared" si="18"/>
        <v>0</v>
      </c>
      <c r="R36" s="5"/>
      <c r="S36" s="1"/>
      <c r="T36" s="1">
        <f t="shared" si="6"/>
        <v>33.5</v>
      </c>
      <c r="U36" s="1">
        <f t="shared" si="7"/>
        <v>33.5</v>
      </c>
      <c r="V36" s="1">
        <v>6</v>
      </c>
      <c r="W36" s="1">
        <v>4</v>
      </c>
      <c r="X36" s="1">
        <v>3.4</v>
      </c>
      <c r="Y36" s="1">
        <v>7</v>
      </c>
      <c r="Z36" s="1">
        <v>6</v>
      </c>
      <c r="AA36" s="19" t="s">
        <v>36</v>
      </c>
      <c r="AB36" s="1">
        <f t="shared" si="8"/>
        <v>0</v>
      </c>
      <c r="AC36" s="6">
        <v>8</v>
      </c>
      <c r="AD36" s="10">
        <f t="shared" si="19"/>
        <v>0</v>
      </c>
      <c r="AE36" s="1">
        <f t="shared" si="20"/>
        <v>0</v>
      </c>
      <c r="AF36" s="1">
        <f>VLOOKUP(A36,[1]Sheet!$A:$AF,32,0)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34</v>
      </c>
      <c r="C37" s="1">
        <v>131</v>
      </c>
      <c r="D37" s="1"/>
      <c r="E37" s="1">
        <v>53</v>
      </c>
      <c r="F37" s="1">
        <v>63</v>
      </c>
      <c r="G37" s="6">
        <v>0.75</v>
      </c>
      <c r="H37" s="1">
        <v>180</v>
      </c>
      <c r="I37" s="1" t="s">
        <v>35</v>
      </c>
      <c r="J37" s="1">
        <v>61</v>
      </c>
      <c r="K37" s="1">
        <f t="shared" si="2"/>
        <v>-8</v>
      </c>
      <c r="L37" s="1"/>
      <c r="M37" s="1"/>
      <c r="N37" s="1"/>
      <c r="O37" s="1">
        <f t="shared" si="3"/>
        <v>10.6</v>
      </c>
      <c r="P37" s="27">
        <f>14*O37-F37</f>
        <v>85.4</v>
      </c>
      <c r="Q37" s="27">
        <f t="shared" si="18"/>
        <v>0</v>
      </c>
      <c r="R37" s="5"/>
      <c r="S37" s="1"/>
      <c r="T37" s="1">
        <f t="shared" si="6"/>
        <v>14.000000000000002</v>
      </c>
      <c r="U37" s="1">
        <f t="shared" si="7"/>
        <v>5.9433962264150946</v>
      </c>
      <c r="V37" s="1">
        <v>7.2</v>
      </c>
      <c r="W37" s="1">
        <v>10</v>
      </c>
      <c r="X37" s="1">
        <v>6</v>
      </c>
      <c r="Y37" s="1">
        <v>7.2</v>
      </c>
      <c r="Z37" s="1">
        <v>7</v>
      </c>
      <c r="AA37" s="1"/>
      <c r="AB37" s="1">
        <f t="shared" si="8"/>
        <v>64.050000000000011</v>
      </c>
      <c r="AC37" s="6">
        <v>8</v>
      </c>
      <c r="AD37" s="10">
        <f t="shared" si="19"/>
        <v>0</v>
      </c>
      <c r="AE37" s="1">
        <f t="shared" si="20"/>
        <v>0</v>
      </c>
      <c r="AF37" s="1">
        <f>VLOOKUP(A37,[1]Sheet!$A:$AF,32,0)</f>
        <v>12</v>
      </c>
      <c r="AG37" s="1">
        <f>VLOOKUP(A37,[1]Sheet!$A:$AG,33,0)</f>
        <v>84</v>
      </c>
      <c r="AH37" s="1">
        <f>AD37/AG37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4" t="s">
        <v>74</v>
      </c>
      <c r="B38" s="1" t="s">
        <v>34</v>
      </c>
      <c r="C38" s="1"/>
      <c r="D38" s="1"/>
      <c r="E38" s="20">
        <f>E42</f>
        <v>11</v>
      </c>
      <c r="F38" s="20">
        <f>F42</f>
        <v>144</v>
      </c>
      <c r="G38" s="6">
        <v>0.43</v>
      </c>
      <c r="H38" s="1">
        <v>180</v>
      </c>
      <c r="I38" s="1" t="s">
        <v>35</v>
      </c>
      <c r="J38" s="1"/>
      <c r="K38" s="1">
        <f t="shared" ref="K38:K69" si="24">E38-J38</f>
        <v>11</v>
      </c>
      <c r="L38" s="1"/>
      <c r="M38" s="1"/>
      <c r="N38" s="1"/>
      <c r="O38" s="1">
        <f t="shared" si="3"/>
        <v>2.2000000000000002</v>
      </c>
      <c r="P38" s="5"/>
      <c r="Q38" s="5">
        <f t="shared" si="18"/>
        <v>0</v>
      </c>
      <c r="R38" s="5"/>
      <c r="S38" s="1"/>
      <c r="T38" s="1">
        <f t="shared" si="6"/>
        <v>65.454545454545453</v>
      </c>
      <c r="U38" s="1">
        <f t="shared" si="7"/>
        <v>65.454545454545453</v>
      </c>
      <c r="V38" s="1">
        <v>10.6</v>
      </c>
      <c r="W38" s="1">
        <v>1.2</v>
      </c>
      <c r="X38" s="1">
        <v>0.8</v>
      </c>
      <c r="Y38" s="1">
        <v>5</v>
      </c>
      <c r="Z38" s="1">
        <v>3.2</v>
      </c>
      <c r="AA38" s="22" t="s">
        <v>123</v>
      </c>
      <c r="AB38" s="1">
        <f t="shared" si="8"/>
        <v>0</v>
      </c>
      <c r="AC38" s="6">
        <v>16</v>
      </c>
      <c r="AD38" s="10">
        <f t="shared" si="19"/>
        <v>0</v>
      </c>
      <c r="AE38" s="1">
        <f t="shared" si="20"/>
        <v>0</v>
      </c>
      <c r="AF38" s="1">
        <f>VLOOKUP(A38,[1]Sheet!$A:$AF,32,0)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34</v>
      </c>
      <c r="C39" s="1">
        <v>242</v>
      </c>
      <c r="D39" s="1">
        <v>64</v>
      </c>
      <c r="E39" s="1">
        <v>105</v>
      </c>
      <c r="F39" s="1">
        <v>176</v>
      </c>
      <c r="G39" s="6">
        <v>0.9</v>
      </c>
      <c r="H39" s="1">
        <v>180</v>
      </c>
      <c r="I39" s="1" t="s">
        <v>35</v>
      </c>
      <c r="J39" s="1">
        <v>105</v>
      </c>
      <c r="K39" s="1">
        <f t="shared" si="24"/>
        <v>0</v>
      </c>
      <c r="L39" s="1"/>
      <c r="M39" s="1"/>
      <c r="N39" s="1"/>
      <c r="O39" s="1">
        <f t="shared" si="3"/>
        <v>21</v>
      </c>
      <c r="P39" s="27">
        <f>14*O39-F39</f>
        <v>118</v>
      </c>
      <c r="Q39" s="27">
        <f t="shared" si="18"/>
        <v>0</v>
      </c>
      <c r="R39" s="5"/>
      <c r="S39" s="1"/>
      <c r="T39" s="1">
        <f t="shared" si="6"/>
        <v>14</v>
      </c>
      <c r="U39" s="1">
        <f t="shared" si="7"/>
        <v>8.3809523809523814</v>
      </c>
      <c r="V39" s="1">
        <v>18.600000000000001</v>
      </c>
      <c r="W39" s="1">
        <v>20.6</v>
      </c>
      <c r="X39" s="1">
        <v>13.4</v>
      </c>
      <c r="Y39" s="1">
        <v>22.4</v>
      </c>
      <c r="Z39" s="1">
        <v>14.4</v>
      </c>
      <c r="AA39" s="1"/>
      <c r="AB39" s="1">
        <f t="shared" si="8"/>
        <v>106.2</v>
      </c>
      <c r="AC39" s="6">
        <v>8</v>
      </c>
      <c r="AD39" s="10">
        <f t="shared" si="19"/>
        <v>0</v>
      </c>
      <c r="AE39" s="1">
        <f t="shared" si="20"/>
        <v>0</v>
      </c>
      <c r="AF39" s="1">
        <f>VLOOKUP(A39,[1]Sheet!$A:$AF,32,0)</f>
        <v>12</v>
      </c>
      <c r="AG39" s="1">
        <f>VLOOKUP(A39,[1]Sheet!$A:$AG,33,0)</f>
        <v>84</v>
      </c>
      <c r="AH39" s="1">
        <f>AD39/AG39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34</v>
      </c>
      <c r="C40" s="1">
        <v>13</v>
      </c>
      <c r="D40" s="1">
        <v>48</v>
      </c>
      <c r="E40" s="1">
        <v>11</v>
      </c>
      <c r="F40" s="1">
        <v>50</v>
      </c>
      <c r="G40" s="6">
        <v>0.43</v>
      </c>
      <c r="H40" s="1">
        <v>180</v>
      </c>
      <c r="I40" s="1" t="s">
        <v>35</v>
      </c>
      <c r="J40" s="1">
        <v>20</v>
      </c>
      <c r="K40" s="1">
        <f t="shared" si="24"/>
        <v>-9</v>
      </c>
      <c r="L40" s="1"/>
      <c r="M40" s="1"/>
      <c r="N40" s="1"/>
      <c r="O40" s="1">
        <f t="shared" si="3"/>
        <v>2.2000000000000002</v>
      </c>
      <c r="P40" s="5"/>
      <c r="Q40" s="5">
        <f t="shared" si="18"/>
        <v>0</v>
      </c>
      <c r="R40" s="5"/>
      <c r="S40" s="1"/>
      <c r="T40" s="1">
        <f t="shared" si="6"/>
        <v>22.727272727272727</v>
      </c>
      <c r="U40" s="1">
        <f t="shared" si="7"/>
        <v>22.727272727272727</v>
      </c>
      <c r="V40" s="1">
        <v>5</v>
      </c>
      <c r="W40" s="1">
        <v>2.4</v>
      </c>
      <c r="X40" s="1">
        <v>3.2</v>
      </c>
      <c r="Y40" s="1">
        <v>3</v>
      </c>
      <c r="Z40" s="1">
        <v>3.2</v>
      </c>
      <c r="AA40" s="1"/>
      <c r="AB40" s="1">
        <f t="shared" si="8"/>
        <v>0</v>
      </c>
      <c r="AC40" s="6">
        <v>16</v>
      </c>
      <c r="AD40" s="10">
        <f t="shared" si="19"/>
        <v>0</v>
      </c>
      <c r="AE40" s="1">
        <f t="shared" si="20"/>
        <v>0</v>
      </c>
      <c r="AF40" s="1">
        <f>VLOOKUP(A40,[1]Sheet!$A:$AF,32,0)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34</v>
      </c>
      <c r="C41" s="1">
        <v>88</v>
      </c>
      <c r="D41" s="1">
        <v>144</v>
      </c>
      <c r="E41" s="1">
        <v>86</v>
      </c>
      <c r="F41" s="1">
        <v>136</v>
      </c>
      <c r="G41" s="6">
        <v>0.9</v>
      </c>
      <c r="H41" s="1">
        <v>180</v>
      </c>
      <c r="I41" s="1" t="s">
        <v>35</v>
      </c>
      <c r="J41" s="1">
        <v>86</v>
      </c>
      <c r="K41" s="1">
        <f t="shared" si="24"/>
        <v>0</v>
      </c>
      <c r="L41" s="1"/>
      <c r="M41" s="1"/>
      <c r="N41" s="1"/>
      <c r="O41" s="1">
        <f t="shared" si="3"/>
        <v>17.2</v>
      </c>
      <c r="P41" s="27">
        <f>14*O41-F41</f>
        <v>104.79999999999998</v>
      </c>
      <c r="Q41" s="27">
        <f t="shared" si="18"/>
        <v>0</v>
      </c>
      <c r="R41" s="5"/>
      <c r="S41" s="1"/>
      <c r="T41" s="1">
        <f t="shared" si="6"/>
        <v>14</v>
      </c>
      <c r="U41" s="1">
        <f t="shared" si="7"/>
        <v>7.9069767441860472</v>
      </c>
      <c r="V41" s="1">
        <v>14</v>
      </c>
      <c r="W41" s="1">
        <v>10.8</v>
      </c>
      <c r="X41" s="1">
        <v>11</v>
      </c>
      <c r="Y41" s="1">
        <v>16.2</v>
      </c>
      <c r="Z41" s="1">
        <v>22.4</v>
      </c>
      <c r="AA41" s="1"/>
      <c r="AB41" s="1">
        <f t="shared" si="8"/>
        <v>94.32</v>
      </c>
      <c r="AC41" s="6">
        <v>8</v>
      </c>
      <c r="AD41" s="10">
        <f t="shared" si="19"/>
        <v>0</v>
      </c>
      <c r="AE41" s="1">
        <f t="shared" si="20"/>
        <v>0</v>
      </c>
      <c r="AF41" s="1">
        <f>VLOOKUP(A41,[1]Sheet!$A:$AF,32,0)</f>
        <v>12</v>
      </c>
      <c r="AG41" s="1">
        <f>VLOOKUP(A41,[1]Sheet!$A:$AG,33,0)</f>
        <v>84</v>
      </c>
      <c r="AH41" s="1">
        <f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78</v>
      </c>
      <c r="B42" s="15" t="s">
        <v>34</v>
      </c>
      <c r="C42" s="15">
        <v>47</v>
      </c>
      <c r="D42" s="15">
        <v>112</v>
      </c>
      <c r="E42" s="20">
        <v>11</v>
      </c>
      <c r="F42" s="20">
        <v>144</v>
      </c>
      <c r="G42" s="16">
        <v>0</v>
      </c>
      <c r="H42" s="15">
        <v>180</v>
      </c>
      <c r="I42" s="15" t="s">
        <v>54</v>
      </c>
      <c r="J42" s="15">
        <v>11</v>
      </c>
      <c r="K42" s="15">
        <f t="shared" si="24"/>
        <v>0</v>
      </c>
      <c r="L42" s="15"/>
      <c r="M42" s="15"/>
      <c r="N42" s="15"/>
      <c r="O42" s="15">
        <f t="shared" si="3"/>
        <v>2.2000000000000002</v>
      </c>
      <c r="P42" s="17"/>
      <c r="Q42" s="17"/>
      <c r="R42" s="17"/>
      <c r="S42" s="15"/>
      <c r="T42" s="15">
        <f t="shared" si="6"/>
        <v>65.454545454545453</v>
      </c>
      <c r="U42" s="15">
        <f t="shared" si="7"/>
        <v>65.454545454545453</v>
      </c>
      <c r="V42" s="15">
        <v>4.2</v>
      </c>
      <c r="W42" s="15">
        <v>1.2</v>
      </c>
      <c r="X42" s="15">
        <v>0.8</v>
      </c>
      <c r="Y42" s="15">
        <v>1.8</v>
      </c>
      <c r="Z42" s="15">
        <v>3.2</v>
      </c>
      <c r="AA42" s="23" t="s">
        <v>124</v>
      </c>
      <c r="AB42" s="15">
        <f t="shared" si="8"/>
        <v>0</v>
      </c>
      <c r="AC42" s="16">
        <v>0</v>
      </c>
      <c r="AD42" s="18"/>
      <c r="AE42" s="15"/>
      <c r="AF42" s="15"/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34</v>
      </c>
      <c r="C43" s="1">
        <v>470</v>
      </c>
      <c r="D43" s="1">
        <v>88</v>
      </c>
      <c r="E43" s="1">
        <v>178</v>
      </c>
      <c r="F43" s="1">
        <v>327</v>
      </c>
      <c r="G43" s="6">
        <v>0.9</v>
      </c>
      <c r="H43" s="1">
        <v>180</v>
      </c>
      <c r="I43" s="1" t="s">
        <v>35</v>
      </c>
      <c r="J43" s="1">
        <v>178</v>
      </c>
      <c r="K43" s="1">
        <f t="shared" si="24"/>
        <v>0</v>
      </c>
      <c r="L43" s="1"/>
      <c r="M43" s="1"/>
      <c r="N43" s="1"/>
      <c r="O43" s="1">
        <f t="shared" si="3"/>
        <v>35.6</v>
      </c>
      <c r="P43" s="26">
        <f>20*O43-F43</f>
        <v>385</v>
      </c>
      <c r="Q43" s="26">
        <f>AD43*AC43</f>
        <v>672</v>
      </c>
      <c r="R43" s="5"/>
      <c r="S43" s="1"/>
      <c r="T43" s="1">
        <f t="shared" si="6"/>
        <v>20</v>
      </c>
      <c r="U43" s="1">
        <f t="shared" si="7"/>
        <v>9.1853932584269664</v>
      </c>
      <c r="V43" s="1">
        <v>33.799999999999997</v>
      </c>
      <c r="W43" s="1">
        <v>38.799999999999997</v>
      </c>
      <c r="X43" s="1">
        <v>20.6</v>
      </c>
      <c r="Y43" s="1">
        <v>31.8</v>
      </c>
      <c r="Z43" s="1">
        <v>34.799999999999997</v>
      </c>
      <c r="AA43" s="1"/>
      <c r="AB43" s="1">
        <f t="shared" si="8"/>
        <v>346.5</v>
      </c>
      <c r="AC43" s="6">
        <v>8</v>
      </c>
      <c r="AD43" s="10">
        <f>MROUND(P43,AC43*AG43)/AC43</f>
        <v>84</v>
      </c>
      <c r="AE43" s="1">
        <f>AD43*AC43*G43</f>
        <v>604.80000000000007</v>
      </c>
      <c r="AF43" s="1">
        <f>VLOOKUP(A43,[1]Sheet!$A:$AF,32,0)</f>
        <v>12</v>
      </c>
      <c r="AG43" s="1">
        <f>VLOOKUP(A43,[1]Sheet!$A:$AG,33,0)</f>
        <v>84</v>
      </c>
      <c r="AH43" s="1">
        <f>AD43/AG43</f>
        <v>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80</v>
      </c>
      <c r="B44" s="15" t="s">
        <v>34</v>
      </c>
      <c r="C44" s="15">
        <v>48</v>
      </c>
      <c r="D44" s="15">
        <v>80</v>
      </c>
      <c r="E44" s="15"/>
      <c r="F44" s="20">
        <v>96</v>
      </c>
      <c r="G44" s="16">
        <v>0</v>
      </c>
      <c r="H44" s="15">
        <v>180</v>
      </c>
      <c r="I44" s="15" t="s">
        <v>54</v>
      </c>
      <c r="J44" s="15">
        <v>26</v>
      </c>
      <c r="K44" s="15">
        <f t="shared" si="24"/>
        <v>-26</v>
      </c>
      <c r="L44" s="15"/>
      <c r="M44" s="15"/>
      <c r="N44" s="15"/>
      <c r="O44" s="15">
        <f t="shared" si="3"/>
        <v>0</v>
      </c>
      <c r="P44" s="17"/>
      <c r="Q44" s="17"/>
      <c r="R44" s="17"/>
      <c r="S44" s="15"/>
      <c r="T44" s="15" t="e">
        <f t="shared" si="6"/>
        <v>#DIV/0!</v>
      </c>
      <c r="U44" s="15" t="e">
        <f t="shared" si="7"/>
        <v>#DIV/0!</v>
      </c>
      <c r="V44" s="15">
        <v>1.4</v>
      </c>
      <c r="W44" s="15">
        <v>2.6</v>
      </c>
      <c r="X44" s="15">
        <v>2.2000000000000002</v>
      </c>
      <c r="Y44" s="15">
        <v>3.6</v>
      </c>
      <c r="Z44" s="15">
        <v>3.2</v>
      </c>
      <c r="AA44" s="25" t="s">
        <v>126</v>
      </c>
      <c r="AB44" s="15">
        <f t="shared" si="8"/>
        <v>0</v>
      </c>
      <c r="AC44" s="16">
        <v>0</v>
      </c>
      <c r="AD44" s="18"/>
      <c r="AE44" s="15"/>
      <c r="AF44" s="15"/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34</v>
      </c>
      <c r="C45" s="1">
        <v>-32</v>
      </c>
      <c r="D45" s="1">
        <v>32</v>
      </c>
      <c r="E45" s="1"/>
      <c r="F45" s="20">
        <f>F44</f>
        <v>96</v>
      </c>
      <c r="G45" s="6">
        <v>0.43</v>
      </c>
      <c r="H45" s="1">
        <v>180</v>
      </c>
      <c r="I45" s="1" t="s">
        <v>35</v>
      </c>
      <c r="J45" s="1"/>
      <c r="K45" s="1">
        <f t="shared" si="24"/>
        <v>0</v>
      </c>
      <c r="L45" s="1"/>
      <c r="M45" s="1"/>
      <c r="N45" s="1"/>
      <c r="O45" s="1">
        <f t="shared" si="3"/>
        <v>0</v>
      </c>
      <c r="P45" s="5"/>
      <c r="Q45" s="5">
        <f t="shared" ref="Q45:Q58" si="25">AD45*AC45</f>
        <v>0</v>
      </c>
      <c r="R45" s="5"/>
      <c r="S45" s="1"/>
      <c r="T45" s="1" t="e">
        <f t="shared" si="6"/>
        <v>#DIV/0!</v>
      </c>
      <c r="U45" s="1" t="e">
        <f t="shared" si="7"/>
        <v>#DIV/0!</v>
      </c>
      <c r="V45" s="1">
        <v>7.8</v>
      </c>
      <c r="W45" s="1">
        <v>2.6</v>
      </c>
      <c r="X45" s="1">
        <v>5.4</v>
      </c>
      <c r="Y45" s="1">
        <v>3.6</v>
      </c>
      <c r="Z45" s="1">
        <v>3.2</v>
      </c>
      <c r="AA45" s="25" t="s">
        <v>126</v>
      </c>
      <c r="AB45" s="1">
        <f t="shared" si="8"/>
        <v>0</v>
      </c>
      <c r="AC45" s="6">
        <v>16</v>
      </c>
      <c r="AD45" s="10">
        <f t="shared" ref="AD45:AD58" si="26">MROUND(P45,AC45*AG45)/AC45</f>
        <v>0</v>
      </c>
      <c r="AE45" s="1">
        <f t="shared" ref="AE45:AE58" si="27">AD45*AC45*G45</f>
        <v>0</v>
      </c>
      <c r="AF45" s="1">
        <f>VLOOKUP(A45,[1]Sheet!$A:$AF,32,0)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34</v>
      </c>
      <c r="C46" s="1">
        <v>262</v>
      </c>
      <c r="D46" s="1">
        <v>288</v>
      </c>
      <c r="E46" s="1">
        <v>164</v>
      </c>
      <c r="F46" s="1">
        <v>346</v>
      </c>
      <c r="G46" s="6">
        <v>0.9</v>
      </c>
      <c r="H46" s="1">
        <v>180</v>
      </c>
      <c r="I46" s="1" t="s">
        <v>48</v>
      </c>
      <c r="J46" s="1">
        <v>164</v>
      </c>
      <c r="K46" s="1">
        <f t="shared" si="24"/>
        <v>0</v>
      </c>
      <c r="L46" s="1"/>
      <c r="M46" s="1"/>
      <c r="N46" s="1"/>
      <c r="O46" s="1">
        <f t="shared" si="3"/>
        <v>32.799999999999997</v>
      </c>
      <c r="P46" s="27">
        <f t="shared" ref="P46:P47" si="28">14*O46-F46</f>
        <v>113.19999999999993</v>
      </c>
      <c r="Q46" s="27">
        <f t="shared" si="25"/>
        <v>0</v>
      </c>
      <c r="R46" s="5"/>
      <c r="S46" s="1"/>
      <c r="T46" s="1">
        <f t="shared" si="6"/>
        <v>14</v>
      </c>
      <c r="U46" s="1">
        <f t="shared" si="7"/>
        <v>10.548780487804878</v>
      </c>
      <c r="V46" s="1">
        <v>35.799999999999997</v>
      </c>
      <c r="W46" s="1">
        <v>24.2</v>
      </c>
      <c r="X46" s="1">
        <v>25.6</v>
      </c>
      <c r="Y46" s="1">
        <v>35.4</v>
      </c>
      <c r="Z46" s="1">
        <v>29.6</v>
      </c>
      <c r="AA46" s="1"/>
      <c r="AB46" s="1">
        <f t="shared" si="8"/>
        <v>101.87999999999994</v>
      </c>
      <c r="AC46" s="6">
        <v>8</v>
      </c>
      <c r="AD46" s="10">
        <f t="shared" si="26"/>
        <v>0</v>
      </c>
      <c r="AE46" s="1">
        <f t="shared" si="27"/>
        <v>0</v>
      </c>
      <c r="AF46" s="1">
        <f>VLOOKUP(A46,[1]Sheet!$A:$AF,32,0)</f>
        <v>12</v>
      </c>
      <c r="AG46" s="1">
        <f>VLOOKUP(A46,[1]Sheet!$A:$AG,33,0)</f>
        <v>84</v>
      </c>
      <c r="AH46" s="1">
        <f t="shared" ref="AH46:AH48" si="29">AD46/AG46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34</v>
      </c>
      <c r="C47" s="1">
        <v>82</v>
      </c>
      <c r="D47" s="1"/>
      <c r="E47" s="1">
        <v>36</v>
      </c>
      <c r="F47" s="1">
        <v>46</v>
      </c>
      <c r="G47" s="6">
        <v>0.43</v>
      </c>
      <c r="H47" s="1">
        <v>180</v>
      </c>
      <c r="I47" s="1" t="s">
        <v>48</v>
      </c>
      <c r="J47" s="1">
        <v>36</v>
      </c>
      <c r="K47" s="1">
        <f t="shared" si="24"/>
        <v>0</v>
      </c>
      <c r="L47" s="1"/>
      <c r="M47" s="1"/>
      <c r="N47" s="1"/>
      <c r="O47" s="1">
        <f t="shared" si="3"/>
        <v>7.2</v>
      </c>
      <c r="P47" s="27">
        <f t="shared" si="28"/>
        <v>54.8</v>
      </c>
      <c r="Q47" s="27">
        <f t="shared" si="25"/>
        <v>0</v>
      </c>
      <c r="R47" s="5"/>
      <c r="S47" s="1"/>
      <c r="T47" s="1">
        <f t="shared" si="6"/>
        <v>14</v>
      </c>
      <c r="U47" s="1">
        <f t="shared" si="7"/>
        <v>6.3888888888888884</v>
      </c>
      <c r="V47" s="1">
        <v>2.8</v>
      </c>
      <c r="W47" s="1">
        <v>6.6</v>
      </c>
      <c r="X47" s="1">
        <v>9.4</v>
      </c>
      <c r="Y47" s="1">
        <v>12</v>
      </c>
      <c r="Z47" s="1">
        <v>5</v>
      </c>
      <c r="AA47" s="1"/>
      <c r="AB47" s="1">
        <f t="shared" si="8"/>
        <v>23.564</v>
      </c>
      <c r="AC47" s="6">
        <v>16</v>
      </c>
      <c r="AD47" s="10">
        <f t="shared" si="26"/>
        <v>0</v>
      </c>
      <c r="AE47" s="1">
        <f t="shared" si="27"/>
        <v>0</v>
      </c>
      <c r="AF47" s="1">
        <f>VLOOKUP(A47,[1]Sheet!$A:$AF,32,0)</f>
        <v>12</v>
      </c>
      <c r="AG47" s="1">
        <f>VLOOKUP(A47,[1]Sheet!$A:$AG,33,0)</f>
        <v>84</v>
      </c>
      <c r="AH47" s="1">
        <f t="shared" si="29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44</v>
      </c>
      <c r="C48" s="1">
        <v>975</v>
      </c>
      <c r="D48" s="1">
        <v>495</v>
      </c>
      <c r="E48" s="1">
        <v>430</v>
      </c>
      <c r="F48" s="1">
        <v>935</v>
      </c>
      <c r="G48" s="6">
        <v>1</v>
      </c>
      <c r="H48" s="1">
        <v>180</v>
      </c>
      <c r="I48" s="1" t="s">
        <v>35</v>
      </c>
      <c r="J48" s="1">
        <v>430</v>
      </c>
      <c r="K48" s="1">
        <f t="shared" si="24"/>
        <v>0</v>
      </c>
      <c r="L48" s="1"/>
      <c r="M48" s="1"/>
      <c r="N48" s="1"/>
      <c r="O48" s="1">
        <f t="shared" si="3"/>
        <v>86</v>
      </c>
      <c r="P48" s="27">
        <f>14*O48-F48</f>
        <v>269</v>
      </c>
      <c r="Q48" s="27">
        <f t="shared" si="25"/>
        <v>0</v>
      </c>
      <c r="R48" s="5"/>
      <c r="S48" s="1"/>
      <c r="T48" s="1">
        <f t="shared" si="6"/>
        <v>14</v>
      </c>
      <c r="U48" s="1">
        <f t="shared" si="7"/>
        <v>10.872093023255815</v>
      </c>
      <c r="V48" s="1">
        <v>91</v>
      </c>
      <c r="W48" s="1">
        <v>88</v>
      </c>
      <c r="X48" s="1">
        <v>85</v>
      </c>
      <c r="Y48" s="1">
        <v>109</v>
      </c>
      <c r="Z48" s="1">
        <v>49</v>
      </c>
      <c r="AA48" s="1"/>
      <c r="AB48" s="1">
        <f t="shared" si="8"/>
        <v>269</v>
      </c>
      <c r="AC48" s="6">
        <v>5</v>
      </c>
      <c r="AD48" s="10">
        <f t="shared" si="26"/>
        <v>0</v>
      </c>
      <c r="AE48" s="1">
        <f t="shared" si="27"/>
        <v>0</v>
      </c>
      <c r="AF48" s="1">
        <f>VLOOKUP(A48,[1]Sheet!$A:$AF,32,0)</f>
        <v>12</v>
      </c>
      <c r="AG48" s="1">
        <f>VLOOKUP(A48,[1]Sheet!$A:$AG,33,0)</f>
        <v>144</v>
      </c>
      <c r="AH48" s="1">
        <f t="shared" si="29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34</v>
      </c>
      <c r="C49" s="1">
        <v>402</v>
      </c>
      <c r="D49" s="1">
        <v>384</v>
      </c>
      <c r="E49" s="1">
        <v>180</v>
      </c>
      <c r="F49" s="1">
        <v>554</v>
      </c>
      <c r="G49" s="6">
        <v>0.9</v>
      </c>
      <c r="H49" s="1">
        <v>180</v>
      </c>
      <c r="I49" s="1" t="s">
        <v>48</v>
      </c>
      <c r="J49" s="1">
        <v>180</v>
      </c>
      <c r="K49" s="1">
        <f t="shared" si="24"/>
        <v>0</v>
      </c>
      <c r="L49" s="1"/>
      <c r="M49" s="1"/>
      <c r="N49" s="1"/>
      <c r="O49" s="1">
        <f t="shared" si="3"/>
        <v>36</v>
      </c>
      <c r="P49" s="5"/>
      <c r="Q49" s="5">
        <f t="shared" si="25"/>
        <v>0</v>
      </c>
      <c r="R49" s="5"/>
      <c r="S49" s="1"/>
      <c r="T49" s="1">
        <f t="shared" si="6"/>
        <v>15.388888888888889</v>
      </c>
      <c r="U49" s="1">
        <f t="shared" si="7"/>
        <v>15.388888888888889</v>
      </c>
      <c r="V49" s="1">
        <v>50.6</v>
      </c>
      <c r="W49" s="1">
        <v>38.200000000000003</v>
      </c>
      <c r="X49" s="1">
        <v>43</v>
      </c>
      <c r="Y49" s="1">
        <v>47.2</v>
      </c>
      <c r="Z49" s="1">
        <v>31.4</v>
      </c>
      <c r="AA49" s="1"/>
      <c r="AB49" s="1">
        <f t="shared" si="8"/>
        <v>0</v>
      </c>
      <c r="AC49" s="6">
        <v>8</v>
      </c>
      <c r="AD49" s="10">
        <f t="shared" si="26"/>
        <v>0</v>
      </c>
      <c r="AE49" s="1">
        <f t="shared" si="27"/>
        <v>0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34</v>
      </c>
      <c r="C50" s="1">
        <v>63</v>
      </c>
      <c r="D50" s="1">
        <v>192</v>
      </c>
      <c r="E50" s="1">
        <v>14</v>
      </c>
      <c r="F50" s="1">
        <v>241</v>
      </c>
      <c r="G50" s="6">
        <v>0.43</v>
      </c>
      <c r="H50" s="1">
        <v>180</v>
      </c>
      <c r="I50" s="1" t="s">
        <v>48</v>
      </c>
      <c r="J50" s="1">
        <v>14</v>
      </c>
      <c r="K50" s="1">
        <f t="shared" si="24"/>
        <v>0</v>
      </c>
      <c r="L50" s="1"/>
      <c r="M50" s="1"/>
      <c r="N50" s="1"/>
      <c r="O50" s="1">
        <f t="shared" si="3"/>
        <v>2.8</v>
      </c>
      <c r="P50" s="5"/>
      <c r="Q50" s="5">
        <f t="shared" si="25"/>
        <v>0</v>
      </c>
      <c r="R50" s="5"/>
      <c r="S50" s="1"/>
      <c r="T50" s="1">
        <f t="shared" si="6"/>
        <v>86.071428571428584</v>
      </c>
      <c r="U50" s="1">
        <f t="shared" si="7"/>
        <v>86.071428571428584</v>
      </c>
      <c r="V50" s="1">
        <v>9.4</v>
      </c>
      <c r="W50" s="1">
        <v>2.4</v>
      </c>
      <c r="X50" s="1">
        <v>4.8</v>
      </c>
      <c r="Y50" s="1">
        <v>0</v>
      </c>
      <c r="Z50" s="1">
        <v>12.8</v>
      </c>
      <c r="AA50" s="19" t="s">
        <v>36</v>
      </c>
      <c r="AB50" s="1">
        <f t="shared" si="8"/>
        <v>0</v>
      </c>
      <c r="AC50" s="6">
        <v>16</v>
      </c>
      <c r="AD50" s="10">
        <f t="shared" si="26"/>
        <v>0</v>
      </c>
      <c r="AE50" s="1">
        <f t="shared" si="27"/>
        <v>0</v>
      </c>
      <c r="AF50" s="1">
        <f>VLOOKUP(A50,[1]Sheet!$A:$AF,32,0)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34</v>
      </c>
      <c r="C51" s="1">
        <v>90</v>
      </c>
      <c r="D51" s="1"/>
      <c r="E51" s="1">
        <v>22</v>
      </c>
      <c r="F51" s="1">
        <v>59</v>
      </c>
      <c r="G51" s="6">
        <v>0.7</v>
      </c>
      <c r="H51" s="1">
        <v>180</v>
      </c>
      <c r="I51" s="1" t="s">
        <v>35</v>
      </c>
      <c r="J51" s="1">
        <v>20</v>
      </c>
      <c r="K51" s="1">
        <f t="shared" si="24"/>
        <v>2</v>
      </c>
      <c r="L51" s="1"/>
      <c r="M51" s="1"/>
      <c r="N51" s="1"/>
      <c r="O51" s="1">
        <f t="shared" si="3"/>
        <v>4.4000000000000004</v>
      </c>
      <c r="P51" s="5"/>
      <c r="Q51" s="5">
        <f t="shared" si="25"/>
        <v>0</v>
      </c>
      <c r="R51" s="5"/>
      <c r="S51" s="1"/>
      <c r="T51" s="1">
        <f t="shared" si="6"/>
        <v>13.409090909090908</v>
      </c>
      <c r="U51" s="1">
        <f t="shared" si="7"/>
        <v>13.409090909090908</v>
      </c>
      <c r="V51" s="1">
        <v>5</v>
      </c>
      <c r="W51" s="1">
        <v>7</v>
      </c>
      <c r="X51" s="1">
        <v>9.8000000000000007</v>
      </c>
      <c r="Y51" s="1">
        <v>5.2</v>
      </c>
      <c r="Z51" s="1">
        <v>8.8000000000000007</v>
      </c>
      <c r="AA51" s="1"/>
      <c r="AB51" s="1">
        <f t="shared" si="8"/>
        <v>0</v>
      </c>
      <c r="AC51" s="6">
        <v>8</v>
      </c>
      <c r="AD51" s="10">
        <f t="shared" si="26"/>
        <v>0</v>
      </c>
      <c r="AE51" s="1">
        <f t="shared" si="27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34</v>
      </c>
      <c r="C52" s="1">
        <v>84</v>
      </c>
      <c r="D52" s="1">
        <v>16</v>
      </c>
      <c r="E52" s="1">
        <v>42</v>
      </c>
      <c r="F52" s="1">
        <v>49</v>
      </c>
      <c r="G52" s="6">
        <v>0.7</v>
      </c>
      <c r="H52" s="1">
        <v>180</v>
      </c>
      <c r="I52" s="1" t="s">
        <v>35</v>
      </c>
      <c r="J52" s="1">
        <v>42</v>
      </c>
      <c r="K52" s="1">
        <f t="shared" si="24"/>
        <v>0</v>
      </c>
      <c r="L52" s="1"/>
      <c r="M52" s="1"/>
      <c r="N52" s="1"/>
      <c r="O52" s="1">
        <f t="shared" si="3"/>
        <v>8.4</v>
      </c>
      <c r="P52" s="27">
        <f t="shared" ref="P52" si="30">14*O52-F52</f>
        <v>68.600000000000009</v>
      </c>
      <c r="Q52" s="27">
        <f t="shared" si="25"/>
        <v>0</v>
      </c>
      <c r="R52" s="5"/>
      <c r="S52" s="1"/>
      <c r="T52" s="1">
        <f t="shared" si="6"/>
        <v>14</v>
      </c>
      <c r="U52" s="1">
        <f t="shared" si="7"/>
        <v>5.833333333333333</v>
      </c>
      <c r="V52" s="1">
        <v>6</v>
      </c>
      <c r="W52" s="1">
        <v>7.2</v>
      </c>
      <c r="X52" s="1">
        <v>5.6</v>
      </c>
      <c r="Y52" s="1">
        <v>8</v>
      </c>
      <c r="Z52" s="1">
        <v>5.6</v>
      </c>
      <c r="AA52" s="1"/>
      <c r="AB52" s="1">
        <f t="shared" si="8"/>
        <v>48.02</v>
      </c>
      <c r="AC52" s="6">
        <v>8</v>
      </c>
      <c r="AD52" s="10">
        <f t="shared" si="26"/>
        <v>0</v>
      </c>
      <c r="AE52" s="1">
        <f t="shared" si="27"/>
        <v>0</v>
      </c>
      <c r="AF52" s="1">
        <f>VLOOKUP(A52,[1]Sheet!$A:$AF,32,0)</f>
        <v>12</v>
      </c>
      <c r="AG52" s="1">
        <f>VLOOKUP(A52,[1]Sheet!$A:$AG,33,0)</f>
        <v>84</v>
      </c>
      <c r="AH52" s="1">
        <f>AD52/AG52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34</v>
      </c>
      <c r="C53" s="1">
        <v>111</v>
      </c>
      <c r="D53" s="1">
        <v>24</v>
      </c>
      <c r="E53" s="1">
        <v>26</v>
      </c>
      <c r="F53" s="1">
        <v>104</v>
      </c>
      <c r="G53" s="6">
        <v>0.7</v>
      </c>
      <c r="H53" s="1">
        <v>180</v>
      </c>
      <c r="I53" s="1" t="s">
        <v>35</v>
      </c>
      <c r="J53" s="1">
        <v>26</v>
      </c>
      <c r="K53" s="1">
        <f t="shared" si="24"/>
        <v>0</v>
      </c>
      <c r="L53" s="1"/>
      <c r="M53" s="1"/>
      <c r="N53" s="1"/>
      <c r="O53" s="1">
        <f t="shared" si="3"/>
        <v>5.2</v>
      </c>
      <c r="P53" s="5"/>
      <c r="Q53" s="5">
        <f t="shared" si="25"/>
        <v>0</v>
      </c>
      <c r="R53" s="5"/>
      <c r="S53" s="1"/>
      <c r="T53" s="1">
        <f t="shared" si="6"/>
        <v>20</v>
      </c>
      <c r="U53" s="1">
        <f t="shared" si="7"/>
        <v>20</v>
      </c>
      <c r="V53" s="1">
        <v>8.6</v>
      </c>
      <c r="W53" s="1">
        <v>9.6</v>
      </c>
      <c r="X53" s="1">
        <v>4.4000000000000004</v>
      </c>
      <c r="Y53" s="1">
        <v>0</v>
      </c>
      <c r="Z53" s="1">
        <v>9</v>
      </c>
      <c r="AA53" s="1"/>
      <c r="AB53" s="1">
        <f t="shared" si="8"/>
        <v>0</v>
      </c>
      <c r="AC53" s="6">
        <v>8</v>
      </c>
      <c r="AD53" s="10">
        <f t="shared" si="26"/>
        <v>0</v>
      </c>
      <c r="AE53" s="1">
        <f t="shared" si="27"/>
        <v>0</v>
      </c>
      <c r="AF53" s="1">
        <f>VLOOKUP(A53,[1]Sheet!$A:$AF,32,0)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34</v>
      </c>
      <c r="C54" s="1">
        <v>77</v>
      </c>
      <c r="D54" s="1">
        <v>232</v>
      </c>
      <c r="E54" s="1">
        <v>43</v>
      </c>
      <c r="F54" s="1">
        <v>244</v>
      </c>
      <c r="G54" s="6">
        <v>0.7</v>
      </c>
      <c r="H54" s="1">
        <v>180</v>
      </c>
      <c r="I54" s="1" t="s">
        <v>35</v>
      </c>
      <c r="J54" s="1">
        <v>43</v>
      </c>
      <c r="K54" s="1">
        <f t="shared" si="24"/>
        <v>0</v>
      </c>
      <c r="L54" s="1"/>
      <c r="M54" s="1"/>
      <c r="N54" s="1"/>
      <c r="O54" s="1">
        <f t="shared" si="3"/>
        <v>8.6</v>
      </c>
      <c r="P54" s="5"/>
      <c r="Q54" s="5">
        <f t="shared" si="25"/>
        <v>0</v>
      </c>
      <c r="R54" s="5"/>
      <c r="S54" s="1"/>
      <c r="T54" s="1">
        <f t="shared" si="6"/>
        <v>28.372093023255815</v>
      </c>
      <c r="U54" s="1">
        <f t="shared" si="7"/>
        <v>28.372093023255815</v>
      </c>
      <c r="V54" s="1">
        <v>21.8</v>
      </c>
      <c r="W54" s="1">
        <v>10.8</v>
      </c>
      <c r="X54" s="1">
        <v>7.6</v>
      </c>
      <c r="Y54" s="1">
        <v>14.4</v>
      </c>
      <c r="Z54" s="1">
        <v>17.2</v>
      </c>
      <c r="AA54" s="25" t="s">
        <v>127</v>
      </c>
      <c r="AB54" s="1">
        <f t="shared" si="8"/>
        <v>0</v>
      </c>
      <c r="AC54" s="6">
        <v>8</v>
      </c>
      <c r="AD54" s="10">
        <f t="shared" si="26"/>
        <v>0</v>
      </c>
      <c r="AE54" s="1">
        <f t="shared" si="27"/>
        <v>0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34</v>
      </c>
      <c r="C55" s="1">
        <v>40</v>
      </c>
      <c r="D55" s="1">
        <v>168</v>
      </c>
      <c r="E55" s="1">
        <v>12</v>
      </c>
      <c r="F55" s="1">
        <v>168</v>
      </c>
      <c r="G55" s="6">
        <v>0.9</v>
      </c>
      <c r="H55" s="1">
        <v>180</v>
      </c>
      <c r="I55" s="1" t="s">
        <v>35</v>
      </c>
      <c r="J55" s="1">
        <v>20</v>
      </c>
      <c r="K55" s="1">
        <f t="shared" si="24"/>
        <v>-8</v>
      </c>
      <c r="L55" s="1"/>
      <c r="M55" s="1"/>
      <c r="N55" s="1"/>
      <c r="O55" s="1">
        <f t="shared" si="3"/>
        <v>2.4</v>
      </c>
      <c r="P55" s="5"/>
      <c r="Q55" s="5">
        <f t="shared" si="25"/>
        <v>0</v>
      </c>
      <c r="R55" s="5"/>
      <c r="S55" s="1"/>
      <c r="T55" s="1">
        <f t="shared" si="6"/>
        <v>70</v>
      </c>
      <c r="U55" s="1">
        <f t="shared" si="7"/>
        <v>70</v>
      </c>
      <c r="V55" s="1">
        <v>15</v>
      </c>
      <c r="W55" s="1">
        <v>5.6</v>
      </c>
      <c r="X55" s="1">
        <v>5.4</v>
      </c>
      <c r="Y55" s="1">
        <v>7</v>
      </c>
      <c r="Z55" s="1">
        <v>6.2</v>
      </c>
      <c r="AA55" s="1"/>
      <c r="AB55" s="1">
        <f t="shared" si="8"/>
        <v>0</v>
      </c>
      <c r="AC55" s="6">
        <v>8</v>
      </c>
      <c r="AD55" s="10">
        <f t="shared" si="26"/>
        <v>0</v>
      </c>
      <c r="AE55" s="1">
        <f t="shared" si="27"/>
        <v>0</v>
      </c>
      <c r="AF55" s="1">
        <f>VLOOKUP(A55,[1]Sheet!$A:$AF,32,0)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34</v>
      </c>
      <c r="C56" s="1">
        <v>123</v>
      </c>
      <c r="D56" s="1">
        <v>176</v>
      </c>
      <c r="E56" s="1">
        <v>66</v>
      </c>
      <c r="F56" s="1">
        <v>204</v>
      </c>
      <c r="G56" s="6">
        <v>0.9</v>
      </c>
      <c r="H56" s="1">
        <v>180</v>
      </c>
      <c r="I56" s="1" t="s">
        <v>35</v>
      </c>
      <c r="J56" s="1">
        <v>66</v>
      </c>
      <c r="K56" s="1">
        <f t="shared" si="24"/>
        <v>0</v>
      </c>
      <c r="L56" s="1"/>
      <c r="M56" s="1"/>
      <c r="N56" s="1"/>
      <c r="O56" s="1">
        <f t="shared" si="3"/>
        <v>13.2</v>
      </c>
      <c r="P56" s="5"/>
      <c r="Q56" s="5">
        <f t="shared" si="25"/>
        <v>0</v>
      </c>
      <c r="R56" s="5"/>
      <c r="S56" s="1"/>
      <c r="T56" s="1">
        <f t="shared" si="6"/>
        <v>15.454545454545455</v>
      </c>
      <c r="U56" s="1">
        <f t="shared" si="7"/>
        <v>15.454545454545455</v>
      </c>
      <c r="V56" s="1">
        <v>17.8</v>
      </c>
      <c r="W56" s="1">
        <v>12.2</v>
      </c>
      <c r="X56" s="1">
        <v>12.8</v>
      </c>
      <c r="Y56" s="1">
        <v>15.8</v>
      </c>
      <c r="Z56" s="1">
        <v>16</v>
      </c>
      <c r="AA56" s="1"/>
      <c r="AB56" s="1">
        <f t="shared" si="8"/>
        <v>0</v>
      </c>
      <c r="AC56" s="6">
        <v>8</v>
      </c>
      <c r="AD56" s="10">
        <f t="shared" si="26"/>
        <v>0</v>
      </c>
      <c r="AE56" s="1">
        <f t="shared" si="27"/>
        <v>0</v>
      </c>
      <c r="AF56" s="1">
        <f>VLOOKUP(A56,[1]Sheet!$A:$AF,32,0)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44</v>
      </c>
      <c r="C57" s="1">
        <v>240</v>
      </c>
      <c r="D57" s="1">
        <v>120</v>
      </c>
      <c r="E57" s="1">
        <v>170</v>
      </c>
      <c r="F57" s="1">
        <v>185</v>
      </c>
      <c r="G57" s="6">
        <v>1</v>
      </c>
      <c r="H57" s="1">
        <v>180</v>
      </c>
      <c r="I57" s="1" t="s">
        <v>48</v>
      </c>
      <c r="J57" s="1">
        <v>170</v>
      </c>
      <c r="K57" s="1">
        <f t="shared" si="24"/>
        <v>0</v>
      </c>
      <c r="L57" s="1"/>
      <c r="M57" s="1"/>
      <c r="N57" s="1"/>
      <c r="O57" s="1">
        <f t="shared" si="3"/>
        <v>34</v>
      </c>
      <c r="P57" s="26">
        <f>20*O57-F57</f>
        <v>495</v>
      </c>
      <c r="Q57" s="26">
        <f t="shared" si="25"/>
        <v>720</v>
      </c>
      <c r="R57" s="5"/>
      <c r="S57" s="1"/>
      <c r="T57" s="1">
        <f t="shared" si="6"/>
        <v>20</v>
      </c>
      <c r="U57" s="1">
        <f t="shared" si="7"/>
        <v>5.4411764705882355</v>
      </c>
      <c r="V57" s="1">
        <v>23</v>
      </c>
      <c r="W57" s="1">
        <v>24</v>
      </c>
      <c r="X57" s="1">
        <v>34</v>
      </c>
      <c r="Y57" s="1">
        <v>25</v>
      </c>
      <c r="Z57" s="1">
        <v>30</v>
      </c>
      <c r="AA57" s="1"/>
      <c r="AB57" s="1">
        <f t="shared" si="8"/>
        <v>495</v>
      </c>
      <c r="AC57" s="6">
        <v>5</v>
      </c>
      <c r="AD57" s="10">
        <f t="shared" si="26"/>
        <v>144</v>
      </c>
      <c r="AE57" s="1">
        <f t="shared" si="27"/>
        <v>720</v>
      </c>
      <c r="AF57" s="1">
        <f>VLOOKUP(A57,[1]Sheet!$A:$AF,32,0)</f>
        <v>12</v>
      </c>
      <c r="AG57" s="1">
        <f>VLOOKUP(A57,[1]Sheet!$A:$AG,33,0)</f>
        <v>144</v>
      </c>
      <c r="AH57" s="1">
        <f>AD57/AG57</f>
        <v>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34</v>
      </c>
      <c r="C58" s="1">
        <v>3</v>
      </c>
      <c r="D58" s="1">
        <v>20</v>
      </c>
      <c r="E58" s="1"/>
      <c r="F58" s="1">
        <v>23</v>
      </c>
      <c r="G58" s="6">
        <v>1</v>
      </c>
      <c r="H58" s="1">
        <v>180</v>
      </c>
      <c r="I58" s="1" t="s">
        <v>35</v>
      </c>
      <c r="J58" s="1"/>
      <c r="K58" s="1">
        <f t="shared" si="24"/>
        <v>0</v>
      </c>
      <c r="L58" s="1"/>
      <c r="M58" s="1"/>
      <c r="N58" s="1"/>
      <c r="O58" s="1">
        <f t="shared" si="3"/>
        <v>0</v>
      </c>
      <c r="P58" s="5"/>
      <c r="Q58" s="5">
        <f t="shared" si="25"/>
        <v>0</v>
      </c>
      <c r="R58" s="5"/>
      <c r="S58" s="1"/>
      <c r="T58" s="1" t="e">
        <f t="shared" si="6"/>
        <v>#DIV/0!</v>
      </c>
      <c r="U58" s="1" t="e">
        <f t="shared" si="7"/>
        <v>#DIV/0!</v>
      </c>
      <c r="V58" s="1">
        <v>1.6</v>
      </c>
      <c r="W58" s="1">
        <v>0</v>
      </c>
      <c r="X58" s="1">
        <v>0.6</v>
      </c>
      <c r="Y58" s="1">
        <v>0.2</v>
      </c>
      <c r="Z58" s="1">
        <v>0.4</v>
      </c>
      <c r="AA58" s="1"/>
      <c r="AB58" s="1">
        <f t="shared" si="8"/>
        <v>0</v>
      </c>
      <c r="AC58" s="6">
        <v>5</v>
      </c>
      <c r="AD58" s="10">
        <f t="shared" si="26"/>
        <v>0</v>
      </c>
      <c r="AE58" s="1">
        <f t="shared" si="27"/>
        <v>0</v>
      </c>
      <c r="AF58" s="1">
        <f>VLOOKUP(A58,[1]Sheet!$A:$AF,32,0)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95</v>
      </c>
      <c r="B59" s="15" t="s">
        <v>34</v>
      </c>
      <c r="C59" s="15">
        <v>107</v>
      </c>
      <c r="D59" s="15"/>
      <c r="E59" s="15"/>
      <c r="F59" s="15">
        <v>107</v>
      </c>
      <c r="G59" s="16">
        <v>0</v>
      </c>
      <c r="H59" s="15">
        <v>180</v>
      </c>
      <c r="I59" s="15" t="s">
        <v>54</v>
      </c>
      <c r="J59" s="15">
        <v>11</v>
      </c>
      <c r="K59" s="15">
        <f t="shared" si="24"/>
        <v>-11</v>
      </c>
      <c r="L59" s="15"/>
      <c r="M59" s="15"/>
      <c r="N59" s="15"/>
      <c r="O59" s="15">
        <f t="shared" si="3"/>
        <v>0</v>
      </c>
      <c r="P59" s="17"/>
      <c r="Q59" s="17"/>
      <c r="R59" s="17"/>
      <c r="S59" s="15"/>
      <c r="T59" s="15" t="e">
        <f t="shared" si="6"/>
        <v>#DIV/0!</v>
      </c>
      <c r="U59" s="15" t="e">
        <f t="shared" si="7"/>
        <v>#DIV/0!</v>
      </c>
      <c r="V59" s="15">
        <v>0</v>
      </c>
      <c r="W59" s="15">
        <v>1.8</v>
      </c>
      <c r="X59" s="15">
        <v>2.2000000000000002</v>
      </c>
      <c r="Y59" s="15">
        <v>1.4</v>
      </c>
      <c r="Z59" s="15">
        <v>2.8</v>
      </c>
      <c r="AA59" s="21" t="s">
        <v>51</v>
      </c>
      <c r="AB59" s="15">
        <f t="shared" si="8"/>
        <v>0</v>
      </c>
      <c r="AC59" s="16">
        <v>0</v>
      </c>
      <c r="AD59" s="18"/>
      <c r="AE59" s="15"/>
      <c r="AF59" s="15"/>
      <c r="AG59" s="15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34</v>
      </c>
      <c r="C60" s="1">
        <v>21</v>
      </c>
      <c r="D60" s="1">
        <v>12</v>
      </c>
      <c r="E60" s="1">
        <v>16</v>
      </c>
      <c r="F60" s="1">
        <v>17</v>
      </c>
      <c r="G60" s="6">
        <v>0.2</v>
      </c>
      <c r="H60" s="1">
        <v>180</v>
      </c>
      <c r="I60" s="1" t="s">
        <v>35</v>
      </c>
      <c r="J60" s="1">
        <v>16</v>
      </c>
      <c r="K60" s="1">
        <f t="shared" si="24"/>
        <v>0</v>
      </c>
      <c r="L60" s="1"/>
      <c r="M60" s="1"/>
      <c r="N60" s="1"/>
      <c r="O60" s="1">
        <f t="shared" si="3"/>
        <v>3.2</v>
      </c>
      <c r="P60" s="27">
        <f t="shared" ref="P60:P61" si="31">14*O60-F60</f>
        <v>27.800000000000004</v>
      </c>
      <c r="Q60" s="27">
        <f t="shared" ref="Q60:Q61" si="32">AD60*AC60</f>
        <v>0</v>
      </c>
      <c r="R60" s="5"/>
      <c r="S60" s="1"/>
      <c r="T60" s="1">
        <f t="shared" si="6"/>
        <v>14</v>
      </c>
      <c r="U60" s="1">
        <f t="shared" si="7"/>
        <v>5.3125</v>
      </c>
      <c r="V60" s="1">
        <v>2</v>
      </c>
      <c r="W60" s="1">
        <v>1.8</v>
      </c>
      <c r="X60" s="1">
        <v>2.6</v>
      </c>
      <c r="Y60" s="1">
        <v>1.6</v>
      </c>
      <c r="Z60" s="1">
        <v>3</v>
      </c>
      <c r="AA60" s="1"/>
      <c r="AB60" s="1">
        <f t="shared" si="8"/>
        <v>5.5600000000000014</v>
      </c>
      <c r="AC60" s="6">
        <v>12</v>
      </c>
      <c r="AD60" s="10">
        <f t="shared" ref="AD60:AD61" si="33">MROUND(P60,AC60*AG60)/AC60</f>
        <v>0</v>
      </c>
      <c r="AE60" s="1">
        <f t="shared" ref="AE60:AE61" si="34">AD60*AC60*G60</f>
        <v>0</v>
      </c>
      <c r="AF60" s="1">
        <f>VLOOKUP(A60,[1]Sheet!$A:$AF,32,0)</f>
        <v>8</v>
      </c>
      <c r="AG60" s="1">
        <f>VLOOKUP(A60,[1]Sheet!$A:$AG,33,0)</f>
        <v>48</v>
      </c>
      <c r="AH60" s="1">
        <f t="shared" ref="AH60:AH61" si="35">AD60/AG60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34</v>
      </c>
      <c r="C61" s="1">
        <v>17</v>
      </c>
      <c r="D61" s="1">
        <v>16</v>
      </c>
      <c r="E61" s="1">
        <v>12</v>
      </c>
      <c r="F61" s="1">
        <v>21</v>
      </c>
      <c r="G61" s="6">
        <v>0.2</v>
      </c>
      <c r="H61" s="1">
        <v>180</v>
      </c>
      <c r="I61" s="1" t="s">
        <v>35</v>
      </c>
      <c r="J61" s="1">
        <v>12</v>
      </c>
      <c r="K61" s="1">
        <f t="shared" si="24"/>
        <v>0</v>
      </c>
      <c r="L61" s="1"/>
      <c r="M61" s="1"/>
      <c r="N61" s="1"/>
      <c r="O61" s="1">
        <f t="shared" si="3"/>
        <v>2.4</v>
      </c>
      <c r="P61" s="27">
        <f t="shared" si="31"/>
        <v>12.600000000000001</v>
      </c>
      <c r="Q61" s="27">
        <f t="shared" si="32"/>
        <v>0</v>
      </c>
      <c r="R61" s="5"/>
      <c r="S61" s="1"/>
      <c r="T61" s="1">
        <f t="shared" si="6"/>
        <v>14.000000000000002</v>
      </c>
      <c r="U61" s="1">
        <f t="shared" si="7"/>
        <v>8.75</v>
      </c>
      <c r="V61" s="1">
        <v>2</v>
      </c>
      <c r="W61" s="1">
        <v>1.4</v>
      </c>
      <c r="X61" s="1">
        <v>2.2000000000000002</v>
      </c>
      <c r="Y61" s="1">
        <v>0.2</v>
      </c>
      <c r="Z61" s="1">
        <v>3.4</v>
      </c>
      <c r="AA61" s="1"/>
      <c r="AB61" s="1">
        <f t="shared" si="8"/>
        <v>2.5200000000000005</v>
      </c>
      <c r="AC61" s="6">
        <v>8</v>
      </c>
      <c r="AD61" s="10">
        <f t="shared" si="33"/>
        <v>0</v>
      </c>
      <c r="AE61" s="1">
        <f t="shared" si="34"/>
        <v>0</v>
      </c>
      <c r="AF61" s="1">
        <f>VLOOKUP(A61,[1]Sheet!$A:$AF,32,0)</f>
        <v>6</v>
      </c>
      <c r="AG61" s="1">
        <f>VLOOKUP(A61,[1]Sheet!$A:$AG,33,0)</f>
        <v>72</v>
      </c>
      <c r="AH61" s="1">
        <f t="shared" si="35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98</v>
      </c>
      <c r="B62" s="15" t="s">
        <v>34</v>
      </c>
      <c r="C62" s="15">
        <v>-2</v>
      </c>
      <c r="D62" s="15">
        <v>2</v>
      </c>
      <c r="E62" s="15"/>
      <c r="F62" s="15"/>
      <c r="G62" s="16">
        <v>0</v>
      </c>
      <c r="H62" s="15">
        <v>180</v>
      </c>
      <c r="I62" s="15" t="s">
        <v>54</v>
      </c>
      <c r="J62" s="15"/>
      <c r="K62" s="15">
        <f t="shared" si="24"/>
        <v>0</v>
      </c>
      <c r="L62" s="15"/>
      <c r="M62" s="15"/>
      <c r="N62" s="15"/>
      <c r="O62" s="15">
        <f t="shared" si="3"/>
        <v>0</v>
      </c>
      <c r="P62" s="17"/>
      <c r="Q62" s="17"/>
      <c r="R62" s="17"/>
      <c r="S62" s="15"/>
      <c r="T62" s="15" t="e">
        <f t="shared" si="6"/>
        <v>#DIV/0!</v>
      </c>
      <c r="U62" s="15" t="e">
        <f t="shared" si="7"/>
        <v>#DIV/0!</v>
      </c>
      <c r="V62" s="15">
        <v>0.4</v>
      </c>
      <c r="W62" s="15">
        <v>0.2</v>
      </c>
      <c r="X62" s="15">
        <v>0.8</v>
      </c>
      <c r="Y62" s="15">
        <v>2.2000000000000002</v>
      </c>
      <c r="Z62" s="15">
        <v>1.6</v>
      </c>
      <c r="AA62" s="15"/>
      <c r="AB62" s="15">
        <f t="shared" si="8"/>
        <v>0</v>
      </c>
      <c r="AC62" s="16">
        <v>0</v>
      </c>
      <c r="AD62" s="18"/>
      <c r="AE62" s="15"/>
      <c r="AF62" s="15"/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34</v>
      </c>
      <c r="C63" s="1">
        <v>58</v>
      </c>
      <c r="D63" s="1">
        <v>136</v>
      </c>
      <c r="E63" s="1">
        <v>20</v>
      </c>
      <c r="F63" s="1">
        <v>161</v>
      </c>
      <c r="G63" s="6">
        <v>0.2</v>
      </c>
      <c r="H63" s="1">
        <v>180</v>
      </c>
      <c r="I63" s="1" t="s">
        <v>35</v>
      </c>
      <c r="J63" s="1">
        <v>19</v>
      </c>
      <c r="K63" s="1">
        <f t="shared" si="24"/>
        <v>1</v>
      </c>
      <c r="L63" s="1"/>
      <c r="M63" s="1"/>
      <c r="N63" s="1"/>
      <c r="O63" s="1">
        <f t="shared" si="3"/>
        <v>4</v>
      </c>
      <c r="P63" s="5"/>
      <c r="Q63" s="5">
        <f>AD63*AC63</f>
        <v>0</v>
      </c>
      <c r="R63" s="5"/>
      <c r="S63" s="1"/>
      <c r="T63" s="1">
        <f t="shared" si="6"/>
        <v>40.25</v>
      </c>
      <c r="U63" s="1">
        <f t="shared" si="7"/>
        <v>40.25</v>
      </c>
      <c r="V63" s="1">
        <v>12.2</v>
      </c>
      <c r="W63" s="1">
        <v>6.8</v>
      </c>
      <c r="X63" s="1">
        <v>4.4000000000000004</v>
      </c>
      <c r="Y63" s="1">
        <v>7.6</v>
      </c>
      <c r="Z63" s="1">
        <v>11.2</v>
      </c>
      <c r="AA63" s="19" t="s">
        <v>36</v>
      </c>
      <c r="AB63" s="1">
        <f t="shared" si="8"/>
        <v>0</v>
      </c>
      <c r="AC63" s="6">
        <v>8</v>
      </c>
      <c r="AD63" s="10">
        <f>MROUND(P63,AC63*AG63)/AC63</f>
        <v>0</v>
      </c>
      <c r="AE63" s="1">
        <f>AD63*AC63*G63</f>
        <v>0</v>
      </c>
      <c r="AF63" s="1">
        <f>VLOOKUP(A63,[1]Sheet!$A:$AF,32,0)</f>
        <v>6</v>
      </c>
      <c r="AG63" s="1">
        <f>VLOOKUP(A63,[1]Sheet!$A:$AG,33,0)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100</v>
      </c>
      <c r="B64" s="15" t="s">
        <v>34</v>
      </c>
      <c r="C64" s="15">
        <v>5</v>
      </c>
      <c r="D64" s="15"/>
      <c r="E64" s="15"/>
      <c r="F64" s="15">
        <v>5</v>
      </c>
      <c r="G64" s="16">
        <v>0</v>
      </c>
      <c r="H64" s="15" t="e">
        <v>#N/A</v>
      </c>
      <c r="I64" s="15" t="s">
        <v>54</v>
      </c>
      <c r="J64" s="15"/>
      <c r="K64" s="15">
        <f t="shared" si="24"/>
        <v>0</v>
      </c>
      <c r="L64" s="15"/>
      <c r="M64" s="15"/>
      <c r="N64" s="15"/>
      <c r="O64" s="15">
        <f t="shared" si="3"/>
        <v>0</v>
      </c>
      <c r="P64" s="17"/>
      <c r="Q64" s="17"/>
      <c r="R64" s="17"/>
      <c r="S64" s="15"/>
      <c r="T64" s="15" t="e">
        <f t="shared" si="6"/>
        <v>#DIV/0!</v>
      </c>
      <c r="U64" s="15" t="e">
        <f t="shared" si="7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0.4</v>
      </c>
      <c r="AA64" s="21" t="s">
        <v>51</v>
      </c>
      <c r="AB64" s="15">
        <f t="shared" si="8"/>
        <v>0</v>
      </c>
      <c r="AC64" s="16">
        <v>0</v>
      </c>
      <c r="AD64" s="18"/>
      <c r="AE64" s="15"/>
      <c r="AF64" s="15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101</v>
      </c>
      <c r="B65" s="15" t="s">
        <v>34</v>
      </c>
      <c r="C65" s="15">
        <v>24</v>
      </c>
      <c r="D65" s="15"/>
      <c r="E65" s="15"/>
      <c r="F65" s="15">
        <v>24</v>
      </c>
      <c r="G65" s="16">
        <v>0</v>
      </c>
      <c r="H65" s="15" t="e">
        <v>#N/A</v>
      </c>
      <c r="I65" s="15" t="s">
        <v>54</v>
      </c>
      <c r="J65" s="15"/>
      <c r="K65" s="15">
        <f t="shared" si="24"/>
        <v>0</v>
      </c>
      <c r="L65" s="15"/>
      <c r="M65" s="15"/>
      <c r="N65" s="15"/>
      <c r="O65" s="15">
        <f t="shared" si="3"/>
        <v>0</v>
      </c>
      <c r="P65" s="17"/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21" t="s">
        <v>51</v>
      </c>
      <c r="AB65" s="15">
        <f t="shared" si="8"/>
        <v>0</v>
      </c>
      <c r="AC65" s="16">
        <v>0</v>
      </c>
      <c r="AD65" s="18"/>
      <c r="AE65" s="15"/>
      <c r="AF65" s="15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102</v>
      </c>
      <c r="B66" s="15" t="s">
        <v>34</v>
      </c>
      <c r="C66" s="15">
        <v>23</v>
      </c>
      <c r="D66" s="15"/>
      <c r="E66" s="15"/>
      <c r="F66" s="15">
        <v>23</v>
      </c>
      <c r="G66" s="16">
        <v>0</v>
      </c>
      <c r="H66" s="15" t="e">
        <v>#N/A</v>
      </c>
      <c r="I66" s="15" t="s">
        <v>54</v>
      </c>
      <c r="J66" s="15"/>
      <c r="K66" s="15">
        <f t="shared" si="24"/>
        <v>0</v>
      </c>
      <c r="L66" s="15"/>
      <c r="M66" s="15"/>
      <c r="N66" s="15"/>
      <c r="O66" s="15">
        <f t="shared" si="3"/>
        <v>0</v>
      </c>
      <c r="P66" s="17"/>
      <c r="Q66" s="17"/>
      <c r="R66" s="17"/>
      <c r="S66" s="15"/>
      <c r="T66" s="15" t="e">
        <f t="shared" si="6"/>
        <v>#DIV/0!</v>
      </c>
      <c r="U66" s="15" t="e">
        <f t="shared" si="7"/>
        <v>#DIV/0!</v>
      </c>
      <c r="V66" s="15">
        <v>0</v>
      </c>
      <c r="W66" s="15">
        <v>0</v>
      </c>
      <c r="X66" s="15">
        <v>0</v>
      </c>
      <c r="Y66" s="15">
        <v>0.6</v>
      </c>
      <c r="Z66" s="15">
        <v>0</v>
      </c>
      <c r="AA66" s="21" t="s">
        <v>51</v>
      </c>
      <c r="AB66" s="15">
        <f t="shared" si="8"/>
        <v>0</v>
      </c>
      <c r="AC66" s="16">
        <v>0</v>
      </c>
      <c r="AD66" s="18"/>
      <c r="AE66" s="15"/>
      <c r="AF66" s="15"/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103</v>
      </c>
      <c r="B67" s="15" t="s">
        <v>44</v>
      </c>
      <c r="C67" s="15">
        <v>-22</v>
      </c>
      <c r="D67" s="15">
        <v>77</v>
      </c>
      <c r="E67" s="20">
        <v>49.5</v>
      </c>
      <c r="F67" s="15"/>
      <c r="G67" s="16">
        <v>0</v>
      </c>
      <c r="H67" s="15" t="e">
        <v>#N/A</v>
      </c>
      <c r="I67" s="15" t="s">
        <v>54</v>
      </c>
      <c r="J67" s="15">
        <v>46.5</v>
      </c>
      <c r="K67" s="15">
        <f t="shared" si="24"/>
        <v>3</v>
      </c>
      <c r="L67" s="15"/>
      <c r="M67" s="15"/>
      <c r="N67" s="15"/>
      <c r="O67" s="15">
        <f t="shared" si="3"/>
        <v>9.9</v>
      </c>
      <c r="P67" s="17"/>
      <c r="Q67" s="17"/>
      <c r="R67" s="17"/>
      <c r="S67" s="15"/>
      <c r="T67" s="15">
        <f t="shared" si="6"/>
        <v>0</v>
      </c>
      <c r="U67" s="15">
        <f t="shared" si="7"/>
        <v>0</v>
      </c>
      <c r="V67" s="15">
        <v>11</v>
      </c>
      <c r="W67" s="15">
        <v>2.2000000000000002</v>
      </c>
      <c r="X67" s="15">
        <v>11</v>
      </c>
      <c r="Y67" s="15">
        <v>7.7</v>
      </c>
      <c r="Z67" s="15">
        <v>5.5</v>
      </c>
      <c r="AA67" s="23" t="s">
        <v>125</v>
      </c>
      <c r="AB67" s="15">
        <f t="shared" si="8"/>
        <v>0</v>
      </c>
      <c r="AC67" s="16">
        <v>0</v>
      </c>
      <c r="AD67" s="18"/>
      <c r="AE67" s="15"/>
      <c r="AF67" s="15"/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44</v>
      </c>
      <c r="C68" s="1">
        <v>77.900000000000006</v>
      </c>
      <c r="D68" s="1"/>
      <c r="E68" s="1">
        <v>6</v>
      </c>
      <c r="F68" s="1">
        <v>62.9</v>
      </c>
      <c r="G68" s="6">
        <v>1</v>
      </c>
      <c r="H68" s="1">
        <v>180</v>
      </c>
      <c r="I68" s="1" t="s">
        <v>35</v>
      </c>
      <c r="J68" s="1">
        <v>6</v>
      </c>
      <c r="K68" s="1">
        <f t="shared" si="24"/>
        <v>0</v>
      </c>
      <c r="L68" s="1"/>
      <c r="M68" s="1"/>
      <c r="N68" s="1"/>
      <c r="O68" s="1">
        <f t="shared" si="3"/>
        <v>1.2</v>
      </c>
      <c r="P68" s="5"/>
      <c r="Q68" s="5">
        <f t="shared" ref="Q68:Q81" si="36">AD68*AC68</f>
        <v>0</v>
      </c>
      <c r="R68" s="5"/>
      <c r="S68" s="1"/>
      <c r="T68" s="1">
        <f t="shared" si="6"/>
        <v>52.416666666666664</v>
      </c>
      <c r="U68" s="1">
        <f t="shared" si="7"/>
        <v>52.416666666666664</v>
      </c>
      <c r="V68" s="1">
        <v>4.2</v>
      </c>
      <c r="W68" s="1">
        <v>0.6</v>
      </c>
      <c r="X68" s="1">
        <v>6.6</v>
      </c>
      <c r="Y68" s="1">
        <v>7.8</v>
      </c>
      <c r="Z68" s="1">
        <v>6.6</v>
      </c>
      <c r="AA68" s="19" t="s">
        <v>36</v>
      </c>
      <c r="AB68" s="1">
        <f t="shared" si="8"/>
        <v>0</v>
      </c>
      <c r="AC68" s="6">
        <v>3</v>
      </c>
      <c r="AD68" s="10">
        <f t="shared" ref="AD68:AD81" si="37">MROUND(P68,AC68*AG68)/AC68</f>
        <v>0</v>
      </c>
      <c r="AE68" s="1">
        <f t="shared" ref="AE68:AE81" si="38">AD68*AC68*G68</f>
        <v>0</v>
      </c>
      <c r="AF68" s="1">
        <f>VLOOKUP(A68,[1]Sheet!$A:$AF,32,0)</f>
        <v>14</v>
      </c>
      <c r="AG68" s="1">
        <f>VLOOKUP(A68,[1]Sheet!$A:$AG,33,0)</f>
        <v>126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34</v>
      </c>
      <c r="C69" s="1">
        <v>737</v>
      </c>
      <c r="D69" s="1">
        <v>276</v>
      </c>
      <c r="E69" s="1">
        <v>399</v>
      </c>
      <c r="F69" s="1">
        <v>603</v>
      </c>
      <c r="G69" s="6">
        <v>0.25</v>
      </c>
      <c r="H69" s="1">
        <v>180</v>
      </c>
      <c r="I69" s="1" t="s">
        <v>35</v>
      </c>
      <c r="J69" s="1">
        <v>391</v>
      </c>
      <c r="K69" s="1">
        <f t="shared" si="24"/>
        <v>8</v>
      </c>
      <c r="L69" s="1"/>
      <c r="M69" s="1"/>
      <c r="N69" s="1"/>
      <c r="O69" s="1">
        <f t="shared" si="3"/>
        <v>79.8</v>
      </c>
      <c r="P69" s="26">
        <f t="shared" ref="P69:P81" si="39">14*O69-F69</f>
        <v>514.20000000000005</v>
      </c>
      <c r="Q69" s="26">
        <f t="shared" si="36"/>
        <v>840</v>
      </c>
      <c r="R69" s="5"/>
      <c r="S69" s="1"/>
      <c r="T69" s="1">
        <f t="shared" si="6"/>
        <v>14.000000000000002</v>
      </c>
      <c r="U69" s="1">
        <f t="shared" si="7"/>
        <v>7.5563909774436091</v>
      </c>
      <c r="V69" s="1">
        <v>67</v>
      </c>
      <c r="W69" s="1">
        <v>70.8</v>
      </c>
      <c r="X69" s="1">
        <v>31</v>
      </c>
      <c r="Y69" s="1">
        <v>69.8</v>
      </c>
      <c r="Z69" s="1">
        <v>42.2</v>
      </c>
      <c r="AA69" s="1"/>
      <c r="AB69" s="1">
        <f t="shared" si="8"/>
        <v>128.55000000000001</v>
      </c>
      <c r="AC69" s="6">
        <v>12</v>
      </c>
      <c r="AD69" s="10">
        <f t="shared" si="37"/>
        <v>70</v>
      </c>
      <c r="AE69" s="1">
        <f t="shared" si="38"/>
        <v>210</v>
      </c>
      <c r="AF69" s="1">
        <f>VLOOKUP(A69,[1]Sheet!$A:$AF,32,0)</f>
        <v>14</v>
      </c>
      <c r="AG69" s="1">
        <f>VLOOKUP(A69,[1]Sheet!$A:$AG,33,0)</f>
        <v>70</v>
      </c>
      <c r="AH69" s="1">
        <f t="shared" ref="AH69:AH74" si="40">AD69/AG69</f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34</v>
      </c>
      <c r="C70" s="1">
        <v>409</v>
      </c>
      <c r="D70" s="1">
        <v>120</v>
      </c>
      <c r="E70" s="1">
        <v>231</v>
      </c>
      <c r="F70" s="1">
        <v>262</v>
      </c>
      <c r="G70" s="6">
        <v>0.3</v>
      </c>
      <c r="H70" s="1">
        <v>180</v>
      </c>
      <c r="I70" s="1" t="s">
        <v>35</v>
      </c>
      <c r="J70" s="1">
        <v>230</v>
      </c>
      <c r="K70" s="1">
        <f t="shared" ref="K70:K81" si="41">E70-J70</f>
        <v>1</v>
      </c>
      <c r="L70" s="1"/>
      <c r="M70" s="1"/>
      <c r="N70" s="1"/>
      <c r="O70" s="1">
        <f t="shared" si="3"/>
        <v>46.2</v>
      </c>
      <c r="P70" s="26">
        <f t="shared" ref="P70" si="42">20*O70-F70</f>
        <v>662</v>
      </c>
      <c r="Q70" s="26">
        <f t="shared" si="36"/>
        <v>840</v>
      </c>
      <c r="R70" s="5"/>
      <c r="S70" s="1"/>
      <c r="T70" s="1">
        <f t="shared" si="6"/>
        <v>20</v>
      </c>
      <c r="U70" s="1">
        <f t="shared" si="7"/>
        <v>5.670995670995671</v>
      </c>
      <c r="V70" s="1">
        <v>33.200000000000003</v>
      </c>
      <c r="W70" s="1">
        <v>36.200000000000003</v>
      </c>
      <c r="X70" s="1">
        <v>24.4</v>
      </c>
      <c r="Y70" s="1">
        <v>29.4</v>
      </c>
      <c r="Z70" s="1">
        <v>24.2</v>
      </c>
      <c r="AA70" s="1"/>
      <c r="AB70" s="1">
        <f t="shared" si="8"/>
        <v>198.6</v>
      </c>
      <c r="AC70" s="6">
        <v>12</v>
      </c>
      <c r="AD70" s="10">
        <f t="shared" si="37"/>
        <v>70</v>
      </c>
      <c r="AE70" s="1">
        <f t="shared" si="38"/>
        <v>252</v>
      </c>
      <c r="AF70" s="1">
        <f>VLOOKUP(A70,[1]Sheet!$A:$AF,32,0)</f>
        <v>14</v>
      </c>
      <c r="AG70" s="1">
        <f>VLOOKUP(A70,[1]Sheet!$A:$AG,33,0)</f>
        <v>70</v>
      </c>
      <c r="AH70" s="1">
        <f t="shared" si="40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44</v>
      </c>
      <c r="C71" s="1">
        <v>65.099999999999994</v>
      </c>
      <c r="D71" s="1">
        <v>34.200000000000003</v>
      </c>
      <c r="E71" s="1">
        <v>43.2</v>
      </c>
      <c r="F71" s="1">
        <v>50.7</v>
      </c>
      <c r="G71" s="6">
        <v>1</v>
      </c>
      <c r="H71" s="1">
        <v>180</v>
      </c>
      <c r="I71" s="1" t="s">
        <v>35</v>
      </c>
      <c r="J71" s="1">
        <v>42</v>
      </c>
      <c r="K71" s="1">
        <f t="shared" si="41"/>
        <v>1.2000000000000028</v>
      </c>
      <c r="L71" s="1"/>
      <c r="M71" s="1"/>
      <c r="N71" s="1"/>
      <c r="O71" s="1">
        <f t="shared" ref="O71:O81" si="43">E71/5</f>
        <v>8.64</v>
      </c>
      <c r="P71" s="27">
        <f>14*O71-F71</f>
        <v>70.260000000000005</v>
      </c>
      <c r="Q71" s="27">
        <f t="shared" si="36"/>
        <v>0</v>
      </c>
      <c r="R71" s="5"/>
      <c r="S71" s="1"/>
      <c r="T71" s="1">
        <f t="shared" ref="T71:T81" si="44">(F71+P71)/O71</f>
        <v>14</v>
      </c>
      <c r="U71" s="1">
        <f t="shared" ref="U71:U81" si="45">F71/O71</f>
        <v>5.8680555555555554</v>
      </c>
      <c r="V71" s="1">
        <v>6.24</v>
      </c>
      <c r="W71" s="1">
        <v>3.08</v>
      </c>
      <c r="X71" s="1">
        <v>7.56</v>
      </c>
      <c r="Y71" s="1">
        <v>5.52</v>
      </c>
      <c r="Z71" s="1">
        <v>7.92</v>
      </c>
      <c r="AA71" s="1"/>
      <c r="AB71" s="1">
        <f t="shared" ref="AB71:AB81" si="46">P71*G71</f>
        <v>70.260000000000005</v>
      </c>
      <c r="AC71" s="6">
        <v>1.8</v>
      </c>
      <c r="AD71" s="10">
        <f t="shared" si="37"/>
        <v>0</v>
      </c>
      <c r="AE71" s="1">
        <f t="shared" si="38"/>
        <v>0</v>
      </c>
      <c r="AF71" s="1">
        <f>VLOOKUP(A71,[1]Sheet!$A:$AF,32,0)</f>
        <v>18</v>
      </c>
      <c r="AG71" s="1">
        <f>VLOOKUP(A71,[1]Sheet!$A:$AG,33,0)</f>
        <v>234</v>
      </c>
      <c r="AH71" s="1">
        <f t="shared" si="40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34</v>
      </c>
      <c r="C72" s="1">
        <v>465</v>
      </c>
      <c r="D72" s="1">
        <v>432</v>
      </c>
      <c r="E72" s="1">
        <v>271</v>
      </c>
      <c r="F72" s="1">
        <v>597</v>
      </c>
      <c r="G72" s="6">
        <v>0.3</v>
      </c>
      <c r="H72" s="1">
        <v>180</v>
      </c>
      <c r="I72" s="1" t="s">
        <v>35</v>
      </c>
      <c r="J72" s="1">
        <v>263</v>
      </c>
      <c r="K72" s="1">
        <f t="shared" si="41"/>
        <v>8</v>
      </c>
      <c r="L72" s="1"/>
      <c r="M72" s="1"/>
      <c r="N72" s="1"/>
      <c r="O72" s="1">
        <f t="shared" si="43"/>
        <v>54.2</v>
      </c>
      <c r="P72" s="27">
        <f>14*O72-F72</f>
        <v>161.80000000000007</v>
      </c>
      <c r="Q72" s="27">
        <f t="shared" si="36"/>
        <v>0</v>
      </c>
      <c r="R72" s="5"/>
      <c r="S72" s="1"/>
      <c r="T72" s="1">
        <f t="shared" si="44"/>
        <v>14</v>
      </c>
      <c r="U72" s="1">
        <f t="shared" si="45"/>
        <v>11.014760147601475</v>
      </c>
      <c r="V72" s="1">
        <v>58.2</v>
      </c>
      <c r="W72" s="1">
        <v>48.2</v>
      </c>
      <c r="X72" s="1">
        <v>14.4</v>
      </c>
      <c r="Y72" s="1">
        <v>57.4</v>
      </c>
      <c r="Z72" s="1">
        <v>14.6</v>
      </c>
      <c r="AA72" s="1"/>
      <c r="AB72" s="1">
        <f t="shared" si="46"/>
        <v>48.54000000000002</v>
      </c>
      <c r="AC72" s="6">
        <v>12</v>
      </c>
      <c r="AD72" s="10">
        <f t="shared" si="37"/>
        <v>0</v>
      </c>
      <c r="AE72" s="1">
        <f t="shared" si="38"/>
        <v>0</v>
      </c>
      <c r="AF72" s="1">
        <f>VLOOKUP(A72,[1]Sheet!$A:$AF,32,0)</f>
        <v>14</v>
      </c>
      <c r="AG72" s="1">
        <f>VLOOKUP(A72,[1]Sheet!$A:$AG,33,0)</f>
        <v>70</v>
      </c>
      <c r="AH72" s="1">
        <f t="shared" si="40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34</v>
      </c>
      <c r="C73" s="1">
        <v>96</v>
      </c>
      <c r="D73" s="1">
        <v>84</v>
      </c>
      <c r="E73" s="1">
        <v>84</v>
      </c>
      <c r="F73" s="1">
        <v>86</v>
      </c>
      <c r="G73" s="6">
        <v>0.2</v>
      </c>
      <c r="H73" s="1">
        <v>365</v>
      </c>
      <c r="I73" s="1" t="s">
        <v>35</v>
      </c>
      <c r="J73" s="1">
        <v>83</v>
      </c>
      <c r="K73" s="1">
        <f t="shared" si="41"/>
        <v>1</v>
      </c>
      <c r="L73" s="1"/>
      <c r="M73" s="1"/>
      <c r="N73" s="1"/>
      <c r="O73" s="1">
        <f t="shared" si="43"/>
        <v>16.8</v>
      </c>
      <c r="P73" s="27">
        <f t="shared" ref="P73:P74" si="47">14*O73-F73</f>
        <v>149.20000000000002</v>
      </c>
      <c r="Q73" s="27">
        <f t="shared" si="36"/>
        <v>0</v>
      </c>
      <c r="R73" s="5"/>
      <c r="S73" s="1"/>
      <c r="T73" s="1">
        <f t="shared" si="44"/>
        <v>14</v>
      </c>
      <c r="U73" s="1">
        <f t="shared" si="45"/>
        <v>5.1190476190476186</v>
      </c>
      <c r="V73" s="1">
        <v>11.4</v>
      </c>
      <c r="W73" s="1">
        <v>9.4</v>
      </c>
      <c r="X73" s="1">
        <v>9.1999999999999993</v>
      </c>
      <c r="Y73" s="1">
        <v>14.8</v>
      </c>
      <c r="Z73" s="1">
        <v>5</v>
      </c>
      <c r="AA73" s="1"/>
      <c r="AB73" s="1">
        <f t="shared" si="46"/>
        <v>29.840000000000003</v>
      </c>
      <c r="AC73" s="6">
        <v>6</v>
      </c>
      <c r="AD73" s="10">
        <f t="shared" si="37"/>
        <v>0</v>
      </c>
      <c r="AE73" s="1">
        <f t="shared" si="38"/>
        <v>0</v>
      </c>
      <c r="AF73" s="1">
        <f>VLOOKUP(A73,[1]Sheet!$A:$AF,32,0)</f>
        <v>10</v>
      </c>
      <c r="AG73" s="1">
        <f>VLOOKUP(A73,[1]Sheet!$A:$AG,33,0)</f>
        <v>130</v>
      </c>
      <c r="AH73" s="1">
        <f t="shared" si="40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34</v>
      </c>
      <c r="C74" s="1">
        <v>135</v>
      </c>
      <c r="D74" s="1">
        <v>96</v>
      </c>
      <c r="E74" s="1">
        <v>92</v>
      </c>
      <c r="F74" s="1">
        <v>135</v>
      </c>
      <c r="G74" s="6">
        <v>0.2</v>
      </c>
      <c r="H74" s="1">
        <v>365</v>
      </c>
      <c r="I74" s="1" t="s">
        <v>35</v>
      </c>
      <c r="J74" s="1">
        <v>89</v>
      </c>
      <c r="K74" s="1">
        <f t="shared" si="41"/>
        <v>3</v>
      </c>
      <c r="L74" s="1"/>
      <c r="M74" s="1"/>
      <c r="N74" s="1"/>
      <c r="O74" s="1">
        <f t="shared" si="43"/>
        <v>18.399999999999999</v>
      </c>
      <c r="P74" s="27">
        <f t="shared" si="47"/>
        <v>122.59999999999997</v>
      </c>
      <c r="Q74" s="27">
        <f t="shared" si="36"/>
        <v>0</v>
      </c>
      <c r="R74" s="5"/>
      <c r="S74" s="1"/>
      <c r="T74" s="1">
        <f t="shared" si="44"/>
        <v>14</v>
      </c>
      <c r="U74" s="1">
        <f t="shared" si="45"/>
        <v>7.3369565217391308</v>
      </c>
      <c r="V74" s="1">
        <v>15.2</v>
      </c>
      <c r="W74" s="1">
        <v>13.6</v>
      </c>
      <c r="X74" s="1">
        <v>11.4</v>
      </c>
      <c r="Y74" s="1">
        <v>22.2</v>
      </c>
      <c r="Z74" s="1">
        <v>18.2</v>
      </c>
      <c r="AA74" s="1"/>
      <c r="AB74" s="1">
        <f t="shared" si="46"/>
        <v>24.519999999999996</v>
      </c>
      <c r="AC74" s="6">
        <v>6</v>
      </c>
      <c r="AD74" s="10">
        <f t="shared" si="37"/>
        <v>0</v>
      </c>
      <c r="AE74" s="1">
        <f t="shared" si="38"/>
        <v>0</v>
      </c>
      <c r="AF74" s="1">
        <f>VLOOKUP(A74,[1]Sheet!$A:$AF,32,0)</f>
        <v>10</v>
      </c>
      <c r="AG74" s="1">
        <f>VLOOKUP(A74,[1]Sheet!$A:$AG,33,0)</f>
        <v>130</v>
      </c>
      <c r="AH74" s="1">
        <f t="shared" si="4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34</v>
      </c>
      <c r="C75" s="1">
        <v>149</v>
      </c>
      <c r="D75" s="1"/>
      <c r="E75" s="1">
        <v>39</v>
      </c>
      <c r="F75" s="1">
        <v>110</v>
      </c>
      <c r="G75" s="6">
        <v>0.3</v>
      </c>
      <c r="H75" s="1">
        <v>180</v>
      </c>
      <c r="I75" s="1" t="s">
        <v>35</v>
      </c>
      <c r="J75" s="1">
        <v>39</v>
      </c>
      <c r="K75" s="1">
        <f t="shared" si="41"/>
        <v>0</v>
      </c>
      <c r="L75" s="1"/>
      <c r="M75" s="1"/>
      <c r="N75" s="1"/>
      <c r="O75" s="1">
        <f t="shared" si="43"/>
        <v>7.8</v>
      </c>
      <c r="P75" s="5"/>
      <c r="Q75" s="5">
        <f t="shared" si="36"/>
        <v>0</v>
      </c>
      <c r="R75" s="5"/>
      <c r="S75" s="1"/>
      <c r="T75" s="1">
        <f t="shared" si="44"/>
        <v>14.102564102564102</v>
      </c>
      <c r="U75" s="1">
        <f t="shared" si="45"/>
        <v>14.102564102564102</v>
      </c>
      <c r="V75" s="1">
        <v>6.6</v>
      </c>
      <c r="W75" s="1">
        <v>12</v>
      </c>
      <c r="X75" s="1">
        <v>5.8</v>
      </c>
      <c r="Y75" s="1">
        <v>19.399999999999999</v>
      </c>
      <c r="Z75" s="1">
        <v>11</v>
      </c>
      <c r="AA75" s="19" t="s">
        <v>51</v>
      </c>
      <c r="AB75" s="1">
        <f t="shared" si="46"/>
        <v>0</v>
      </c>
      <c r="AC75" s="6">
        <v>14</v>
      </c>
      <c r="AD75" s="10">
        <f t="shared" si="37"/>
        <v>0</v>
      </c>
      <c r="AE75" s="1">
        <f t="shared" si="38"/>
        <v>0</v>
      </c>
      <c r="AF75" s="1">
        <f>VLOOKUP(A75,[1]Sheet!$A:$AF,32,0)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34</v>
      </c>
      <c r="C76" s="1">
        <v>92</v>
      </c>
      <c r="D76" s="1">
        <v>64</v>
      </c>
      <c r="E76" s="1">
        <v>67</v>
      </c>
      <c r="F76" s="1">
        <v>89</v>
      </c>
      <c r="G76" s="6">
        <v>0.48</v>
      </c>
      <c r="H76" s="1">
        <v>180</v>
      </c>
      <c r="I76" s="1" t="s">
        <v>35</v>
      </c>
      <c r="J76" s="1">
        <v>80</v>
      </c>
      <c r="K76" s="1">
        <f t="shared" si="41"/>
        <v>-13</v>
      </c>
      <c r="L76" s="1"/>
      <c r="M76" s="1"/>
      <c r="N76" s="1"/>
      <c r="O76" s="1">
        <f t="shared" si="43"/>
        <v>13.4</v>
      </c>
      <c r="P76" s="27">
        <f>14*O76-F76</f>
        <v>98.6</v>
      </c>
      <c r="Q76" s="27">
        <f t="shared" si="36"/>
        <v>0</v>
      </c>
      <c r="R76" s="5"/>
      <c r="S76" s="1"/>
      <c r="T76" s="1">
        <f t="shared" si="44"/>
        <v>14</v>
      </c>
      <c r="U76" s="1">
        <f t="shared" si="45"/>
        <v>6.6417910447761193</v>
      </c>
      <c r="V76" s="1">
        <v>10.4</v>
      </c>
      <c r="W76" s="1">
        <v>9.4</v>
      </c>
      <c r="X76" s="1">
        <v>10.199999999999999</v>
      </c>
      <c r="Y76" s="1">
        <v>13.4</v>
      </c>
      <c r="Z76" s="1">
        <v>9.8000000000000007</v>
      </c>
      <c r="AA76" s="1"/>
      <c r="AB76" s="1">
        <f t="shared" si="46"/>
        <v>47.327999999999996</v>
      </c>
      <c r="AC76" s="6">
        <v>8</v>
      </c>
      <c r="AD76" s="10">
        <f t="shared" si="37"/>
        <v>0</v>
      </c>
      <c r="AE76" s="1">
        <f t="shared" si="38"/>
        <v>0</v>
      </c>
      <c r="AF76" s="1">
        <f>VLOOKUP(A76,[1]Sheet!$A:$AF,32,0)</f>
        <v>14</v>
      </c>
      <c r="AG76" s="1">
        <f>VLOOKUP(A76,[1]Sheet!$A:$AG,33,0)</f>
        <v>70</v>
      </c>
      <c r="AH76" s="1">
        <f t="shared" ref="AH76:AH78" si="48">AD76/AG76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113</v>
      </c>
      <c r="B77" s="1" t="s">
        <v>34</v>
      </c>
      <c r="C77" s="1">
        <v>1669</v>
      </c>
      <c r="D77" s="1">
        <v>456</v>
      </c>
      <c r="E77" s="1">
        <v>755</v>
      </c>
      <c r="F77" s="1">
        <v>1257</v>
      </c>
      <c r="G77" s="6">
        <v>0.25</v>
      </c>
      <c r="H77" s="1">
        <v>180</v>
      </c>
      <c r="I77" s="1" t="s">
        <v>35</v>
      </c>
      <c r="J77" s="1">
        <v>747</v>
      </c>
      <c r="K77" s="1">
        <f t="shared" si="41"/>
        <v>8</v>
      </c>
      <c r="L77" s="1"/>
      <c r="M77" s="1"/>
      <c r="N77" s="1"/>
      <c r="O77" s="1">
        <f t="shared" si="43"/>
        <v>151</v>
      </c>
      <c r="P77" s="26">
        <f t="shared" si="39"/>
        <v>857</v>
      </c>
      <c r="Q77" s="26">
        <f t="shared" si="36"/>
        <v>840</v>
      </c>
      <c r="R77" s="5"/>
      <c r="S77" s="1"/>
      <c r="T77" s="1">
        <f t="shared" si="44"/>
        <v>14</v>
      </c>
      <c r="U77" s="1">
        <f t="shared" si="45"/>
        <v>8.3245033112582778</v>
      </c>
      <c r="V77" s="1">
        <v>133.80000000000001</v>
      </c>
      <c r="W77" s="1">
        <v>148.6</v>
      </c>
      <c r="X77" s="1">
        <v>134</v>
      </c>
      <c r="Y77" s="1">
        <v>186.6</v>
      </c>
      <c r="Z77" s="1">
        <v>67.8</v>
      </c>
      <c r="AA77" s="1"/>
      <c r="AB77" s="1">
        <f t="shared" si="46"/>
        <v>214.25</v>
      </c>
      <c r="AC77" s="6">
        <v>12</v>
      </c>
      <c r="AD77" s="10">
        <f t="shared" si="37"/>
        <v>70</v>
      </c>
      <c r="AE77" s="1">
        <f t="shared" si="38"/>
        <v>210</v>
      </c>
      <c r="AF77" s="1">
        <f>VLOOKUP(A77,[1]Sheet!$A:$AF,32,0)</f>
        <v>14</v>
      </c>
      <c r="AG77" s="1">
        <f>VLOOKUP(A77,[1]Sheet!$A:$AG,33,0)</f>
        <v>70</v>
      </c>
      <c r="AH77" s="1">
        <f t="shared" si="48"/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34</v>
      </c>
      <c r="C78" s="1">
        <v>1232</v>
      </c>
      <c r="D78" s="1">
        <v>840</v>
      </c>
      <c r="E78" s="1">
        <v>679</v>
      </c>
      <c r="F78" s="1">
        <v>1264</v>
      </c>
      <c r="G78" s="6">
        <v>0.25</v>
      </c>
      <c r="H78" s="1">
        <v>180</v>
      </c>
      <c r="I78" s="1" t="s">
        <v>48</v>
      </c>
      <c r="J78" s="1">
        <v>664</v>
      </c>
      <c r="K78" s="1">
        <f t="shared" si="41"/>
        <v>15</v>
      </c>
      <c r="L78" s="1"/>
      <c r="M78" s="1"/>
      <c r="N78" s="1"/>
      <c r="O78" s="1">
        <f t="shared" si="43"/>
        <v>135.80000000000001</v>
      </c>
      <c r="P78" s="26">
        <f t="shared" si="39"/>
        <v>637.20000000000027</v>
      </c>
      <c r="Q78" s="26">
        <f t="shared" si="36"/>
        <v>840</v>
      </c>
      <c r="R78" s="5"/>
      <c r="S78" s="1"/>
      <c r="T78" s="1">
        <f t="shared" si="44"/>
        <v>14</v>
      </c>
      <c r="U78" s="1">
        <f t="shared" si="45"/>
        <v>9.3078055964653892</v>
      </c>
      <c r="V78" s="1">
        <v>125.8</v>
      </c>
      <c r="W78" s="1">
        <v>120.2</v>
      </c>
      <c r="X78" s="1">
        <v>105</v>
      </c>
      <c r="Y78" s="1">
        <v>174.6</v>
      </c>
      <c r="Z78" s="1">
        <v>15</v>
      </c>
      <c r="AA78" s="1"/>
      <c r="AB78" s="1">
        <f t="shared" si="46"/>
        <v>159.30000000000007</v>
      </c>
      <c r="AC78" s="6">
        <v>12</v>
      </c>
      <c r="AD78" s="10">
        <f t="shared" si="37"/>
        <v>70</v>
      </c>
      <c r="AE78" s="1">
        <f t="shared" si="38"/>
        <v>210</v>
      </c>
      <c r="AF78" s="1">
        <f>VLOOKUP(A78,[1]Sheet!$A:$AF,32,0)</f>
        <v>14</v>
      </c>
      <c r="AG78" s="1">
        <f>VLOOKUP(A78,[1]Sheet!$A:$AG,33,0)</f>
        <v>70</v>
      </c>
      <c r="AH78" s="1">
        <f t="shared" si="48"/>
        <v>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44</v>
      </c>
      <c r="C79" s="1">
        <v>202.5</v>
      </c>
      <c r="D79" s="1"/>
      <c r="E79" s="1">
        <v>35.1</v>
      </c>
      <c r="F79" s="1">
        <v>156.6</v>
      </c>
      <c r="G79" s="6">
        <v>1</v>
      </c>
      <c r="H79" s="1">
        <v>180</v>
      </c>
      <c r="I79" s="1" t="s">
        <v>35</v>
      </c>
      <c r="J79" s="1">
        <v>35.1</v>
      </c>
      <c r="K79" s="1">
        <f t="shared" si="41"/>
        <v>0</v>
      </c>
      <c r="L79" s="1"/>
      <c r="M79" s="1"/>
      <c r="N79" s="1"/>
      <c r="O79" s="1">
        <f t="shared" si="43"/>
        <v>7.0200000000000005</v>
      </c>
      <c r="P79" s="5"/>
      <c r="Q79" s="5">
        <f t="shared" si="36"/>
        <v>0</v>
      </c>
      <c r="R79" s="5"/>
      <c r="S79" s="1"/>
      <c r="T79" s="1">
        <f t="shared" si="44"/>
        <v>22.307692307692307</v>
      </c>
      <c r="U79" s="1">
        <f t="shared" si="45"/>
        <v>22.307692307692307</v>
      </c>
      <c r="V79" s="1">
        <v>7.02</v>
      </c>
      <c r="W79" s="1">
        <v>12.42</v>
      </c>
      <c r="X79" s="1">
        <v>23.96</v>
      </c>
      <c r="Y79" s="1">
        <v>12.42</v>
      </c>
      <c r="Z79" s="1">
        <v>11.88</v>
      </c>
      <c r="AA79" s="25" t="s">
        <v>36</v>
      </c>
      <c r="AB79" s="1">
        <f t="shared" si="46"/>
        <v>0</v>
      </c>
      <c r="AC79" s="6">
        <v>2.7</v>
      </c>
      <c r="AD79" s="10">
        <f t="shared" si="37"/>
        <v>0</v>
      </c>
      <c r="AE79" s="1">
        <f t="shared" si="38"/>
        <v>0</v>
      </c>
      <c r="AF79" s="1">
        <f>VLOOKUP(A79,[1]Sheet!$A:$AF,32,0)</f>
        <v>14</v>
      </c>
      <c r="AG79" s="1">
        <f>VLOOKUP(A79,[1]Sheet!$A:$AG,33,0)</f>
        <v>126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44</v>
      </c>
      <c r="C80" s="1">
        <v>705</v>
      </c>
      <c r="D80" s="1">
        <v>60</v>
      </c>
      <c r="E80" s="1">
        <v>265</v>
      </c>
      <c r="F80" s="1">
        <v>445</v>
      </c>
      <c r="G80" s="6">
        <v>1</v>
      </c>
      <c r="H80" s="1">
        <v>180</v>
      </c>
      <c r="I80" s="1" t="s">
        <v>48</v>
      </c>
      <c r="J80" s="1">
        <v>265</v>
      </c>
      <c r="K80" s="1">
        <f t="shared" si="41"/>
        <v>0</v>
      </c>
      <c r="L80" s="1"/>
      <c r="M80" s="1"/>
      <c r="N80" s="1"/>
      <c r="O80" s="1">
        <f t="shared" si="43"/>
        <v>53</v>
      </c>
      <c r="P80" s="26">
        <f t="shared" si="39"/>
        <v>297</v>
      </c>
      <c r="Q80" s="26">
        <f t="shared" si="36"/>
        <v>420</v>
      </c>
      <c r="R80" s="5"/>
      <c r="S80" s="1"/>
      <c r="T80" s="1">
        <f t="shared" si="44"/>
        <v>14</v>
      </c>
      <c r="U80" s="1">
        <f t="shared" si="45"/>
        <v>8.3962264150943398</v>
      </c>
      <c r="V80" s="1">
        <v>49</v>
      </c>
      <c r="W80" s="1">
        <v>58</v>
      </c>
      <c r="X80" s="1">
        <v>44</v>
      </c>
      <c r="Y80" s="1">
        <v>64</v>
      </c>
      <c r="Z80" s="1">
        <v>55</v>
      </c>
      <c r="AA80" s="22"/>
      <c r="AB80" s="1">
        <f t="shared" si="46"/>
        <v>297</v>
      </c>
      <c r="AC80" s="6">
        <v>5</v>
      </c>
      <c r="AD80" s="10">
        <f t="shared" si="37"/>
        <v>84</v>
      </c>
      <c r="AE80" s="1">
        <f t="shared" si="38"/>
        <v>420</v>
      </c>
      <c r="AF80" s="1">
        <f>VLOOKUP(A80,[1]Sheet!$A:$AF,32,0)</f>
        <v>12</v>
      </c>
      <c r="AG80" s="1">
        <f>VLOOKUP(A80,[1]Sheet!$A:$AG,33,0)</f>
        <v>84</v>
      </c>
      <c r="AH80" s="1">
        <f t="shared" ref="AH80:AH81" si="49">AD80/AG80</f>
        <v>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34</v>
      </c>
      <c r="C81" s="1">
        <v>1938</v>
      </c>
      <c r="D81" s="1"/>
      <c r="E81" s="1">
        <v>862</v>
      </c>
      <c r="F81" s="1">
        <v>636</v>
      </c>
      <c r="G81" s="6">
        <v>0.14000000000000001</v>
      </c>
      <c r="H81" s="1">
        <v>180</v>
      </c>
      <c r="I81" s="1" t="s">
        <v>35</v>
      </c>
      <c r="J81" s="1">
        <v>862</v>
      </c>
      <c r="K81" s="1">
        <f t="shared" si="41"/>
        <v>0</v>
      </c>
      <c r="L81" s="1"/>
      <c r="M81" s="1"/>
      <c r="N81" s="1"/>
      <c r="O81" s="1">
        <f t="shared" si="43"/>
        <v>172.4</v>
      </c>
      <c r="P81" s="26">
        <f t="shared" si="39"/>
        <v>1777.6</v>
      </c>
      <c r="Q81" s="26">
        <f t="shared" si="36"/>
        <v>1848</v>
      </c>
      <c r="R81" s="5"/>
      <c r="S81" s="1"/>
      <c r="T81" s="1">
        <f t="shared" si="44"/>
        <v>13.999999999999998</v>
      </c>
      <c r="U81" s="1">
        <f t="shared" si="45"/>
        <v>3.6890951276102086</v>
      </c>
      <c r="V81" s="1">
        <v>178</v>
      </c>
      <c r="W81" s="1">
        <v>158.6</v>
      </c>
      <c r="X81" s="1">
        <v>128.4</v>
      </c>
      <c r="Y81" s="1">
        <v>152.19999999999999</v>
      </c>
      <c r="Z81" s="1">
        <v>120.6</v>
      </c>
      <c r="AA81" s="1"/>
      <c r="AB81" s="1">
        <f t="shared" si="46"/>
        <v>248.864</v>
      </c>
      <c r="AC81" s="6">
        <v>22</v>
      </c>
      <c r="AD81" s="10">
        <f t="shared" si="37"/>
        <v>84</v>
      </c>
      <c r="AE81" s="1">
        <f t="shared" si="38"/>
        <v>258.72000000000003</v>
      </c>
      <c r="AF81" s="1">
        <f>VLOOKUP(A81,[1]Sheet!$A:$AF,32,0)</f>
        <v>12</v>
      </c>
      <c r="AG81" s="1">
        <f>VLOOKUP(A81,[1]Sheet!$A:$AG,33,0)</f>
        <v>84</v>
      </c>
      <c r="AH81" s="1">
        <f t="shared" si="49"/>
        <v>1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81" xr:uid="{BFDD9E1F-F5C7-43E2-95EB-122C7EBCE3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2024-07-04T10:34:18Z</dcterms:created>
  <dcterms:modified xsi:type="dcterms:W3CDTF">2024-07-05T08:52:52Z</dcterms:modified>
</cp:coreProperties>
</file>