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7,24 ПОКОМ КИ филиалы\"/>
    </mc:Choice>
  </mc:AlternateContent>
  <xr:revisionPtr revIDLastSave="0" documentId="13_ncr:1_{AF922E61-7B41-4109-BE2B-E70CAE83B2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P97" i="1"/>
  <c r="P25" i="1"/>
  <c r="P21" i="1"/>
  <c r="P19" i="1"/>
  <c r="P20" i="1"/>
  <c r="O7" i="1" l="1"/>
  <c r="O8" i="1"/>
  <c r="O9" i="1"/>
  <c r="O10" i="1"/>
  <c r="O11" i="1"/>
  <c r="O12" i="1"/>
  <c r="O13" i="1"/>
  <c r="O14" i="1"/>
  <c r="O15" i="1"/>
  <c r="S15" i="1" s="1"/>
  <c r="O16" i="1"/>
  <c r="P16" i="1" s="1"/>
  <c r="O17" i="1"/>
  <c r="S17" i="1" s="1"/>
  <c r="O18" i="1"/>
  <c r="S18" i="1" s="1"/>
  <c r="O19" i="1"/>
  <c r="O20" i="1"/>
  <c r="O21" i="1"/>
  <c r="O22" i="1"/>
  <c r="S22" i="1" s="1"/>
  <c r="O23" i="1"/>
  <c r="S23" i="1" s="1"/>
  <c r="O24" i="1"/>
  <c r="S24" i="1" s="1"/>
  <c r="O25" i="1"/>
  <c r="O26" i="1"/>
  <c r="S26" i="1" s="1"/>
  <c r="O27" i="1"/>
  <c r="S27" i="1" s="1"/>
  <c r="O28" i="1"/>
  <c r="O29" i="1"/>
  <c r="O30" i="1"/>
  <c r="O31" i="1"/>
  <c r="O32" i="1"/>
  <c r="S32" i="1" s="1"/>
  <c r="O33" i="1"/>
  <c r="S33" i="1" s="1"/>
  <c r="O34" i="1"/>
  <c r="P34" i="1" s="1"/>
  <c r="O35" i="1"/>
  <c r="S35" i="1" s="1"/>
  <c r="O36" i="1"/>
  <c r="S36" i="1" s="1"/>
  <c r="O37" i="1"/>
  <c r="O38" i="1"/>
  <c r="S38" i="1" s="1"/>
  <c r="O39" i="1"/>
  <c r="O40" i="1"/>
  <c r="S40" i="1" s="1"/>
  <c r="O41" i="1"/>
  <c r="S41" i="1" s="1"/>
  <c r="O42" i="1"/>
  <c r="S42" i="1" s="1"/>
  <c r="O43" i="1"/>
  <c r="O44" i="1"/>
  <c r="O45" i="1"/>
  <c r="O46" i="1"/>
  <c r="S46" i="1" s="1"/>
  <c r="O47" i="1"/>
  <c r="O48" i="1"/>
  <c r="P48" i="1" s="1"/>
  <c r="O49" i="1"/>
  <c r="S49" i="1" s="1"/>
  <c r="O50" i="1"/>
  <c r="O51" i="1"/>
  <c r="O52" i="1"/>
  <c r="O53" i="1"/>
  <c r="O54" i="1"/>
  <c r="O55" i="1"/>
  <c r="O56" i="1"/>
  <c r="O57" i="1"/>
  <c r="O58" i="1"/>
  <c r="O59" i="1"/>
  <c r="S59" i="1" s="1"/>
  <c r="O60" i="1"/>
  <c r="S60" i="1" s="1"/>
  <c r="O61" i="1"/>
  <c r="S61" i="1" s="1"/>
  <c r="O62" i="1"/>
  <c r="P62" i="1" s="1"/>
  <c r="O63" i="1"/>
  <c r="S63" i="1" s="1"/>
  <c r="O64" i="1"/>
  <c r="O65" i="1"/>
  <c r="O66" i="1"/>
  <c r="O67" i="1"/>
  <c r="S67" i="1" s="1"/>
  <c r="O68" i="1"/>
  <c r="P68" i="1" s="1"/>
  <c r="O69" i="1"/>
  <c r="S69" i="1" s="1"/>
  <c r="O70" i="1"/>
  <c r="O71" i="1"/>
  <c r="O72" i="1"/>
  <c r="O73" i="1"/>
  <c r="O74" i="1"/>
  <c r="O75" i="1"/>
  <c r="S75" i="1" s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O85" i="1"/>
  <c r="O86" i="1"/>
  <c r="O87" i="1"/>
  <c r="O88" i="1"/>
  <c r="O89" i="1"/>
  <c r="O90" i="1"/>
  <c r="S90" i="1" s="1"/>
  <c r="O91" i="1"/>
  <c r="P91" i="1" s="1"/>
  <c r="O92" i="1"/>
  <c r="T92" i="1" s="1"/>
  <c r="O93" i="1"/>
  <c r="P93" i="1" s="1"/>
  <c r="O94" i="1"/>
  <c r="T94" i="1" s="1"/>
  <c r="O95" i="1"/>
  <c r="O96" i="1"/>
  <c r="T96" i="1" s="1"/>
  <c r="O97" i="1"/>
  <c r="O98" i="1"/>
  <c r="T98" i="1" s="1"/>
  <c r="O99" i="1"/>
  <c r="O6" i="1"/>
  <c r="P92" i="1" l="1"/>
  <c r="S92" i="1" s="1"/>
  <c r="T99" i="1"/>
  <c r="T97" i="1"/>
  <c r="S97" i="1"/>
  <c r="T95" i="1"/>
  <c r="T93" i="1"/>
  <c r="S93" i="1"/>
  <c r="T91" i="1"/>
  <c r="S91" i="1"/>
  <c r="P89" i="1"/>
  <c r="S89" i="1" s="1"/>
  <c r="S87" i="1"/>
  <c r="S85" i="1"/>
  <c r="S73" i="1"/>
  <c r="P71" i="1"/>
  <c r="S71" i="1" s="1"/>
  <c r="S65" i="1"/>
  <c r="P57" i="1"/>
  <c r="S57" i="1" s="1"/>
  <c r="S55" i="1"/>
  <c r="P53" i="1"/>
  <c r="S53" i="1" s="1"/>
  <c r="S51" i="1"/>
  <c r="P47" i="1"/>
  <c r="S47" i="1" s="1"/>
  <c r="P45" i="1"/>
  <c r="S45" i="1" s="1"/>
  <c r="S7" i="1"/>
  <c r="P9" i="1"/>
  <c r="AB9" i="1" s="1"/>
  <c r="P11" i="1"/>
  <c r="S11" i="1" s="1"/>
  <c r="P13" i="1"/>
  <c r="S13" i="1" s="1"/>
  <c r="S25" i="1"/>
  <c r="P29" i="1"/>
  <c r="S29" i="1" s="1"/>
  <c r="S31" i="1"/>
  <c r="P37" i="1"/>
  <c r="S37" i="1" s="1"/>
  <c r="S43" i="1"/>
  <c r="S84" i="1"/>
  <c r="S50" i="1"/>
  <c r="P6" i="1"/>
  <c r="S6" i="1" s="1"/>
  <c r="P8" i="1"/>
  <c r="AB8" i="1" s="1"/>
  <c r="S10" i="1"/>
  <c r="P12" i="1"/>
  <c r="AB12" i="1" s="1"/>
  <c r="P14" i="1"/>
  <c r="S14" i="1" s="1"/>
  <c r="S19" i="1"/>
  <c r="S21" i="1"/>
  <c r="P28" i="1"/>
  <c r="AB28" i="1" s="1"/>
  <c r="P30" i="1"/>
  <c r="S30" i="1" s="1"/>
  <c r="AB34" i="1"/>
  <c r="S39" i="1"/>
  <c r="S44" i="1"/>
  <c r="S52" i="1"/>
  <c r="P54" i="1"/>
  <c r="S54" i="1" s="1"/>
  <c r="P56" i="1"/>
  <c r="S56" i="1" s="1"/>
  <c r="P58" i="1"/>
  <c r="S58" i="1" s="1"/>
  <c r="S64" i="1"/>
  <c r="P66" i="1"/>
  <c r="S66" i="1" s="1"/>
  <c r="S70" i="1"/>
  <c r="P72" i="1"/>
  <c r="S72" i="1" s="1"/>
  <c r="P74" i="1"/>
  <c r="S74" i="1" s="1"/>
  <c r="S86" i="1"/>
  <c r="P88" i="1"/>
  <c r="S88" i="1" s="1"/>
  <c r="S76" i="1"/>
  <c r="S68" i="1"/>
  <c r="S62" i="1"/>
  <c r="S48" i="1"/>
  <c r="S20" i="1"/>
  <c r="S16" i="1"/>
  <c r="T85" i="1"/>
  <c r="T69" i="1"/>
  <c r="T53" i="1"/>
  <c r="T37" i="1"/>
  <c r="T21" i="1"/>
  <c r="T77" i="1"/>
  <c r="T61" i="1"/>
  <c r="T45" i="1"/>
  <c r="T29" i="1"/>
  <c r="T13" i="1"/>
  <c r="T6" i="1"/>
  <c r="S96" i="1"/>
  <c r="T89" i="1"/>
  <c r="T81" i="1"/>
  <c r="T73" i="1"/>
  <c r="T65" i="1"/>
  <c r="T57" i="1"/>
  <c r="T49" i="1"/>
  <c r="T41" i="1"/>
  <c r="T33" i="1"/>
  <c r="T25" i="1"/>
  <c r="T17" i="1"/>
  <c r="T9" i="1"/>
  <c r="S98" i="1"/>
  <c r="S95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99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AB7" i="1"/>
  <c r="AB10" i="1"/>
  <c r="AB15" i="1"/>
  <c r="AB16" i="1"/>
  <c r="AB17" i="1"/>
  <c r="AB18" i="1"/>
  <c r="AB20" i="1"/>
  <c r="AB22" i="1"/>
  <c r="AB23" i="1"/>
  <c r="AB24" i="1"/>
  <c r="AB26" i="1"/>
  <c r="AB27" i="1"/>
  <c r="AB31" i="1"/>
  <c r="AB32" i="1"/>
  <c r="AB33" i="1"/>
  <c r="AB35" i="1"/>
  <c r="AB36" i="1"/>
  <c r="AB38" i="1"/>
  <c r="AB39" i="1"/>
  <c r="AB40" i="1"/>
  <c r="AB41" i="1"/>
  <c r="AB42" i="1"/>
  <c r="AB43" i="1"/>
  <c r="AB46" i="1"/>
  <c r="AB48" i="1"/>
  <c r="AB49" i="1"/>
  <c r="AB50" i="1"/>
  <c r="AB51" i="1"/>
  <c r="AB53" i="1"/>
  <c r="AB55" i="1"/>
  <c r="AB58" i="1"/>
  <c r="AB59" i="1"/>
  <c r="AB60" i="1"/>
  <c r="AB61" i="1"/>
  <c r="AB62" i="1"/>
  <c r="AB63" i="1"/>
  <c r="AB65" i="1"/>
  <c r="AB67" i="1"/>
  <c r="AB68" i="1"/>
  <c r="AB69" i="1"/>
  <c r="AB71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90" i="1"/>
  <c r="AB91" i="1"/>
  <c r="AB94" i="1"/>
  <c r="AB95" i="1"/>
  <c r="AB96" i="1"/>
  <c r="AB98" i="1"/>
  <c r="AB99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37" i="1" l="1"/>
  <c r="AB30" i="1"/>
  <c r="AB6" i="1"/>
  <c r="AB14" i="1"/>
  <c r="AB93" i="1"/>
  <c r="AB72" i="1"/>
  <c r="AB19" i="1"/>
  <c r="AB11" i="1"/>
  <c r="AB89" i="1"/>
  <c r="AB13" i="1"/>
  <c r="AB92" i="1"/>
  <c r="AB88" i="1"/>
  <c r="AB47" i="1"/>
  <c r="AB45" i="1"/>
  <c r="AB25" i="1"/>
  <c r="AB21" i="1"/>
  <c r="S9" i="1"/>
  <c r="AB97" i="1"/>
  <c r="AB66" i="1"/>
  <c r="AB57" i="1"/>
  <c r="AB54" i="1"/>
  <c r="AB29" i="1"/>
  <c r="S8" i="1"/>
  <c r="S12" i="1"/>
  <c r="S28" i="1"/>
  <c r="S34" i="1"/>
  <c r="P5" i="1"/>
  <c r="AB86" i="1"/>
  <c r="AB74" i="1"/>
  <c r="AB70" i="1"/>
  <c r="AB64" i="1"/>
  <c r="AB56" i="1"/>
  <c r="AB52" i="1"/>
  <c r="AB44" i="1"/>
  <c r="K5" i="1"/>
  <c r="AB5" i="1" l="1"/>
</calcChain>
</file>

<file path=xl/sharedStrings.xml><?xml version="1.0" encoding="utf-8"?>
<sst xmlns="http://schemas.openxmlformats.org/spreadsheetml/2006/main" count="357" uniqueCount="136">
  <si>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</si>
  <si>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</si>
  <si>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</si>
  <si>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</si>
  <si>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</si>
  <si>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</si>
  <si>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</si>
  <si>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</si>
  <si>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</si>
  <si>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</si>
  <si>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</si>
  <si>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</si>
  <si>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</si>
  <si>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</si>
  <si>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</si>
  <si>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</si>
  <si>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</si>
  <si>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</si>
  <si>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</si>
  <si>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</si>
  <si>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</si>
  <si>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</si>
  <si>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</si>
  <si>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10,07,</t>
  </si>
  <si>
    <t>04,07,</t>
  </si>
  <si>
    <t>03,07,</t>
  </si>
  <si>
    <t>27,06,</t>
  </si>
  <si>
    <t>26,06,</t>
  </si>
  <si>
    <t>20,06,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</si>
  <si>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</si>
  <si>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</si>
  <si>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</si>
  <si>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</si>
  <si>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</si>
  <si>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</si>
  <si>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</si>
  <si>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</si>
  <si>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</si>
  <si>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</si>
  <si>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</si>
  <si>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</si>
  <si>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</si>
  <si>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</si>
  <si>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</si>
  <si>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</si>
  <si>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</si>
  <si>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</si>
  <si>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</si>
  <si>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</si>
  <si>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</si>
  <si>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</si>
  <si>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</si>
  <si>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</si>
  <si>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</si>
  <si>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</si>
  <si>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</si>
  <si>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</si>
  <si>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</si>
  <si>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</si>
  <si>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</si>
  <si>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</si>
  <si>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</si>
  <si>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</si>
  <si>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</si>
  <si>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</si>
  <si>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</si>
  <si>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</si>
  <si>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</si>
  <si>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</si>
  <si>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</si>
  <si>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</si>
  <si>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</si>
  <si>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</si>
  <si>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</si>
  <si>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</si>
  <si>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</si>
  <si>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</si>
  <si>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</si>
  <si>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</si>
  <si>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</si>
  <si>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</si>
  <si>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</si>
  <si>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</si>
  <si>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</si>
  <si>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</si>
  <si>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</si>
  <si>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</si>
  <si>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</si>
  <si>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</si>
  <si>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</si>
  <si>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</si>
  <si>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</si>
  <si>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</si>
  <si>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</si>
  <si>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</si>
  <si>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</si>
  <si>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</si>
  <si>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</si>
  <si>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</si>
  <si>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</si>
  <si>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</si>
  <si>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</si>
  <si>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</si>
  <si>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</si>
  <si>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</si>
  <si>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</si>
  <si>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</si>
  <si>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</si>
  <si>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</si>
  <si>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</si>
  <si>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</si>
  <si>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</si>
  <si>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</si>
  <si>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</si>
  <si>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</si>
  <si>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</si>
  <si>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</si>
  <si>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</si>
  <si>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</si>
  <si>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</si>
  <si>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</si>
  <si>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</si>
  <si>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</si>
  <si>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</si>
  <si>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нужно увеличить продажи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</si>
  <si>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</si>
  <si>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</si>
  <si>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</si>
  <si>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</si>
  <si>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</si>
  <si>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</si>
  <si>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</si>
  <si>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</si>
  <si>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</si>
  <si>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заказ</t>
  </si>
  <si>
    <t>13,07,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</si>
</sst>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8.5703125" customWidth="1"/>
    <col min="10" max="11" width="6.5703125" customWidth="1"/>
    <col min="12" max="13" width="0.85546875" customWidth="1"/>
    <col min="14" max="17" width="6.5703125" customWidth="1"/>
    <col min="18" max="18" width="21.140625" customWidth="1"/>
    <col min="19" max="20" width="5.28515625" customWidth="1"/>
    <col min="21" max="26" width="6.140625" customWidth="1"/>
    <col min="27" max="27" width="29.5703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35263.692999999985</v>
      </c>
      <c r="F5" s="4">
        <f>SUM(F6:F498)</f>
        <v>39811.201999999997</v>
      </c>
      <c r="G5" s="6"/>
      <c r="H5" s="1"/>
      <c r="I5" s="1"/>
      <c r="J5" s="4">
        <f t="shared" ref="J5:Q5" si="0">SUM(J6:J498)</f>
        <v>34778.303</v>
      </c>
      <c r="K5" s="4">
        <f t="shared" si="0"/>
        <v>485.38999999999891</v>
      </c>
      <c r="L5" s="4">
        <f t="shared" si="0"/>
        <v>0</v>
      </c>
      <c r="M5" s="4">
        <f t="shared" si="0"/>
        <v>0</v>
      </c>
      <c r="N5" s="4">
        <f t="shared" si="0"/>
        <v>15594.94059</v>
      </c>
      <c r="O5" s="4">
        <f t="shared" si="0"/>
        <v>7052.7385999999969</v>
      </c>
      <c r="P5" s="4">
        <f t="shared" si="0"/>
        <v>18551.04681</v>
      </c>
      <c r="Q5" s="4">
        <f t="shared" si="0"/>
        <v>0</v>
      </c>
      <c r="R5" s="1"/>
      <c r="S5" s="1"/>
      <c r="T5" s="1"/>
      <c r="U5" s="4">
        <f t="shared" ref="U5:Z5" si="1">SUM(U6:U498)</f>
        <v>7796.2318000000041</v>
      </c>
      <c r="V5" s="4">
        <f t="shared" si="1"/>
        <v>7457.8657999999987</v>
      </c>
      <c r="W5" s="4">
        <f t="shared" si="1"/>
        <v>7802.4811999999984</v>
      </c>
      <c r="X5" s="4">
        <f t="shared" si="1"/>
        <v>8326.8539999999957</v>
      </c>
      <c r="Y5" s="4">
        <f t="shared" si="1"/>
        <v>8779.3127999999997</v>
      </c>
      <c r="Z5" s="4">
        <f t="shared" si="1"/>
        <v>8413.8608000000004</v>
      </c>
      <c r="AA5" s="1"/>
      <c r="AB5" s="4">
        <f>SUM(AB6:AB498)</f>
        <v>17104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288.03699999999998</v>
      </c>
      <c r="D6" s="1">
        <v>345.61200000000002</v>
      </c>
      <c r="E6" s="1">
        <v>245.71700000000001</v>
      </c>
      <c r="F6" s="1">
        <v>346.95400000000001</v>
      </c>
      <c r="G6" s="6">
        <v>1</v>
      </c>
      <c r="H6" s="1">
        <v>50</v>
      </c>
      <c r="I6" s="1" t="s">
        <v>32</v>
      </c>
      <c r="J6" s="1">
        <v>223.95</v>
      </c>
      <c r="K6" s="1">
        <f t="shared" ref="K6:K36" si="2">E6-J6</f>
        <v>21.767000000000024</v>
      </c>
      <c r="L6" s="1"/>
      <c r="M6" s="1"/>
      <c r="N6" s="1">
        <v>49.032300000000049</v>
      </c>
      <c r="O6" s="1">
        <f>E6/5</f>
        <v>49.1434</v>
      </c>
      <c r="P6" s="5">
        <f>10*O6-N6-F6</f>
        <v>95.447699999999884</v>
      </c>
      <c r="Q6" s="5"/>
      <c r="R6" s="1"/>
      <c r="S6" s="1">
        <f>(F6+N6+P6)/O6</f>
        <v>9.9999999999999982</v>
      </c>
      <c r="T6" s="1">
        <f>(F6+N6)/O6</f>
        <v>8.057771745544672</v>
      </c>
      <c r="U6" s="1">
        <v>48.838999999999999</v>
      </c>
      <c r="V6" s="1">
        <v>54.553600000000003</v>
      </c>
      <c r="W6" s="1">
        <v>63.386200000000002</v>
      </c>
      <c r="X6" s="1">
        <v>50.941800000000001</v>
      </c>
      <c r="Y6" s="1">
        <v>49.343400000000003</v>
      </c>
      <c r="Z6" s="1">
        <v>45.7898</v>
      </c>
      <c r="AA6" s="1"/>
      <c r="AB6" s="1">
        <f t="shared" ref="AB6:AB37" si="3">ROUND(P6*G6,0)</f>
        <v>95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31</v>
      </c>
      <c r="C7" s="1">
        <v>105.14700000000001</v>
      </c>
      <c r="D7" s="1">
        <v>30.645</v>
      </c>
      <c r="E7" s="1">
        <v>43.713999999999999</v>
      </c>
      <c r="F7" s="1">
        <v>49.173000000000002</v>
      </c>
      <c r="G7" s="6">
        <v>1</v>
      </c>
      <c r="H7" s="1">
        <v>30</v>
      </c>
      <c r="I7" s="1" t="s">
        <v>32</v>
      </c>
      <c r="J7" s="1">
        <v>47.55</v>
      </c>
      <c r="K7" s="1">
        <f t="shared" si="2"/>
        <v>-3.8359999999999985</v>
      </c>
      <c r="L7" s="1"/>
      <c r="M7" s="1"/>
      <c r="N7" s="1">
        <v>44.441400000000023</v>
      </c>
      <c r="O7" s="1">
        <f t="shared" ref="O7:O69" si="4">E7/5</f>
        <v>8.742799999999999</v>
      </c>
      <c r="P7" s="5"/>
      <c r="Q7" s="5"/>
      <c r="R7" s="1"/>
      <c r="S7" s="1">
        <f t="shared" ref="S7:S69" si="5">(F7+N7+P7)/O7</f>
        <v>10.707599396074487</v>
      </c>
      <c r="T7" s="1">
        <f t="shared" ref="T7:T69" si="6">(F7+N7)/O7</f>
        <v>10.707599396074487</v>
      </c>
      <c r="U7" s="1">
        <v>11.482799999999999</v>
      </c>
      <c r="V7" s="1">
        <v>10.211600000000001</v>
      </c>
      <c r="W7" s="1">
        <v>11.728400000000001</v>
      </c>
      <c r="X7" s="1">
        <v>13.704000000000001</v>
      </c>
      <c r="Y7" s="1">
        <v>12.096399999999999</v>
      </c>
      <c r="Z7" s="1">
        <v>7.9481999999999999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31</v>
      </c>
      <c r="C8" s="1">
        <v>300.209</v>
      </c>
      <c r="D8" s="1">
        <v>261.31799999999998</v>
      </c>
      <c r="E8" s="1">
        <v>211.97200000000001</v>
      </c>
      <c r="F8" s="1">
        <v>292.089</v>
      </c>
      <c r="G8" s="6">
        <v>1</v>
      </c>
      <c r="H8" s="1">
        <v>45</v>
      </c>
      <c r="I8" s="1" t="s">
        <v>32</v>
      </c>
      <c r="J8" s="1">
        <v>197.738</v>
      </c>
      <c r="K8" s="1">
        <f t="shared" si="2"/>
        <v>14.234000000000009</v>
      </c>
      <c r="L8" s="1"/>
      <c r="M8" s="1"/>
      <c r="N8" s="1">
        <v>59.376500000000142</v>
      </c>
      <c r="O8" s="1">
        <f t="shared" si="4"/>
        <v>42.394400000000005</v>
      </c>
      <c r="P8" s="5">
        <f t="shared" ref="P8:P14" si="7">10*O8-N8-F8</f>
        <v>72.47849999999994</v>
      </c>
      <c r="Q8" s="5"/>
      <c r="R8" s="1"/>
      <c r="S8" s="1">
        <f t="shared" si="5"/>
        <v>10</v>
      </c>
      <c r="T8" s="1">
        <f t="shared" si="6"/>
        <v>8.2903756156473527</v>
      </c>
      <c r="U8" s="1">
        <v>44.894599999999997</v>
      </c>
      <c r="V8" s="1">
        <v>45.645200000000003</v>
      </c>
      <c r="W8" s="1">
        <v>57.567799999999998</v>
      </c>
      <c r="X8" s="1">
        <v>55.067399999999999</v>
      </c>
      <c r="Y8" s="1">
        <v>46.0428</v>
      </c>
      <c r="Z8" s="1">
        <v>50.562800000000003</v>
      </c>
      <c r="AA8" s="1"/>
      <c r="AB8" s="1">
        <f t="shared" si="3"/>
        <v>72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539.03399999999999</v>
      </c>
      <c r="D9" s="1">
        <v>599.12599999999998</v>
      </c>
      <c r="E9" s="1">
        <v>464.28699999999998</v>
      </c>
      <c r="F9" s="1">
        <v>512.02800000000002</v>
      </c>
      <c r="G9" s="6">
        <v>1</v>
      </c>
      <c r="H9" s="1">
        <v>45</v>
      </c>
      <c r="I9" s="1" t="s">
        <v>32</v>
      </c>
      <c r="J9" s="1">
        <v>463.74799999999999</v>
      </c>
      <c r="K9" s="1">
        <f t="shared" si="2"/>
        <v>0.53899999999998727</v>
      </c>
      <c r="L9" s="1"/>
      <c r="M9" s="1"/>
      <c r="N9" s="1">
        <v>204.49459999999971</v>
      </c>
      <c r="O9" s="1">
        <f t="shared" si="4"/>
        <v>92.857399999999998</v>
      </c>
      <c r="P9" s="5">
        <f t="shared" si="7"/>
        <v>212.05140000000029</v>
      </c>
      <c r="Q9" s="5"/>
      <c r="R9" s="1"/>
      <c r="S9" s="1">
        <f t="shared" si="5"/>
        <v>10.000000000000002</v>
      </c>
      <c r="T9" s="1">
        <f t="shared" si="6"/>
        <v>7.7163758623437637</v>
      </c>
      <c r="U9" s="1">
        <v>102.1786</v>
      </c>
      <c r="V9" s="1">
        <v>98.441600000000008</v>
      </c>
      <c r="W9" s="1">
        <v>92.272599999999997</v>
      </c>
      <c r="X9" s="1">
        <v>93.632199999999997</v>
      </c>
      <c r="Y9" s="1">
        <v>101.5042</v>
      </c>
      <c r="Z9" s="1">
        <v>114.084</v>
      </c>
      <c r="AA9" s="1"/>
      <c r="AB9" s="1">
        <f t="shared" si="3"/>
        <v>212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31</v>
      </c>
      <c r="C10" s="1">
        <v>24.414000000000001</v>
      </c>
      <c r="D10" s="1">
        <v>38.052999999999997</v>
      </c>
      <c r="E10" s="1">
        <v>15.005000000000001</v>
      </c>
      <c r="F10" s="1">
        <v>38.01</v>
      </c>
      <c r="G10" s="6">
        <v>1</v>
      </c>
      <c r="H10" s="1">
        <v>40</v>
      </c>
      <c r="I10" s="1" t="s">
        <v>32</v>
      </c>
      <c r="J10" s="1">
        <v>11.85</v>
      </c>
      <c r="K10" s="1">
        <f t="shared" si="2"/>
        <v>3.1550000000000011</v>
      </c>
      <c r="L10" s="1"/>
      <c r="M10" s="1"/>
      <c r="N10" s="1">
        <v>51.219000000000001</v>
      </c>
      <c r="O10" s="1">
        <f t="shared" si="4"/>
        <v>3.0010000000000003</v>
      </c>
      <c r="P10" s="5"/>
      <c r="Q10" s="5"/>
      <c r="R10" s="1"/>
      <c r="S10" s="1">
        <f t="shared" si="5"/>
        <v>29.733088970343214</v>
      </c>
      <c r="T10" s="1">
        <f t="shared" si="6"/>
        <v>29.733088970343214</v>
      </c>
      <c r="U10" s="1">
        <v>7.5346000000000002</v>
      </c>
      <c r="V10" s="1">
        <v>5.2274000000000003</v>
      </c>
      <c r="W10" s="1">
        <v>0.88640000000000008</v>
      </c>
      <c r="X10" s="1">
        <v>0.1166</v>
      </c>
      <c r="Y10" s="1">
        <v>3.2976000000000001</v>
      </c>
      <c r="Z10" s="1">
        <v>3.1736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38</v>
      </c>
      <c r="B11" s="1" t="s">
        <v>39</v>
      </c>
      <c r="C11" s="1">
        <v>895</v>
      </c>
      <c r="D11" s="1">
        <v>336</v>
      </c>
      <c r="E11" s="1">
        <v>480.47800000000001</v>
      </c>
      <c r="F11" s="1">
        <v>355.52199999999999</v>
      </c>
      <c r="G11" s="6">
        <v>0.45</v>
      </c>
      <c r="H11" s="1">
        <v>45</v>
      </c>
      <c r="I11" s="1" t="s">
        <v>32</v>
      </c>
      <c r="J11" s="1">
        <v>494</v>
      </c>
      <c r="K11" s="1">
        <f t="shared" si="2"/>
        <v>-13.521999999999991</v>
      </c>
      <c r="L11" s="1"/>
      <c r="M11" s="1"/>
      <c r="N11" s="1">
        <v>261.63999999999987</v>
      </c>
      <c r="O11" s="1">
        <f t="shared" si="4"/>
        <v>96.095600000000005</v>
      </c>
      <c r="P11" s="5">
        <f t="shared" si="7"/>
        <v>343.79400000000015</v>
      </c>
      <c r="Q11" s="5"/>
      <c r="R11" s="1"/>
      <c r="S11" s="1">
        <f t="shared" si="5"/>
        <v>9.9999999999999982</v>
      </c>
      <c r="T11" s="1">
        <f t="shared" si="6"/>
        <v>6.4223752180120606</v>
      </c>
      <c r="U11" s="1">
        <v>113.6</v>
      </c>
      <c r="V11" s="1">
        <v>104.896</v>
      </c>
      <c r="W11" s="1">
        <v>117.896</v>
      </c>
      <c r="X11" s="1">
        <v>130</v>
      </c>
      <c r="Y11" s="1">
        <v>115.312</v>
      </c>
      <c r="Z11" s="1">
        <v>111.05200000000001</v>
      </c>
      <c r="AA11" s="1"/>
      <c r="AB11" s="1">
        <f t="shared" si="3"/>
        <v>155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39</v>
      </c>
      <c r="C12" s="1">
        <v>1064</v>
      </c>
      <c r="D12" s="1">
        <v>863</v>
      </c>
      <c r="E12" s="1">
        <v>814.35</v>
      </c>
      <c r="F12" s="1">
        <v>929.65</v>
      </c>
      <c r="G12" s="6">
        <v>0.45</v>
      </c>
      <c r="H12" s="1">
        <v>45</v>
      </c>
      <c r="I12" s="1" t="s">
        <v>32</v>
      </c>
      <c r="J12" s="1">
        <v>888</v>
      </c>
      <c r="K12" s="1">
        <f t="shared" si="2"/>
        <v>-73.649999999999977</v>
      </c>
      <c r="L12" s="1"/>
      <c r="M12" s="1"/>
      <c r="N12" s="1">
        <v>228.505</v>
      </c>
      <c r="O12" s="1">
        <f t="shared" si="4"/>
        <v>162.87</v>
      </c>
      <c r="P12" s="5">
        <f t="shared" si="7"/>
        <v>470.54500000000019</v>
      </c>
      <c r="Q12" s="5"/>
      <c r="R12" s="1"/>
      <c r="S12" s="1">
        <f t="shared" si="5"/>
        <v>10.000000000000002</v>
      </c>
      <c r="T12" s="1">
        <f t="shared" si="6"/>
        <v>7.1109166820163319</v>
      </c>
      <c r="U12" s="1">
        <v>164</v>
      </c>
      <c r="V12" s="1">
        <v>161.6</v>
      </c>
      <c r="W12" s="1">
        <v>161.6</v>
      </c>
      <c r="X12" s="1">
        <v>168.8</v>
      </c>
      <c r="Y12" s="1">
        <v>164.91200000000001</v>
      </c>
      <c r="Z12" s="1">
        <v>163.31200000000001</v>
      </c>
      <c r="AA12" s="1"/>
      <c r="AB12" s="1">
        <f t="shared" si="3"/>
        <v>212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39</v>
      </c>
      <c r="C13" s="1">
        <v>27</v>
      </c>
      <c r="D13" s="1">
        <v>17</v>
      </c>
      <c r="E13" s="1">
        <v>25</v>
      </c>
      <c r="F13" s="1">
        <v>14</v>
      </c>
      <c r="G13" s="6">
        <v>0.17</v>
      </c>
      <c r="H13" s="1">
        <v>180</v>
      </c>
      <c r="I13" s="1" t="s">
        <v>32</v>
      </c>
      <c r="J13" s="1">
        <v>30</v>
      </c>
      <c r="K13" s="1">
        <f t="shared" si="2"/>
        <v>-5</v>
      </c>
      <c r="L13" s="1"/>
      <c r="M13" s="1"/>
      <c r="N13" s="1">
        <v>10.900000000000009</v>
      </c>
      <c r="O13" s="1">
        <f t="shared" si="4"/>
        <v>5</v>
      </c>
      <c r="P13" s="5">
        <f t="shared" si="7"/>
        <v>25.099999999999994</v>
      </c>
      <c r="Q13" s="5"/>
      <c r="R13" s="1"/>
      <c r="S13" s="1">
        <f t="shared" si="5"/>
        <v>10</v>
      </c>
      <c r="T13" s="1">
        <f t="shared" si="6"/>
        <v>4.9800000000000022</v>
      </c>
      <c r="U13" s="1">
        <v>5.8</v>
      </c>
      <c r="V13" s="1">
        <v>5.6</v>
      </c>
      <c r="W13" s="1">
        <v>8.1999999999999993</v>
      </c>
      <c r="X13" s="1">
        <v>7.2</v>
      </c>
      <c r="Y13" s="1">
        <v>6.6</v>
      </c>
      <c r="Z13" s="1">
        <v>5.4</v>
      </c>
      <c r="AA13" s="1"/>
      <c r="AB13" s="1">
        <f t="shared" si="3"/>
        <v>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42</v>
      </c>
      <c r="B14" s="1" t="s">
        <v>39</v>
      </c>
      <c r="C14" s="1">
        <v>64</v>
      </c>
      <c r="D14" s="1">
        <v>12</v>
      </c>
      <c r="E14" s="1">
        <v>27</v>
      </c>
      <c r="F14" s="1">
        <v>34</v>
      </c>
      <c r="G14" s="6">
        <v>0.3</v>
      </c>
      <c r="H14" s="1">
        <v>40</v>
      </c>
      <c r="I14" s="1" t="s">
        <v>32</v>
      </c>
      <c r="J14" s="1">
        <v>40</v>
      </c>
      <c r="K14" s="1">
        <f t="shared" si="2"/>
        <v>-13</v>
      </c>
      <c r="L14" s="1"/>
      <c r="M14" s="1"/>
      <c r="N14" s="1"/>
      <c r="O14" s="1">
        <f t="shared" si="4"/>
        <v>5.4</v>
      </c>
      <c r="P14" s="5">
        <f t="shared" si="7"/>
        <v>20</v>
      </c>
      <c r="Q14" s="5"/>
      <c r="R14" s="1"/>
      <c r="S14" s="1">
        <f t="shared" si="5"/>
        <v>10</v>
      </c>
      <c r="T14" s="1">
        <f t="shared" si="6"/>
        <v>6.2962962962962958</v>
      </c>
      <c r="U14" s="1">
        <v>4.4000000000000004</v>
      </c>
      <c r="V14" s="1">
        <v>5.4</v>
      </c>
      <c r="W14" s="1">
        <v>7.8</v>
      </c>
      <c r="X14" s="1">
        <v>9</v>
      </c>
      <c r="Y14" s="1">
        <v>5.8</v>
      </c>
      <c r="Z14" s="1">
        <v>5</v>
      </c>
      <c r="AA14" s="1"/>
      <c r="AB14" s="1">
        <f t="shared" si="3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3" t="s">
        <v>43</v>
      </c>
      <c r="B15" s="13" t="s">
        <v>39</v>
      </c>
      <c r="C15" s="13"/>
      <c r="D15" s="13"/>
      <c r="E15" s="13"/>
      <c r="F15" s="13"/>
      <c r="G15" s="14">
        <v>0</v>
      </c>
      <c r="H15" s="13" t="e">
        <v>#N/A</v>
      </c>
      <c r="I15" s="13" t="s">
        <v>32</v>
      </c>
      <c r="J15" s="13"/>
      <c r="K15" s="13">
        <f t="shared" si="2"/>
        <v>0</v>
      </c>
      <c r="L15" s="13"/>
      <c r="M15" s="13"/>
      <c r="N15" s="13"/>
      <c r="O15" s="13">
        <f t="shared" si="4"/>
        <v>0</v>
      </c>
      <c r="P15" s="15"/>
      <c r="Q15" s="15"/>
      <c r="R15" s="13"/>
      <c r="S15" s="13" t="e">
        <f t="shared" si="5"/>
        <v>#DIV/0!</v>
      </c>
      <c r="T15" s="13" t="e">
        <f t="shared" si="6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 t="s">
        <v>44</v>
      </c>
      <c r="AB15" s="1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45</v>
      </c>
      <c r="B16" s="1" t="s">
        <v>39</v>
      </c>
      <c r="C16" s="1">
        <v>110</v>
      </c>
      <c r="D16" s="1">
        <v>75</v>
      </c>
      <c r="E16" s="1">
        <v>85</v>
      </c>
      <c r="F16" s="1">
        <v>64</v>
      </c>
      <c r="G16" s="6">
        <v>0.17</v>
      </c>
      <c r="H16" s="1">
        <v>180</v>
      </c>
      <c r="I16" s="1" t="s">
        <v>32</v>
      </c>
      <c r="J16" s="1">
        <v>85</v>
      </c>
      <c r="K16" s="1">
        <f t="shared" si="2"/>
        <v>0</v>
      </c>
      <c r="L16" s="1"/>
      <c r="M16" s="1"/>
      <c r="N16" s="1">
        <v>72.800000000000011</v>
      </c>
      <c r="O16" s="1">
        <f t="shared" si="4"/>
        <v>17</v>
      </c>
      <c r="P16" s="5">
        <f>10*O16-N16-F16</f>
        <v>33.199999999999989</v>
      </c>
      <c r="Q16" s="5"/>
      <c r="R16" s="1"/>
      <c r="S16" s="1">
        <f t="shared" si="5"/>
        <v>10</v>
      </c>
      <c r="T16" s="1">
        <f t="shared" si="6"/>
        <v>8.0470588235294116</v>
      </c>
      <c r="U16" s="1">
        <v>19.8</v>
      </c>
      <c r="V16" s="1">
        <v>16.600000000000001</v>
      </c>
      <c r="W16" s="1">
        <v>17.399999999999999</v>
      </c>
      <c r="X16" s="1">
        <v>17.8</v>
      </c>
      <c r="Y16" s="1">
        <v>14.2</v>
      </c>
      <c r="Z16" s="1">
        <v>12.6</v>
      </c>
      <c r="AA16" s="1"/>
      <c r="AB16" s="1">
        <f t="shared" si="3"/>
        <v>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3" t="s">
        <v>46</v>
      </c>
      <c r="B17" s="13" t="s">
        <v>39</v>
      </c>
      <c r="C17" s="13"/>
      <c r="D17" s="13"/>
      <c r="E17" s="13"/>
      <c r="F17" s="13"/>
      <c r="G17" s="14">
        <v>0</v>
      </c>
      <c r="H17" s="13" t="e">
        <v>#N/A</v>
      </c>
      <c r="I17" s="13" t="s">
        <v>32</v>
      </c>
      <c r="J17" s="13"/>
      <c r="K17" s="13">
        <f t="shared" si="2"/>
        <v>0</v>
      </c>
      <c r="L17" s="13"/>
      <c r="M17" s="13"/>
      <c r="N17" s="13"/>
      <c r="O17" s="13">
        <f t="shared" si="4"/>
        <v>0</v>
      </c>
      <c r="P17" s="15"/>
      <c r="Q17" s="15"/>
      <c r="R17" s="13"/>
      <c r="S17" s="13" t="e">
        <f t="shared" si="5"/>
        <v>#DIV/0!</v>
      </c>
      <c r="T17" s="13" t="e">
        <f t="shared" si="6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44</v>
      </c>
      <c r="AB17" s="1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3" t="s">
        <v>47</v>
      </c>
      <c r="B18" s="13" t="s">
        <v>39</v>
      </c>
      <c r="C18" s="13"/>
      <c r="D18" s="13"/>
      <c r="E18" s="13"/>
      <c r="F18" s="13"/>
      <c r="G18" s="14">
        <v>0</v>
      </c>
      <c r="H18" s="13" t="e">
        <v>#N/A</v>
      </c>
      <c r="I18" s="13" t="s">
        <v>32</v>
      </c>
      <c r="J18" s="13"/>
      <c r="K18" s="13">
        <f t="shared" si="2"/>
        <v>0</v>
      </c>
      <c r="L18" s="13"/>
      <c r="M18" s="13"/>
      <c r="N18" s="13"/>
      <c r="O18" s="13">
        <f t="shared" si="4"/>
        <v>0</v>
      </c>
      <c r="P18" s="15"/>
      <c r="Q18" s="15"/>
      <c r="R18" s="13"/>
      <c r="S18" s="13" t="e">
        <f t="shared" si="5"/>
        <v>#DIV/0!</v>
      </c>
      <c r="T18" s="13" t="e">
        <f t="shared" si="6"/>
        <v>#DIV/0!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 t="s">
        <v>44</v>
      </c>
      <c r="AB18" s="13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48</v>
      </c>
      <c r="B19" s="1" t="s">
        <v>31</v>
      </c>
      <c r="C19" s="1">
        <v>3247.1709999999998</v>
      </c>
      <c r="D19" s="1">
        <v>1356.961</v>
      </c>
      <c r="E19" s="1">
        <v>2125.1190000000001</v>
      </c>
      <c r="F19" s="1">
        <v>1545.819</v>
      </c>
      <c r="G19" s="6">
        <v>1</v>
      </c>
      <c r="H19" s="1">
        <v>55</v>
      </c>
      <c r="I19" s="1" t="s">
        <v>32</v>
      </c>
      <c r="J19" s="1">
        <v>1987.17</v>
      </c>
      <c r="K19" s="1">
        <f t="shared" si="2"/>
        <v>137.94900000000007</v>
      </c>
      <c r="L19" s="1"/>
      <c r="M19" s="1"/>
      <c r="N19" s="1">
        <v>1200</v>
      </c>
      <c r="O19" s="1">
        <f t="shared" si="4"/>
        <v>425.02380000000005</v>
      </c>
      <c r="P19" s="5">
        <f>11*O19-N19-F19</f>
        <v>1929.4428000000003</v>
      </c>
      <c r="Q19" s="5"/>
      <c r="R19" s="1"/>
      <c r="S19" s="1">
        <f t="shared" si="5"/>
        <v>11</v>
      </c>
      <c r="T19" s="1">
        <f t="shared" si="6"/>
        <v>6.4603888064621318</v>
      </c>
      <c r="U19" s="1">
        <v>438.93140000000011</v>
      </c>
      <c r="V19" s="1">
        <v>412.86139999999989</v>
      </c>
      <c r="W19" s="1">
        <v>449.25839999999999</v>
      </c>
      <c r="X19" s="1">
        <v>496.3374</v>
      </c>
      <c r="Y19" s="1">
        <v>444.38659999999999</v>
      </c>
      <c r="Z19" s="1">
        <v>378.94799999999998</v>
      </c>
      <c r="AA19" s="1"/>
      <c r="AB19" s="1">
        <f t="shared" si="3"/>
        <v>1929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31</v>
      </c>
      <c r="C20" s="1">
        <v>3849.5529999999999</v>
      </c>
      <c r="D20" s="1">
        <v>2525.1579999999999</v>
      </c>
      <c r="E20" s="1">
        <v>2549.2379999999998</v>
      </c>
      <c r="F20" s="1">
        <v>3568.2249999999999</v>
      </c>
      <c r="G20" s="6">
        <v>1</v>
      </c>
      <c r="H20" s="1">
        <v>50</v>
      </c>
      <c r="I20" s="1" t="s">
        <v>32</v>
      </c>
      <c r="J20" s="1">
        <v>2556.48</v>
      </c>
      <c r="K20" s="1">
        <f t="shared" si="2"/>
        <v>-7.2420000000001892</v>
      </c>
      <c r="L20" s="1"/>
      <c r="M20" s="1"/>
      <c r="N20" s="1">
        <v>900</v>
      </c>
      <c r="O20" s="1">
        <f t="shared" si="4"/>
        <v>509.84759999999994</v>
      </c>
      <c r="P20" s="5">
        <f>11*O20-N20-F20</f>
        <v>1140.0985999999998</v>
      </c>
      <c r="Q20" s="5"/>
      <c r="R20" s="1"/>
      <c r="S20" s="1">
        <f t="shared" si="5"/>
        <v>11</v>
      </c>
      <c r="T20" s="1">
        <f t="shared" si="6"/>
        <v>8.7638443330909102</v>
      </c>
      <c r="U20" s="1">
        <v>542.87819999999999</v>
      </c>
      <c r="V20" s="1">
        <v>501.87979999999999</v>
      </c>
      <c r="W20" s="1">
        <v>629.56859999999995</v>
      </c>
      <c r="X20" s="1">
        <v>616.56060000000002</v>
      </c>
      <c r="Y20" s="1">
        <v>645.34179999999992</v>
      </c>
      <c r="Z20" s="1">
        <v>759.62599999999998</v>
      </c>
      <c r="AA20" s="1"/>
      <c r="AB20" s="1">
        <f t="shared" si="3"/>
        <v>1140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50</v>
      </c>
      <c r="B21" s="1" t="s">
        <v>31</v>
      </c>
      <c r="C21" s="1">
        <v>4842.2619999999997</v>
      </c>
      <c r="D21" s="1">
        <v>1609.038</v>
      </c>
      <c r="E21" s="1">
        <v>3203.1849999999999</v>
      </c>
      <c r="F21" s="1">
        <v>2628.6170000000002</v>
      </c>
      <c r="G21" s="6">
        <v>1</v>
      </c>
      <c r="H21" s="1">
        <v>55</v>
      </c>
      <c r="I21" s="1" t="s">
        <v>32</v>
      </c>
      <c r="J21" s="1">
        <v>3001.86</v>
      </c>
      <c r="K21" s="1">
        <f t="shared" si="2"/>
        <v>201.32499999999982</v>
      </c>
      <c r="L21" s="1"/>
      <c r="M21" s="1"/>
      <c r="N21" s="1">
        <v>1900</v>
      </c>
      <c r="O21" s="1">
        <f t="shared" si="4"/>
        <v>640.63699999999994</v>
      </c>
      <c r="P21" s="5">
        <f>11*O21-N21-F21</f>
        <v>2518.3899999999994</v>
      </c>
      <c r="Q21" s="5"/>
      <c r="R21" s="1"/>
      <c r="S21" s="1">
        <f t="shared" si="5"/>
        <v>11</v>
      </c>
      <c r="T21" s="1">
        <f t="shared" si="6"/>
        <v>7.0689282698314342</v>
      </c>
      <c r="U21" s="1">
        <v>636.57799999999997</v>
      </c>
      <c r="V21" s="1">
        <v>590.60140000000001</v>
      </c>
      <c r="W21" s="1">
        <v>691.25260000000003</v>
      </c>
      <c r="X21" s="1">
        <v>740.66540000000009</v>
      </c>
      <c r="Y21" s="1">
        <v>718.67399999999998</v>
      </c>
      <c r="Z21" s="1">
        <v>662.01800000000003</v>
      </c>
      <c r="AA21" s="1"/>
      <c r="AB21" s="1">
        <f t="shared" si="3"/>
        <v>2518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3" t="s">
        <v>51</v>
      </c>
      <c r="B22" s="13" t="s">
        <v>31</v>
      </c>
      <c r="C22" s="13"/>
      <c r="D22" s="13"/>
      <c r="E22" s="13"/>
      <c r="F22" s="13"/>
      <c r="G22" s="14">
        <v>0</v>
      </c>
      <c r="H22" s="13">
        <v>60</v>
      </c>
      <c r="I22" s="13" t="s">
        <v>32</v>
      </c>
      <c r="J22" s="13"/>
      <c r="K22" s="13">
        <f t="shared" si="2"/>
        <v>0</v>
      </c>
      <c r="L22" s="13"/>
      <c r="M22" s="13"/>
      <c r="N22" s="13"/>
      <c r="O22" s="13">
        <f t="shared" si="4"/>
        <v>0</v>
      </c>
      <c r="P22" s="15"/>
      <c r="Q22" s="15"/>
      <c r="R22" s="13"/>
      <c r="S22" s="13" t="e">
        <f t="shared" si="5"/>
        <v>#DIV/0!</v>
      </c>
      <c r="T22" s="13" t="e">
        <f t="shared" si="6"/>
        <v>#DIV/0!</v>
      </c>
      <c r="U22" s="13">
        <v>0.50359999999999994</v>
      </c>
      <c r="V22" s="13">
        <v>0.50359999999999994</v>
      </c>
      <c r="W22" s="13">
        <v>0</v>
      </c>
      <c r="X22" s="13">
        <v>0</v>
      </c>
      <c r="Y22" s="13">
        <v>0</v>
      </c>
      <c r="Z22" s="13">
        <v>0</v>
      </c>
      <c r="AA22" s="13" t="s">
        <v>44</v>
      </c>
      <c r="AB22" s="1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52</v>
      </c>
      <c r="B23" s="10" t="s">
        <v>31</v>
      </c>
      <c r="C23" s="10"/>
      <c r="D23" s="10">
        <v>33.792999999999999</v>
      </c>
      <c r="E23" s="10">
        <v>33.453000000000003</v>
      </c>
      <c r="F23" s="10"/>
      <c r="G23" s="11">
        <v>0</v>
      </c>
      <c r="H23" s="10" t="e">
        <v>#N/A</v>
      </c>
      <c r="I23" s="10" t="s">
        <v>33</v>
      </c>
      <c r="J23" s="10">
        <v>29.9</v>
      </c>
      <c r="K23" s="10">
        <f t="shared" si="2"/>
        <v>3.5530000000000044</v>
      </c>
      <c r="L23" s="10"/>
      <c r="M23" s="10"/>
      <c r="N23" s="10"/>
      <c r="O23" s="10">
        <f t="shared" si="4"/>
        <v>6.6906000000000008</v>
      </c>
      <c r="P23" s="12"/>
      <c r="Q23" s="12"/>
      <c r="R23" s="10"/>
      <c r="S23" s="10">
        <f t="shared" si="5"/>
        <v>0</v>
      </c>
      <c r="T23" s="10">
        <f t="shared" si="6"/>
        <v>0</v>
      </c>
      <c r="U23" s="10">
        <v>0.24</v>
      </c>
      <c r="V23" s="10">
        <v>0.24</v>
      </c>
      <c r="W23" s="10">
        <v>0</v>
      </c>
      <c r="X23" s="10">
        <v>0</v>
      </c>
      <c r="Y23" s="10">
        <v>0</v>
      </c>
      <c r="Z23" s="10">
        <v>0</v>
      </c>
      <c r="AA23" s="10" t="s">
        <v>53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3" t="s">
        <v>54</v>
      </c>
      <c r="B24" s="13" t="s">
        <v>31</v>
      </c>
      <c r="C24" s="13"/>
      <c r="D24" s="13"/>
      <c r="E24" s="13"/>
      <c r="F24" s="13"/>
      <c r="G24" s="14">
        <v>0</v>
      </c>
      <c r="H24" s="13">
        <v>50</v>
      </c>
      <c r="I24" s="13" t="s">
        <v>32</v>
      </c>
      <c r="J24" s="13"/>
      <c r="K24" s="13">
        <f t="shared" si="2"/>
        <v>0</v>
      </c>
      <c r="L24" s="13"/>
      <c r="M24" s="13"/>
      <c r="N24" s="13"/>
      <c r="O24" s="13">
        <f t="shared" si="4"/>
        <v>0</v>
      </c>
      <c r="P24" s="15"/>
      <c r="Q24" s="15"/>
      <c r="R24" s="13"/>
      <c r="S24" s="13" t="e">
        <f t="shared" si="5"/>
        <v>#DIV/0!</v>
      </c>
      <c r="T24" s="13" t="e">
        <f t="shared" si="6"/>
        <v>#DIV/0!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 t="s">
        <v>44</v>
      </c>
      <c r="AB24" s="13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55</v>
      </c>
      <c r="B25" s="1" t="s">
        <v>31</v>
      </c>
      <c r="C25" s="1">
        <v>3555.431</v>
      </c>
      <c r="D25" s="1">
        <v>2346.0129999999999</v>
      </c>
      <c r="E25" s="1">
        <v>2725.2979999999998</v>
      </c>
      <c r="F25" s="1">
        <v>2521.491</v>
      </c>
      <c r="G25" s="6">
        <v>1</v>
      </c>
      <c r="H25" s="1">
        <v>55</v>
      </c>
      <c r="I25" s="1" t="s">
        <v>32</v>
      </c>
      <c r="J25" s="1">
        <v>2590.7800000000002</v>
      </c>
      <c r="K25" s="1">
        <f t="shared" si="2"/>
        <v>134.51799999999957</v>
      </c>
      <c r="L25" s="1"/>
      <c r="M25" s="1"/>
      <c r="N25" s="1">
        <v>1650</v>
      </c>
      <c r="O25" s="1">
        <f t="shared" si="4"/>
        <v>545.05959999999993</v>
      </c>
      <c r="P25" s="5">
        <f>11*O25-N25-F25</f>
        <v>1824.1645999999992</v>
      </c>
      <c r="Q25" s="5"/>
      <c r="R25" s="1"/>
      <c r="S25" s="1">
        <f t="shared" si="5"/>
        <v>11</v>
      </c>
      <c r="T25" s="1">
        <f t="shared" si="6"/>
        <v>7.653274981304798</v>
      </c>
      <c r="U25" s="1">
        <v>566.26440000000002</v>
      </c>
      <c r="V25" s="1">
        <v>530.08439999999996</v>
      </c>
      <c r="W25" s="1">
        <v>554.34780000000001</v>
      </c>
      <c r="X25" s="1">
        <v>564.97399999999993</v>
      </c>
      <c r="Y25" s="1">
        <v>543.65600000000006</v>
      </c>
      <c r="Z25" s="1">
        <v>508.97399999999999</v>
      </c>
      <c r="AA25" s="1"/>
      <c r="AB25" s="1">
        <f t="shared" si="3"/>
        <v>1824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56</v>
      </c>
      <c r="B26" s="10" t="s">
        <v>31</v>
      </c>
      <c r="C26" s="10">
        <v>1786.3810000000001</v>
      </c>
      <c r="D26" s="10">
        <v>438.37700000000001</v>
      </c>
      <c r="E26" s="10">
        <v>1106.336</v>
      </c>
      <c r="F26" s="10">
        <v>911.81100000000004</v>
      </c>
      <c r="G26" s="11">
        <v>0</v>
      </c>
      <c r="H26" s="10">
        <v>60</v>
      </c>
      <c r="I26" s="10" t="s">
        <v>57</v>
      </c>
      <c r="J26" s="10">
        <v>1074.4000000000001</v>
      </c>
      <c r="K26" s="10">
        <f t="shared" si="2"/>
        <v>31.935999999999922</v>
      </c>
      <c r="L26" s="10"/>
      <c r="M26" s="10"/>
      <c r="N26" s="10"/>
      <c r="O26" s="10">
        <f t="shared" si="4"/>
        <v>221.2672</v>
      </c>
      <c r="P26" s="12"/>
      <c r="Q26" s="12"/>
      <c r="R26" s="10"/>
      <c r="S26" s="10">
        <f t="shared" si="5"/>
        <v>4.120859304948949</v>
      </c>
      <c r="T26" s="10">
        <f t="shared" si="6"/>
        <v>4.120859304948949</v>
      </c>
      <c r="U26" s="10">
        <v>262.15019999999998</v>
      </c>
      <c r="V26" s="10">
        <v>217.3408</v>
      </c>
      <c r="W26" s="10">
        <v>76.227999999999994</v>
      </c>
      <c r="X26" s="10">
        <v>317.01400000000001</v>
      </c>
      <c r="Y26" s="10">
        <v>732.91740000000004</v>
      </c>
      <c r="Z26" s="10">
        <v>669.74840000000006</v>
      </c>
      <c r="AA26" s="10" t="s">
        <v>53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 t="s">
        <v>58</v>
      </c>
      <c r="B27" s="10" t="s">
        <v>31</v>
      </c>
      <c r="C27" s="10"/>
      <c r="D27" s="10"/>
      <c r="E27" s="10">
        <v>2.6150000000000002</v>
      </c>
      <c r="F27" s="10">
        <v>-2.6150000000000002</v>
      </c>
      <c r="G27" s="11">
        <v>0</v>
      </c>
      <c r="H27" s="10">
        <v>60</v>
      </c>
      <c r="I27" s="10" t="s">
        <v>57</v>
      </c>
      <c r="J27" s="10"/>
      <c r="K27" s="10">
        <f t="shared" si="2"/>
        <v>2.6150000000000002</v>
      </c>
      <c r="L27" s="10"/>
      <c r="M27" s="10"/>
      <c r="N27" s="10"/>
      <c r="O27" s="10">
        <f t="shared" si="4"/>
        <v>0.52300000000000002</v>
      </c>
      <c r="P27" s="12"/>
      <c r="Q27" s="12"/>
      <c r="R27" s="10"/>
      <c r="S27" s="10">
        <f t="shared" si="5"/>
        <v>-5</v>
      </c>
      <c r="T27" s="10">
        <f t="shared" si="6"/>
        <v>-5</v>
      </c>
      <c r="U27" s="10">
        <v>0.38500000000000001</v>
      </c>
      <c r="V27" s="10">
        <v>0.38500000000000001</v>
      </c>
      <c r="W27" s="10">
        <v>1.548</v>
      </c>
      <c r="X27" s="10">
        <v>1.548</v>
      </c>
      <c r="Y27" s="10">
        <v>2.5752000000000002</v>
      </c>
      <c r="Z27" s="10">
        <v>2.5752000000000002</v>
      </c>
      <c r="AA27" s="10" t="s">
        <v>53</v>
      </c>
      <c r="AB27" s="10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31</v>
      </c>
      <c r="C28" s="1">
        <v>835.226</v>
      </c>
      <c r="D28" s="1">
        <v>316.73</v>
      </c>
      <c r="E28" s="1">
        <v>478.42500000000001</v>
      </c>
      <c r="F28" s="1">
        <v>504.31900000000002</v>
      </c>
      <c r="G28" s="6">
        <v>1</v>
      </c>
      <c r="H28" s="1">
        <v>60</v>
      </c>
      <c r="I28" s="1" t="s">
        <v>32</v>
      </c>
      <c r="J28" s="1">
        <v>459</v>
      </c>
      <c r="K28" s="1">
        <f t="shared" si="2"/>
        <v>19.425000000000011</v>
      </c>
      <c r="L28" s="1"/>
      <c r="M28" s="1"/>
      <c r="N28" s="1">
        <v>350</v>
      </c>
      <c r="O28" s="1">
        <f t="shared" si="4"/>
        <v>95.685000000000002</v>
      </c>
      <c r="P28" s="5">
        <f t="shared" ref="P28:P30" si="8">10*O28-N28-F28</f>
        <v>102.53100000000001</v>
      </c>
      <c r="Q28" s="5"/>
      <c r="R28" s="1"/>
      <c r="S28" s="1">
        <f t="shared" si="5"/>
        <v>9.9999999999999982</v>
      </c>
      <c r="T28" s="1">
        <f t="shared" si="6"/>
        <v>8.9284527355384853</v>
      </c>
      <c r="U28" s="1">
        <v>106.9714</v>
      </c>
      <c r="V28" s="1">
        <v>100.9324</v>
      </c>
      <c r="W28" s="1">
        <v>107.7666</v>
      </c>
      <c r="X28" s="1">
        <v>119.1418</v>
      </c>
      <c r="Y28" s="1">
        <v>111.3212</v>
      </c>
      <c r="Z28" s="1">
        <v>81.688999999999993</v>
      </c>
      <c r="AA28" s="1"/>
      <c r="AB28" s="1">
        <f t="shared" si="3"/>
        <v>103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31</v>
      </c>
      <c r="C29" s="1">
        <v>1478.2719999999999</v>
      </c>
      <c r="D29" s="1">
        <v>642.875</v>
      </c>
      <c r="E29" s="1">
        <v>1043.269</v>
      </c>
      <c r="F29" s="1">
        <v>752.33399999999995</v>
      </c>
      <c r="G29" s="6">
        <v>1</v>
      </c>
      <c r="H29" s="1">
        <v>60</v>
      </c>
      <c r="I29" s="1" t="s">
        <v>32</v>
      </c>
      <c r="J29" s="1">
        <v>971.19200000000001</v>
      </c>
      <c r="K29" s="1">
        <f t="shared" si="2"/>
        <v>72.076999999999998</v>
      </c>
      <c r="L29" s="1"/>
      <c r="M29" s="1"/>
      <c r="N29" s="1">
        <v>500</v>
      </c>
      <c r="O29" s="1">
        <f t="shared" si="4"/>
        <v>208.65379999999999</v>
      </c>
      <c r="P29" s="5">
        <f t="shared" si="8"/>
        <v>834.20400000000006</v>
      </c>
      <c r="Q29" s="5"/>
      <c r="R29" s="1"/>
      <c r="S29" s="1">
        <f t="shared" si="5"/>
        <v>10</v>
      </c>
      <c r="T29" s="1">
        <f t="shared" si="6"/>
        <v>6.00197072854652</v>
      </c>
      <c r="U29" s="1">
        <v>193.73220000000001</v>
      </c>
      <c r="V29" s="1">
        <v>190.2732</v>
      </c>
      <c r="W29" s="1">
        <v>222.0872</v>
      </c>
      <c r="X29" s="1">
        <v>220.99279999999999</v>
      </c>
      <c r="Y29" s="1">
        <v>186.00839999999999</v>
      </c>
      <c r="Z29" s="1">
        <v>163.8612</v>
      </c>
      <c r="AA29" s="1"/>
      <c r="AB29" s="1">
        <f t="shared" si="3"/>
        <v>834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61</v>
      </c>
      <c r="B30" s="1" t="s">
        <v>31</v>
      </c>
      <c r="C30" s="1">
        <v>2351.0250000000001</v>
      </c>
      <c r="D30" s="1">
        <v>1146.376</v>
      </c>
      <c r="E30" s="1">
        <v>1663.3820000000001</v>
      </c>
      <c r="F30" s="1">
        <v>1496.635</v>
      </c>
      <c r="G30" s="6">
        <v>1</v>
      </c>
      <c r="H30" s="1">
        <v>60</v>
      </c>
      <c r="I30" s="1" t="s">
        <v>32</v>
      </c>
      <c r="J30" s="1">
        <v>1553.0840000000001</v>
      </c>
      <c r="K30" s="1">
        <f t="shared" si="2"/>
        <v>110.298</v>
      </c>
      <c r="L30" s="1"/>
      <c r="M30" s="1"/>
      <c r="N30" s="1">
        <v>1050</v>
      </c>
      <c r="O30" s="1">
        <f t="shared" si="4"/>
        <v>332.6764</v>
      </c>
      <c r="P30" s="5">
        <f t="shared" si="8"/>
        <v>780.12900000000013</v>
      </c>
      <c r="Q30" s="5"/>
      <c r="R30" s="1"/>
      <c r="S30" s="1">
        <f t="shared" si="5"/>
        <v>10</v>
      </c>
      <c r="T30" s="1">
        <f t="shared" si="6"/>
        <v>7.6549914571637787</v>
      </c>
      <c r="U30" s="1">
        <v>340.02300000000002</v>
      </c>
      <c r="V30" s="1">
        <v>317.55399999999997</v>
      </c>
      <c r="W30" s="1">
        <v>356.15879999999999</v>
      </c>
      <c r="X30" s="1">
        <v>367.87740000000002</v>
      </c>
      <c r="Y30" s="1">
        <v>338.14120000000003</v>
      </c>
      <c r="Z30" s="1">
        <v>297.64839999999998</v>
      </c>
      <c r="AA30" s="1"/>
      <c r="AB30" s="1">
        <f t="shared" si="3"/>
        <v>780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62</v>
      </c>
      <c r="B31" s="1" t="s">
        <v>31</v>
      </c>
      <c r="C31" s="1">
        <v>73.561999999999998</v>
      </c>
      <c r="D31" s="1">
        <v>10.119</v>
      </c>
      <c r="E31" s="1">
        <v>24.388000000000002</v>
      </c>
      <c r="F31" s="1">
        <v>24.527999999999999</v>
      </c>
      <c r="G31" s="6">
        <v>1</v>
      </c>
      <c r="H31" s="1">
        <v>35</v>
      </c>
      <c r="I31" s="1" t="s">
        <v>32</v>
      </c>
      <c r="J31" s="1">
        <v>32.5</v>
      </c>
      <c r="K31" s="1">
        <f t="shared" si="2"/>
        <v>-8.1119999999999983</v>
      </c>
      <c r="L31" s="1"/>
      <c r="M31" s="1"/>
      <c r="N31" s="1">
        <v>45.014000000000003</v>
      </c>
      <c r="O31" s="1">
        <f t="shared" si="4"/>
        <v>4.8776000000000002</v>
      </c>
      <c r="P31" s="5"/>
      <c r="Q31" s="5"/>
      <c r="R31" s="1"/>
      <c r="S31" s="1">
        <f t="shared" si="5"/>
        <v>14.257421682794817</v>
      </c>
      <c r="T31" s="1">
        <f t="shared" si="6"/>
        <v>14.257421682794817</v>
      </c>
      <c r="U31" s="1">
        <v>7.9260000000000002</v>
      </c>
      <c r="V31" s="1">
        <v>5.5011999999999999</v>
      </c>
      <c r="W31" s="1">
        <v>5.4746000000000006</v>
      </c>
      <c r="X31" s="1">
        <v>8.2720000000000002</v>
      </c>
      <c r="Y31" s="1">
        <v>8.3368000000000002</v>
      </c>
      <c r="Z31" s="1">
        <v>4.7858000000000001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3" t="s">
        <v>63</v>
      </c>
      <c r="B32" s="13" t="s">
        <v>31</v>
      </c>
      <c r="C32" s="13"/>
      <c r="D32" s="13"/>
      <c r="E32" s="13"/>
      <c r="F32" s="13"/>
      <c r="G32" s="14">
        <v>0</v>
      </c>
      <c r="H32" s="13" t="e">
        <v>#N/A</v>
      </c>
      <c r="I32" s="13" t="s">
        <v>32</v>
      </c>
      <c r="J32" s="13"/>
      <c r="K32" s="13">
        <f t="shared" si="2"/>
        <v>0</v>
      </c>
      <c r="L32" s="13"/>
      <c r="M32" s="13"/>
      <c r="N32" s="13"/>
      <c r="O32" s="13">
        <f t="shared" si="4"/>
        <v>0</v>
      </c>
      <c r="P32" s="15"/>
      <c r="Q32" s="15"/>
      <c r="R32" s="13"/>
      <c r="S32" s="13" t="e">
        <f t="shared" si="5"/>
        <v>#DIV/0!</v>
      </c>
      <c r="T32" s="13" t="e">
        <f t="shared" si="6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 t="s">
        <v>44</v>
      </c>
      <c r="AB32" s="13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3" t="s">
        <v>64</v>
      </c>
      <c r="B33" s="13" t="s">
        <v>31</v>
      </c>
      <c r="C33" s="13"/>
      <c r="D33" s="13"/>
      <c r="E33" s="13"/>
      <c r="F33" s="13"/>
      <c r="G33" s="14">
        <v>0</v>
      </c>
      <c r="H33" s="13">
        <v>30</v>
      </c>
      <c r="I33" s="13" t="s">
        <v>32</v>
      </c>
      <c r="J33" s="13"/>
      <c r="K33" s="13">
        <f t="shared" si="2"/>
        <v>0</v>
      </c>
      <c r="L33" s="13"/>
      <c r="M33" s="13"/>
      <c r="N33" s="13"/>
      <c r="O33" s="13">
        <f t="shared" si="4"/>
        <v>0</v>
      </c>
      <c r="P33" s="15"/>
      <c r="Q33" s="15"/>
      <c r="R33" s="13"/>
      <c r="S33" s="13" t="e">
        <f t="shared" si="5"/>
        <v>#DIV/0!</v>
      </c>
      <c r="T33" s="13" t="e">
        <f t="shared" si="6"/>
        <v>#DIV/0!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 t="s">
        <v>44</v>
      </c>
      <c r="AB33" s="13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65</v>
      </c>
      <c r="B34" s="1" t="s">
        <v>31</v>
      </c>
      <c r="C34" s="1">
        <v>831.03700000000003</v>
      </c>
      <c r="D34" s="1">
        <v>258.99400000000003</v>
      </c>
      <c r="E34" s="1">
        <v>554.495</v>
      </c>
      <c r="F34" s="1">
        <v>146.268</v>
      </c>
      <c r="G34" s="6">
        <v>1</v>
      </c>
      <c r="H34" s="1">
        <v>30</v>
      </c>
      <c r="I34" s="1" t="s">
        <v>32</v>
      </c>
      <c r="J34" s="1">
        <v>573.26400000000001</v>
      </c>
      <c r="K34" s="1">
        <f t="shared" si="2"/>
        <v>-18.769000000000005</v>
      </c>
      <c r="L34" s="1"/>
      <c r="M34" s="1"/>
      <c r="N34" s="1">
        <v>194.6611800000002</v>
      </c>
      <c r="O34" s="1">
        <f t="shared" si="4"/>
        <v>110.899</v>
      </c>
      <c r="P34" s="5">
        <f>9.5*O34-N34-F34</f>
        <v>712.61131999999986</v>
      </c>
      <c r="Q34" s="5"/>
      <c r="R34" s="1"/>
      <c r="S34" s="1">
        <f t="shared" si="5"/>
        <v>9.5</v>
      </c>
      <c r="T34" s="1">
        <f t="shared" si="6"/>
        <v>3.0742313276043984</v>
      </c>
      <c r="U34" s="1">
        <v>93.815399999999997</v>
      </c>
      <c r="V34" s="1">
        <v>83.015999999999991</v>
      </c>
      <c r="W34" s="1">
        <v>108.82899999999999</v>
      </c>
      <c r="X34" s="1">
        <v>115.803</v>
      </c>
      <c r="Y34" s="1">
        <v>117.5504</v>
      </c>
      <c r="Z34" s="1">
        <v>98.153599999999997</v>
      </c>
      <c r="AA34" s="1"/>
      <c r="AB34" s="1">
        <f t="shared" si="3"/>
        <v>713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3" t="s">
        <v>66</v>
      </c>
      <c r="B35" s="13" t="s">
        <v>31</v>
      </c>
      <c r="C35" s="13"/>
      <c r="D35" s="13"/>
      <c r="E35" s="13"/>
      <c r="F35" s="13"/>
      <c r="G35" s="14">
        <v>0</v>
      </c>
      <c r="H35" s="13" t="e">
        <v>#N/A</v>
      </c>
      <c r="I35" s="13" t="s">
        <v>32</v>
      </c>
      <c r="J35" s="13"/>
      <c r="K35" s="13">
        <f t="shared" si="2"/>
        <v>0</v>
      </c>
      <c r="L35" s="13"/>
      <c r="M35" s="13"/>
      <c r="N35" s="13"/>
      <c r="O35" s="13">
        <f t="shared" si="4"/>
        <v>0</v>
      </c>
      <c r="P35" s="15"/>
      <c r="Q35" s="15"/>
      <c r="R35" s="13"/>
      <c r="S35" s="13" t="e">
        <f t="shared" si="5"/>
        <v>#DIV/0!</v>
      </c>
      <c r="T35" s="13" t="e">
        <f t="shared" si="6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 t="s">
        <v>44</v>
      </c>
      <c r="AB35" s="13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3" t="s">
        <v>67</v>
      </c>
      <c r="B36" s="13" t="s">
        <v>31</v>
      </c>
      <c r="C36" s="13"/>
      <c r="D36" s="13"/>
      <c r="E36" s="13"/>
      <c r="F36" s="13"/>
      <c r="G36" s="14">
        <v>0</v>
      </c>
      <c r="H36" s="13">
        <v>40</v>
      </c>
      <c r="I36" s="13" t="s">
        <v>32</v>
      </c>
      <c r="J36" s="13"/>
      <c r="K36" s="13">
        <f t="shared" si="2"/>
        <v>0</v>
      </c>
      <c r="L36" s="13"/>
      <c r="M36" s="13"/>
      <c r="N36" s="13"/>
      <c r="O36" s="13">
        <f t="shared" si="4"/>
        <v>0</v>
      </c>
      <c r="P36" s="15"/>
      <c r="Q36" s="15"/>
      <c r="R36" s="13"/>
      <c r="S36" s="13" t="e">
        <f t="shared" si="5"/>
        <v>#DIV/0!</v>
      </c>
      <c r="T36" s="13" t="e">
        <f t="shared" si="6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 t="s">
        <v>44</v>
      </c>
      <c r="AB36" s="13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68</v>
      </c>
      <c r="B37" s="1" t="s">
        <v>31</v>
      </c>
      <c r="C37" s="1">
        <v>6395.6980000000003</v>
      </c>
      <c r="D37" s="1">
        <v>4401.4129999999996</v>
      </c>
      <c r="E37" s="1">
        <v>4301.03</v>
      </c>
      <c r="F37" s="1">
        <v>5394.616</v>
      </c>
      <c r="G37" s="6">
        <v>1</v>
      </c>
      <c r="H37" s="1">
        <v>40</v>
      </c>
      <c r="I37" s="1" t="s">
        <v>32</v>
      </c>
      <c r="J37" s="1">
        <v>4266.8230000000003</v>
      </c>
      <c r="K37" s="1">
        <f t="shared" ref="K37:K68" si="9">E37-J37</f>
        <v>34.206999999999425</v>
      </c>
      <c r="L37" s="1"/>
      <c r="M37" s="1"/>
      <c r="N37" s="1">
        <v>2117.4614000000029</v>
      </c>
      <c r="O37" s="1">
        <f t="shared" si="4"/>
        <v>860.2059999999999</v>
      </c>
      <c r="P37" s="5">
        <f>10*O37-N37-F37</f>
        <v>1089.9825999999966</v>
      </c>
      <c r="Q37" s="5"/>
      <c r="R37" s="1"/>
      <c r="S37" s="1">
        <f t="shared" si="5"/>
        <v>10</v>
      </c>
      <c r="T37" s="1">
        <f t="shared" si="6"/>
        <v>8.7328818910819077</v>
      </c>
      <c r="U37" s="1">
        <v>1029.6554000000001</v>
      </c>
      <c r="V37" s="1">
        <v>1001.614</v>
      </c>
      <c r="W37" s="1">
        <v>1059.1397999999999</v>
      </c>
      <c r="X37" s="1">
        <v>1062.1378</v>
      </c>
      <c r="Y37" s="1">
        <v>945.94500000000005</v>
      </c>
      <c r="Z37" s="1">
        <v>923.73259999999993</v>
      </c>
      <c r="AA37" s="1"/>
      <c r="AB37" s="1">
        <f t="shared" si="3"/>
        <v>1090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3" t="s">
        <v>69</v>
      </c>
      <c r="B38" s="13" t="s">
        <v>31</v>
      </c>
      <c r="C38" s="13"/>
      <c r="D38" s="13"/>
      <c r="E38" s="13"/>
      <c r="F38" s="13"/>
      <c r="G38" s="14">
        <v>0</v>
      </c>
      <c r="H38" s="13">
        <v>35</v>
      </c>
      <c r="I38" s="13" t="s">
        <v>32</v>
      </c>
      <c r="J38" s="13"/>
      <c r="K38" s="13">
        <f t="shared" si="9"/>
        <v>0</v>
      </c>
      <c r="L38" s="13"/>
      <c r="M38" s="13"/>
      <c r="N38" s="13"/>
      <c r="O38" s="13">
        <f t="shared" si="4"/>
        <v>0</v>
      </c>
      <c r="P38" s="15"/>
      <c r="Q38" s="15"/>
      <c r="R38" s="13"/>
      <c r="S38" s="13" t="e">
        <f t="shared" si="5"/>
        <v>#DIV/0!</v>
      </c>
      <c r="T38" s="13" t="e">
        <f t="shared" si="6"/>
        <v>#DIV/0!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 t="s">
        <v>44</v>
      </c>
      <c r="AB38" s="13">
        <f t="shared" ref="AB38:AB69" si="10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70</v>
      </c>
      <c r="B39" s="1" t="s">
        <v>31</v>
      </c>
      <c r="C39" s="1">
        <v>11.709</v>
      </c>
      <c r="D39" s="1">
        <v>19.082000000000001</v>
      </c>
      <c r="E39" s="1">
        <v>6.569</v>
      </c>
      <c r="F39" s="1">
        <v>15.651999999999999</v>
      </c>
      <c r="G39" s="6">
        <v>1</v>
      </c>
      <c r="H39" s="1">
        <v>45</v>
      </c>
      <c r="I39" s="1" t="s">
        <v>32</v>
      </c>
      <c r="J39" s="1">
        <v>3.4</v>
      </c>
      <c r="K39" s="1">
        <f t="shared" si="9"/>
        <v>3.169</v>
      </c>
      <c r="L39" s="1"/>
      <c r="M39" s="1"/>
      <c r="N39" s="1">
        <v>27.312000000000001</v>
      </c>
      <c r="O39" s="1">
        <f t="shared" si="4"/>
        <v>1.3138000000000001</v>
      </c>
      <c r="P39" s="5"/>
      <c r="Q39" s="5"/>
      <c r="R39" s="1"/>
      <c r="S39" s="1">
        <f t="shared" si="5"/>
        <v>32.702085553356675</v>
      </c>
      <c r="T39" s="1">
        <f t="shared" si="6"/>
        <v>32.702085553356675</v>
      </c>
      <c r="U39" s="1">
        <v>3.8111999999999999</v>
      </c>
      <c r="V39" s="1">
        <v>2.1998000000000002</v>
      </c>
      <c r="W39" s="1">
        <v>0.51419999999999999</v>
      </c>
      <c r="X39" s="1">
        <v>1.0291999999999999</v>
      </c>
      <c r="Y39" s="1">
        <v>1.7889999999999999</v>
      </c>
      <c r="Z39" s="1">
        <v>0.86519999999999997</v>
      </c>
      <c r="AA39" s="1"/>
      <c r="AB39" s="1">
        <f t="shared" si="10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3" t="s">
        <v>71</v>
      </c>
      <c r="B40" s="13" t="s">
        <v>31</v>
      </c>
      <c r="C40" s="13"/>
      <c r="D40" s="13"/>
      <c r="E40" s="13"/>
      <c r="F40" s="13"/>
      <c r="G40" s="14">
        <v>0</v>
      </c>
      <c r="H40" s="13" t="e">
        <v>#N/A</v>
      </c>
      <c r="I40" s="13" t="s">
        <v>32</v>
      </c>
      <c r="J40" s="13"/>
      <c r="K40" s="13">
        <f t="shared" si="9"/>
        <v>0</v>
      </c>
      <c r="L40" s="13"/>
      <c r="M40" s="13"/>
      <c r="N40" s="13"/>
      <c r="O40" s="13">
        <f t="shared" si="4"/>
        <v>0</v>
      </c>
      <c r="P40" s="15"/>
      <c r="Q40" s="15"/>
      <c r="R40" s="13"/>
      <c r="S40" s="13" t="e">
        <f t="shared" si="5"/>
        <v>#DIV/0!</v>
      </c>
      <c r="T40" s="13" t="e">
        <f t="shared" si="6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 t="s">
        <v>44</v>
      </c>
      <c r="AB40" s="13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0" t="s">
        <v>72</v>
      </c>
      <c r="B41" s="10" t="s">
        <v>31</v>
      </c>
      <c r="C41" s="10"/>
      <c r="D41" s="10">
        <v>5.8049999999999997</v>
      </c>
      <c r="E41" s="10">
        <v>5.8049999999999997</v>
      </c>
      <c r="F41" s="10"/>
      <c r="G41" s="11">
        <v>0</v>
      </c>
      <c r="H41" s="10" t="e">
        <v>#N/A</v>
      </c>
      <c r="I41" s="10" t="s">
        <v>33</v>
      </c>
      <c r="J41" s="10">
        <v>5.2</v>
      </c>
      <c r="K41" s="10">
        <f t="shared" si="9"/>
        <v>0.60499999999999954</v>
      </c>
      <c r="L41" s="10"/>
      <c r="M41" s="10"/>
      <c r="N41" s="10"/>
      <c r="O41" s="10">
        <f t="shared" si="4"/>
        <v>1.161</v>
      </c>
      <c r="P41" s="12"/>
      <c r="Q41" s="12"/>
      <c r="R41" s="10"/>
      <c r="S41" s="10">
        <f t="shared" si="5"/>
        <v>0</v>
      </c>
      <c r="T41" s="10">
        <f t="shared" si="6"/>
        <v>0</v>
      </c>
      <c r="U41" s="10">
        <v>0.81199999999999994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/>
      <c r="AB41" s="10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3" t="s">
        <v>73</v>
      </c>
      <c r="B42" s="13" t="s">
        <v>31</v>
      </c>
      <c r="C42" s="13"/>
      <c r="D42" s="13"/>
      <c r="E42" s="13"/>
      <c r="F42" s="13"/>
      <c r="G42" s="14">
        <v>0</v>
      </c>
      <c r="H42" s="13">
        <v>45</v>
      </c>
      <c r="I42" s="13" t="s">
        <v>32</v>
      </c>
      <c r="J42" s="13"/>
      <c r="K42" s="13">
        <f t="shared" si="9"/>
        <v>0</v>
      </c>
      <c r="L42" s="13"/>
      <c r="M42" s="13"/>
      <c r="N42" s="13"/>
      <c r="O42" s="13">
        <f t="shared" si="4"/>
        <v>0</v>
      </c>
      <c r="P42" s="15"/>
      <c r="Q42" s="15"/>
      <c r="R42" s="13"/>
      <c r="S42" s="13" t="e">
        <f t="shared" si="5"/>
        <v>#DIV/0!</v>
      </c>
      <c r="T42" s="13" t="e">
        <f t="shared" si="6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44</v>
      </c>
      <c r="AB42" s="13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74</v>
      </c>
      <c r="B43" s="1" t="s">
        <v>31</v>
      </c>
      <c r="C43" s="1">
        <v>103.887</v>
      </c>
      <c r="D43" s="1">
        <v>46.512999999999998</v>
      </c>
      <c r="E43" s="1">
        <v>48.655000000000001</v>
      </c>
      <c r="F43" s="1">
        <v>88.838999999999999</v>
      </c>
      <c r="G43" s="6">
        <v>1</v>
      </c>
      <c r="H43" s="1">
        <v>45</v>
      </c>
      <c r="I43" s="1" t="s">
        <v>32</v>
      </c>
      <c r="J43" s="1">
        <v>48.4</v>
      </c>
      <c r="K43" s="1">
        <f t="shared" si="9"/>
        <v>0.25500000000000256</v>
      </c>
      <c r="L43" s="1"/>
      <c r="M43" s="1"/>
      <c r="N43" s="1"/>
      <c r="O43" s="1">
        <f t="shared" si="4"/>
        <v>9.7309999999999999</v>
      </c>
      <c r="P43" s="5">
        <v>10</v>
      </c>
      <c r="Q43" s="5"/>
      <c r="R43" s="1"/>
      <c r="S43" s="1">
        <f t="shared" si="5"/>
        <v>10.157126708457508</v>
      </c>
      <c r="T43" s="1">
        <f t="shared" si="6"/>
        <v>9.1294830952625627</v>
      </c>
      <c r="U43" s="1">
        <v>10.6912</v>
      </c>
      <c r="V43" s="1">
        <v>9.6967999999999996</v>
      </c>
      <c r="W43" s="1">
        <v>14.564</v>
      </c>
      <c r="X43" s="1">
        <v>13.61</v>
      </c>
      <c r="Y43" s="1">
        <v>14.3134</v>
      </c>
      <c r="Z43" s="1">
        <v>14.6122</v>
      </c>
      <c r="AA43" s="1"/>
      <c r="AB43" s="1">
        <f t="shared" si="10"/>
        <v>10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75</v>
      </c>
      <c r="B44" s="1" t="s">
        <v>31</v>
      </c>
      <c r="C44" s="1">
        <v>84.614999999999995</v>
      </c>
      <c r="D44" s="1"/>
      <c r="E44" s="1">
        <v>23.812000000000001</v>
      </c>
      <c r="F44" s="1">
        <v>34.491999999999997</v>
      </c>
      <c r="G44" s="6">
        <v>1</v>
      </c>
      <c r="H44" s="1">
        <v>45</v>
      </c>
      <c r="I44" s="1" t="s">
        <v>32</v>
      </c>
      <c r="J44" s="1">
        <v>23</v>
      </c>
      <c r="K44" s="1">
        <f t="shared" si="9"/>
        <v>0.81200000000000117</v>
      </c>
      <c r="L44" s="1"/>
      <c r="M44" s="1"/>
      <c r="N44" s="1">
        <v>10</v>
      </c>
      <c r="O44" s="1">
        <f t="shared" si="4"/>
        <v>4.7624000000000004</v>
      </c>
      <c r="P44" s="5">
        <v>10</v>
      </c>
      <c r="Q44" s="5"/>
      <c r="R44" s="1"/>
      <c r="S44" s="1">
        <f t="shared" si="5"/>
        <v>11.442130018478077</v>
      </c>
      <c r="T44" s="1">
        <f t="shared" si="6"/>
        <v>9.3423483957668392</v>
      </c>
      <c r="U44" s="1">
        <v>7.0272000000000006</v>
      </c>
      <c r="V44" s="1">
        <v>6.0157999999999996</v>
      </c>
      <c r="W44" s="1">
        <v>8.2227999999999994</v>
      </c>
      <c r="X44" s="1">
        <v>10.541399999999999</v>
      </c>
      <c r="Y44" s="1">
        <v>11.2226</v>
      </c>
      <c r="Z44" s="1">
        <v>8.7718000000000007</v>
      </c>
      <c r="AA44" s="1"/>
      <c r="AB44" s="1">
        <f t="shared" si="10"/>
        <v>10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76</v>
      </c>
      <c r="B45" s="1" t="s">
        <v>39</v>
      </c>
      <c r="C45" s="1">
        <v>1290</v>
      </c>
      <c r="D45" s="1">
        <v>684</v>
      </c>
      <c r="E45" s="1">
        <v>863</v>
      </c>
      <c r="F45" s="1">
        <v>835</v>
      </c>
      <c r="G45" s="6">
        <v>0.4</v>
      </c>
      <c r="H45" s="1">
        <v>45</v>
      </c>
      <c r="I45" s="1" t="s">
        <v>32</v>
      </c>
      <c r="J45" s="1">
        <v>862</v>
      </c>
      <c r="K45" s="1">
        <f t="shared" si="9"/>
        <v>1</v>
      </c>
      <c r="L45" s="1"/>
      <c r="M45" s="1"/>
      <c r="N45" s="1">
        <v>487.59999999999991</v>
      </c>
      <c r="O45" s="1">
        <f t="shared" si="4"/>
        <v>172.6</v>
      </c>
      <c r="P45" s="5">
        <f t="shared" ref="P45" si="11">10*O45-N45-F45</f>
        <v>403.40000000000009</v>
      </c>
      <c r="Q45" s="5"/>
      <c r="R45" s="1"/>
      <c r="S45" s="1">
        <f t="shared" si="5"/>
        <v>10</v>
      </c>
      <c r="T45" s="1">
        <f t="shared" si="6"/>
        <v>7.662804171494785</v>
      </c>
      <c r="U45" s="1">
        <v>180.6</v>
      </c>
      <c r="V45" s="1">
        <v>172.8</v>
      </c>
      <c r="W45" s="1">
        <v>199.6</v>
      </c>
      <c r="X45" s="1">
        <v>194.4</v>
      </c>
      <c r="Y45" s="1">
        <v>165.44</v>
      </c>
      <c r="Z45" s="1">
        <v>151.91999999999999</v>
      </c>
      <c r="AA45" s="1"/>
      <c r="AB45" s="1">
        <f t="shared" si="10"/>
        <v>161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3" t="s">
        <v>77</v>
      </c>
      <c r="B46" s="13" t="s">
        <v>39</v>
      </c>
      <c r="C46" s="13"/>
      <c r="D46" s="13"/>
      <c r="E46" s="13"/>
      <c r="F46" s="13"/>
      <c r="G46" s="14">
        <v>0</v>
      </c>
      <c r="H46" s="13">
        <v>50</v>
      </c>
      <c r="I46" s="13" t="s">
        <v>32</v>
      </c>
      <c r="J46" s="13"/>
      <c r="K46" s="13">
        <f t="shared" si="9"/>
        <v>0</v>
      </c>
      <c r="L46" s="13"/>
      <c r="M46" s="13"/>
      <c r="N46" s="13"/>
      <c r="O46" s="13">
        <f t="shared" si="4"/>
        <v>0</v>
      </c>
      <c r="P46" s="15"/>
      <c r="Q46" s="15"/>
      <c r="R46" s="13"/>
      <c r="S46" s="13" t="e">
        <f t="shared" si="5"/>
        <v>#DIV/0!</v>
      </c>
      <c r="T46" s="13" t="e">
        <f t="shared" si="6"/>
        <v>#DIV/0!</v>
      </c>
      <c r="U46" s="13">
        <v>0.2</v>
      </c>
      <c r="V46" s="13">
        <v>0.2</v>
      </c>
      <c r="W46" s="13">
        <v>0</v>
      </c>
      <c r="X46" s="13">
        <v>0</v>
      </c>
      <c r="Y46" s="13">
        <v>0</v>
      </c>
      <c r="Z46" s="13">
        <v>0</v>
      </c>
      <c r="AA46" s="13" t="s">
        <v>44</v>
      </c>
      <c r="AB46" s="13">
        <f t="shared" si="1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78</v>
      </c>
      <c r="B47" s="1" t="s">
        <v>39</v>
      </c>
      <c r="C47" s="1">
        <v>1083</v>
      </c>
      <c r="D47" s="1">
        <v>624</v>
      </c>
      <c r="E47" s="1">
        <v>791</v>
      </c>
      <c r="F47" s="1">
        <v>731</v>
      </c>
      <c r="G47" s="6">
        <v>0.4</v>
      </c>
      <c r="H47" s="1">
        <v>45</v>
      </c>
      <c r="I47" s="1" t="s">
        <v>32</v>
      </c>
      <c r="J47" s="1">
        <v>790</v>
      </c>
      <c r="K47" s="1">
        <f t="shared" si="9"/>
        <v>1</v>
      </c>
      <c r="L47" s="1"/>
      <c r="M47" s="1"/>
      <c r="N47" s="1">
        <v>370.19999999999982</v>
      </c>
      <c r="O47" s="1">
        <f t="shared" si="4"/>
        <v>158.19999999999999</v>
      </c>
      <c r="P47" s="5">
        <f t="shared" ref="P47:P48" si="12">10*O47-N47-F47</f>
        <v>480.80000000000018</v>
      </c>
      <c r="Q47" s="5"/>
      <c r="R47" s="1"/>
      <c r="S47" s="1">
        <f t="shared" si="5"/>
        <v>10</v>
      </c>
      <c r="T47" s="1">
        <f t="shared" si="6"/>
        <v>6.9608091024020222</v>
      </c>
      <c r="U47" s="1">
        <v>152.19999999999999</v>
      </c>
      <c r="V47" s="1">
        <v>149.4</v>
      </c>
      <c r="W47" s="1">
        <v>170.8</v>
      </c>
      <c r="X47" s="1">
        <v>165.2</v>
      </c>
      <c r="Y47" s="1">
        <v>148.84</v>
      </c>
      <c r="Z47" s="1">
        <v>146.84</v>
      </c>
      <c r="AA47" s="1"/>
      <c r="AB47" s="1">
        <f t="shared" si="10"/>
        <v>192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79</v>
      </c>
      <c r="B48" s="1" t="s">
        <v>31</v>
      </c>
      <c r="C48" s="1">
        <v>551.74</v>
      </c>
      <c r="D48" s="1">
        <v>411.93400000000003</v>
      </c>
      <c r="E48" s="1">
        <v>336.18200000000002</v>
      </c>
      <c r="F48" s="1">
        <v>567.05899999999997</v>
      </c>
      <c r="G48" s="6">
        <v>1</v>
      </c>
      <c r="H48" s="1">
        <v>45</v>
      </c>
      <c r="I48" s="1" t="s">
        <v>32</v>
      </c>
      <c r="J48" s="1">
        <v>307.44099999999997</v>
      </c>
      <c r="K48" s="1">
        <f t="shared" si="9"/>
        <v>28.741000000000042</v>
      </c>
      <c r="L48" s="1"/>
      <c r="M48" s="1"/>
      <c r="N48" s="1"/>
      <c r="O48" s="1">
        <f t="shared" si="4"/>
        <v>67.236400000000003</v>
      </c>
      <c r="P48" s="5">
        <f t="shared" si="12"/>
        <v>105.30500000000006</v>
      </c>
      <c r="Q48" s="5"/>
      <c r="R48" s="1"/>
      <c r="S48" s="1">
        <f t="shared" si="5"/>
        <v>10</v>
      </c>
      <c r="T48" s="1">
        <f t="shared" si="6"/>
        <v>8.4338096626232204</v>
      </c>
      <c r="U48" s="1">
        <v>54.687600000000003</v>
      </c>
      <c r="V48" s="1">
        <v>66.776199999999989</v>
      </c>
      <c r="W48" s="1">
        <v>93.555399999999992</v>
      </c>
      <c r="X48" s="1">
        <v>81.1738</v>
      </c>
      <c r="Y48" s="1">
        <v>72.007599999999996</v>
      </c>
      <c r="Z48" s="1">
        <v>84.71459999999999</v>
      </c>
      <c r="AA48" s="1"/>
      <c r="AB48" s="1">
        <f t="shared" si="10"/>
        <v>105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80</v>
      </c>
      <c r="B49" s="13" t="s">
        <v>39</v>
      </c>
      <c r="C49" s="13"/>
      <c r="D49" s="13"/>
      <c r="E49" s="13"/>
      <c r="F49" s="13"/>
      <c r="G49" s="14">
        <v>0</v>
      </c>
      <c r="H49" s="13" t="e">
        <v>#N/A</v>
      </c>
      <c r="I49" s="13" t="s">
        <v>32</v>
      </c>
      <c r="J49" s="13"/>
      <c r="K49" s="13">
        <f t="shared" si="9"/>
        <v>0</v>
      </c>
      <c r="L49" s="13"/>
      <c r="M49" s="13"/>
      <c r="N49" s="13"/>
      <c r="O49" s="13">
        <f t="shared" si="4"/>
        <v>0</v>
      </c>
      <c r="P49" s="15"/>
      <c r="Q49" s="15"/>
      <c r="R49" s="13"/>
      <c r="S49" s="13" t="e">
        <f t="shared" si="5"/>
        <v>#DIV/0!</v>
      </c>
      <c r="T49" s="13" t="e">
        <f t="shared" si="6"/>
        <v>#DIV/0!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 t="s">
        <v>44</v>
      </c>
      <c r="AB49" s="13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81</v>
      </c>
      <c r="B50" s="1" t="s">
        <v>39</v>
      </c>
      <c r="C50" s="1">
        <v>216</v>
      </c>
      <c r="D50" s="1">
        <v>236</v>
      </c>
      <c r="E50" s="1">
        <v>176</v>
      </c>
      <c r="F50" s="1">
        <v>227</v>
      </c>
      <c r="G50" s="6">
        <v>0.35</v>
      </c>
      <c r="H50" s="1">
        <v>40</v>
      </c>
      <c r="I50" s="1" t="s">
        <v>32</v>
      </c>
      <c r="J50" s="1">
        <v>184</v>
      </c>
      <c r="K50" s="1">
        <f t="shared" si="9"/>
        <v>-8</v>
      </c>
      <c r="L50" s="1"/>
      <c r="M50" s="1"/>
      <c r="N50" s="1">
        <v>184.14179999999999</v>
      </c>
      <c r="O50" s="1">
        <f t="shared" si="4"/>
        <v>35.200000000000003</v>
      </c>
      <c r="P50" s="5"/>
      <c r="Q50" s="5"/>
      <c r="R50" s="1"/>
      <c r="S50" s="1">
        <f t="shared" si="5"/>
        <v>11.680164772727272</v>
      </c>
      <c r="T50" s="1">
        <f t="shared" si="6"/>
        <v>11.680164772727272</v>
      </c>
      <c r="U50" s="1">
        <v>48.141800000000003</v>
      </c>
      <c r="V50" s="1">
        <v>39.341799999999999</v>
      </c>
      <c r="W50" s="1">
        <v>33</v>
      </c>
      <c r="X50" s="1">
        <v>35.200000000000003</v>
      </c>
      <c r="Y50" s="1">
        <v>31.8</v>
      </c>
      <c r="Z50" s="1">
        <v>33.631999999999998</v>
      </c>
      <c r="AA50" s="1"/>
      <c r="AB50" s="1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82</v>
      </c>
      <c r="B51" s="1" t="s">
        <v>31</v>
      </c>
      <c r="C51" s="1">
        <v>37.156999999999996</v>
      </c>
      <c r="D51" s="1">
        <v>30.111999999999998</v>
      </c>
      <c r="E51" s="1">
        <v>25.065000000000001</v>
      </c>
      <c r="F51" s="1">
        <v>29.209</v>
      </c>
      <c r="G51" s="6">
        <v>1</v>
      </c>
      <c r="H51" s="1">
        <v>40</v>
      </c>
      <c r="I51" s="1" t="s">
        <v>32</v>
      </c>
      <c r="J51" s="1">
        <v>25.6</v>
      </c>
      <c r="K51" s="1">
        <f t="shared" si="9"/>
        <v>-0.53500000000000014</v>
      </c>
      <c r="L51" s="1"/>
      <c r="M51" s="1"/>
      <c r="N51" s="1">
        <v>20.433399999999999</v>
      </c>
      <c r="O51" s="1">
        <f t="shared" si="4"/>
        <v>5.0129999999999999</v>
      </c>
      <c r="P51" s="5">
        <v>10</v>
      </c>
      <c r="Q51" s="5"/>
      <c r="R51" s="1"/>
      <c r="S51" s="1">
        <f t="shared" si="5"/>
        <v>11.897546379413525</v>
      </c>
      <c r="T51" s="1">
        <f t="shared" si="6"/>
        <v>9.9027328944743651</v>
      </c>
      <c r="U51" s="1">
        <v>5.8423999999999996</v>
      </c>
      <c r="V51" s="1">
        <v>5.1567999999999996</v>
      </c>
      <c r="W51" s="1">
        <v>5.1482000000000001</v>
      </c>
      <c r="X51" s="1">
        <v>6.0042</v>
      </c>
      <c r="Y51" s="1">
        <v>4.0098000000000003</v>
      </c>
      <c r="Z51" s="1">
        <v>2.5855999999999999</v>
      </c>
      <c r="AA51" s="1"/>
      <c r="AB51" s="1">
        <f t="shared" si="10"/>
        <v>10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83</v>
      </c>
      <c r="B52" s="1" t="s">
        <v>39</v>
      </c>
      <c r="C52" s="1">
        <v>613</v>
      </c>
      <c r="D52" s="1">
        <v>612</v>
      </c>
      <c r="E52" s="1">
        <v>445</v>
      </c>
      <c r="F52" s="1">
        <v>660</v>
      </c>
      <c r="G52" s="6">
        <v>0.4</v>
      </c>
      <c r="H52" s="1">
        <v>40</v>
      </c>
      <c r="I52" s="1" t="s">
        <v>32</v>
      </c>
      <c r="J52" s="1">
        <v>450</v>
      </c>
      <c r="K52" s="1">
        <f t="shared" si="9"/>
        <v>-5</v>
      </c>
      <c r="L52" s="1"/>
      <c r="M52" s="1"/>
      <c r="N52" s="1">
        <v>254.8</v>
      </c>
      <c r="O52" s="1">
        <f t="shared" si="4"/>
        <v>89</v>
      </c>
      <c r="P52" s="5"/>
      <c r="Q52" s="5"/>
      <c r="R52" s="1"/>
      <c r="S52" s="1">
        <f t="shared" si="5"/>
        <v>10.278651685393259</v>
      </c>
      <c r="T52" s="1">
        <f t="shared" si="6"/>
        <v>10.278651685393259</v>
      </c>
      <c r="U52" s="1">
        <v>109.8</v>
      </c>
      <c r="V52" s="1">
        <v>110.8</v>
      </c>
      <c r="W52" s="1">
        <v>117</v>
      </c>
      <c r="X52" s="1">
        <v>106.4</v>
      </c>
      <c r="Y52" s="1">
        <v>90.44</v>
      </c>
      <c r="Z52" s="1">
        <v>93.24</v>
      </c>
      <c r="AA52" s="1"/>
      <c r="AB52" s="1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84</v>
      </c>
      <c r="B53" s="1" t="s">
        <v>39</v>
      </c>
      <c r="C53" s="1">
        <v>1009</v>
      </c>
      <c r="D53" s="1">
        <v>624</v>
      </c>
      <c r="E53" s="1">
        <v>660</v>
      </c>
      <c r="F53" s="1">
        <v>765</v>
      </c>
      <c r="G53" s="6">
        <v>0.4</v>
      </c>
      <c r="H53" s="1">
        <v>45</v>
      </c>
      <c r="I53" s="1" t="s">
        <v>32</v>
      </c>
      <c r="J53" s="1">
        <v>664</v>
      </c>
      <c r="K53" s="1">
        <f t="shared" si="9"/>
        <v>-4</v>
      </c>
      <c r="L53" s="1"/>
      <c r="M53" s="1"/>
      <c r="N53" s="1">
        <v>414.80000000000018</v>
      </c>
      <c r="O53" s="1">
        <f t="shared" si="4"/>
        <v>132</v>
      </c>
      <c r="P53" s="5">
        <f t="shared" ref="P53:P58" si="13">10*O53-N53-F53</f>
        <v>140.19999999999982</v>
      </c>
      <c r="Q53" s="5"/>
      <c r="R53" s="1"/>
      <c r="S53" s="1">
        <f t="shared" si="5"/>
        <v>10</v>
      </c>
      <c r="T53" s="1">
        <f t="shared" si="6"/>
        <v>8.9378787878787893</v>
      </c>
      <c r="U53" s="1">
        <v>152.80000000000001</v>
      </c>
      <c r="V53" s="1">
        <v>148.6</v>
      </c>
      <c r="W53" s="1">
        <v>165.4</v>
      </c>
      <c r="X53" s="1">
        <v>161.19999999999999</v>
      </c>
      <c r="Y53" s="1">
        <v>146.63999999999999</v>
      </c>
      <c r="Z53" s="1">
        <v>120.84</v>
      </c>
      <c r="AA53" s="1"/>
      <c r="AB53" s="1">
        <f t="shared" si="10"/>
        <v>56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85</v>
      </c>
      <c r="B54" s="1" t="s">
        <v>31</v>
      </c>
      <c r="C54" s="1">
        <v>50.427</v>
      </c>
      <c r="D54" s="1">
        <v>51.52</v>
      </c>
      <c r="E54" s="1">
        <v>32.401000000000003</v>
      </c>
      <c r="F54" s="1">
        <v>41.387</v>
      </c>
      <c r="G54" s="6">
        <v>1</v>
      </c>
      <c r="H54" s="1">
        <v>40</v>
      </c>
      <c r="I54" s="1" t="s">
        <v>32</v>
      </c>
      <c r="J54" s="1">
        <v>34.700000000000003</v>
      </c>
      <c r="K54" s="1">
        <f t="shared" si="9"/>
        <v>-2.2989999999999995</v>
      </c>
      <c r="L54" s="1"/>
      <c r="M54" s="1"/>
      <c r="N54" s="1">
        <v>13.049600000000011</v>
      </c>
      <c r="O54" s="1">
        <f t="shared" si="4"/>
        <v>6.4802000000000008</v>
      </c>
      <c r="P54" s="5">
        <f t="shared" si="13"/>
        <v>10.365399999999994</v>
      </c>
      <c r="Q54" s="5"/>
      <c r="R54" s="1"/>
      <c r="S54" s="1">
        <f t="shared" si="5"/>
        <v>10</v>
      </c>
      <c r="T54" s="1">
        <f t="shared" si="6"/>
        <v>8.4004506033764397</v>
      </c>
      <c r="U54" s="1">
        <v>8.0096000000000007</v>
      </c>
      <c r="V54" s="1">
        <v>8.0063999999999993</v>
      </c>
      <c r="W54" s="1">
        <v>8.3000000000000007</v>
      </c>
      <c r="X54" s="1">
        <v>8.0129999999999999</v>
      </c>
      <c r="Y54" s="1">
        <v>3.4965999999999999</v>
      </c>
      <c r="Z54" s="1">
        <v>3.3578000000000001</v>
      </c>
      <c r="AA54" s="1"/>
      <c r="AB54" s="1">
        <f t="shared" si="10"/>
        <v>10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86</v>
      </c>
      <c r="B55" s="1" t="s">
        <v>39</v>
      </c>
      <c r="C55" s="1">
        <v>419</v>
      </c>
      <c r="D55" s="1">
        <v>192</v>
      </c>
      <c r="E55" s="1">
        <v>220</v>
      </c>
      <c r="F55" s="1">
        <v>290</v>
      </c>
      <c r="G55" s="6">
        <v>0.35</v>
      </c>
      <c r="H55" s="1">
        <v>40</v>
      </c>
      <c r="I55" s="1" t="s">
        <v>32</v>
      </c>
      <c r="J55" s="1">
        <v>240</v>
      </c>
      <c r="K55" s="1">
        <f t="shared" si="9"/>
        <v>-20</v>
      </c>
      <c r="L55" s="1"/>
      <c r="M55" s="1"/>
      <c r="N55" s="1">
        <v>179.4</v>
      </c>
      <c r="O55" s="1">
        <f t="shared" si="4"/>
        <v>44</v>
      </c>
      <c r="P55" s="5"/>
      <c r="Q55" s="5"/>
      <c r="R55" s="1"/>
      <c r="S55" s="1">
        <f t="shared" si="5"/>
        <v>10.668181818181818</v>
      </c>
      <c r="T55" s="1">
        <f t="shared" si="6"/>
        <v>10.668181818181818</v>
      </c>
      <c r="U55" s="1">
        <v>59.4</v>
      </c>
      <c r="V55" s="1">
        <v>53.2</v>
      </c>
      <c r="W55" s="1">
        <v>52.6</v>
      </c>
      <c r="X55" s="1">
        <v>59.2</v>
      </c>
      <c r="Y55" s="1">
        <v>55.8</v>
      </c>
      <c r="Z55" s="1">
        <v>51.031599999999997</v>
      </c>
      <c r="AA55" s="1"/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87</v>
      </c>
      <c r="B56" s="1" t="s">
        <v>39</v>
      </c>
      <c r="C56" s="1">
        <v>301</v>
      </c>
      <c r="D56" s="1">
        <v>497</v>
      </c>
      <c r="E56" s="1">
        <v>320</v>
      </c>
      <c r="F56" s="1">
        <v>393</v>
      </c>
      <c r="G56" s="6">
        <v>0.4</v>
      </c>
      <c r="H56" s="1">
        <v>40</v>
      </c>
      <c r="I56" s="1" t="s">
        <v>32</v>
      </c>
      <c r="J56" s="1">
        <v>318</v>
      </c>
      <c r="K56" s="1">
        <f t="shared" si="9"/>
        <v>2</v>
      </c>
      <c r="L56" s="1"/>
      <c r="M56" s="1"/>
      <c r="N56" s="1">
        <v>121.40000000000011</v>
      </c>
      <c r="O56" s="1">
        <f t="shared" si="4"/>
        <v>64</v>
      </c>
      <c r="P56" s="5">
        <f t="shared" si="13"/>
        <v>125.59999999999991</v>
      </c>
      <c r="Q56" s="5"/>
      <c r="R56" s="1"/>
      <c r="S56" s="1">
        <f t="shared" si="5"/>
        <v>10</v>
      </c>
      <c r="T56" s="1">
        <f t="shared" si="6"/>
        <v>8.0375000000000014</v>
      </c>
      <c r="U56" s="1">
        <v>64.400000000000006</v>
      </c>
      <c r="V56" s="1">
        <v>67.8</v>
      </c>
      <c r="W56" s="1">
        <v>73.2</v>
      </c>
      <c r="X56" s="1">
        <v>55.2</v>
      </c>
      <c r="Y56" s="1">
        <v>50.4</v>
      </c>
      <c r="Z56" s="1">
        <v>50.8</v>
      </c>
      <c r="AA56" s="1"/>
      <c r="AB56" s="1">
        <f t="shared" si="10"/>
        <v>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88</v>
      </c>
      <c r="B57" s="1" t="s">
        <v>31</v>
      </c>
      <c r="C57" s="1">
        <v>200.91200000000001</v>
      </c>
      <c r="D57" s="1">
        <v>281.39100000000002</v>
      </c>
      <c r="E57" s="1">
        <v>163.21899999999999</v>
      </c>
      <c r="F57" s="1">
        <v>254.23099999999999</v>
      </c>
      <c r="G57" s="6">
        <v>1</v>
      </c>
      <c r="H57" s="1">
        <v>50</v>
      </c>
      <c r="I57" s="1" t="s">
        <v>32</v>
      </c>
      <c r="J57" s="1">
        <v>151.53</v>
      </c>
      <c r="K57" s="1">
        <f t="shared" si="9"/>
        <v>11.688999999999993</v>
      </c>
      <c r="L57" s="1"/>
      <c r="M57" s="1"/>
      <c r="N57" s="1"/>
      <c r="O57" s="1">
        <f t="shared" si="4"/>
        <v>32.643799999999999</v>
      </c>
      <c r="P57" s="5">
        <f t="shared" si="13"/>
        <v>72.206999999999994</v>
      </c>
      <c r="Q57" s="5"/>
      <c r="R57" s="1"/>
      <c r="S57" s="1">
        <f t="shared" si="5"/>
        <v>10</v>
      </c>
      <c r="T57" s="1">
        <f t="shared" si="6"/>
        <v>7.7880332559322136</v>
      </c>
      <c r="U57" s="1">
        <v>28.814599999999999</v>
      </c>
      <c r="V57" s="1">
        <v>33.1676</v>
      </c>
      <c r="W57" s="1">
        <v>44.707000000000001</v>
      </c>
      <c r="X57" s="1">
        <v>33.571199999999997</v>
      </c>
      <c r="Y57" s="1">
        <v>29.412600000000001</v>
      </c>
      <c r="Z57" s="1">
        <v>25.639800000000001</v>
      </c>
      <c r="AA57" s="1"/>
      <c r="AB57" s="1">
        <f t="shared" si="10"/>
        <v>72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89</v>
      </c>
      <c r="B58" s="1" t="s">
        <v>31</v>
      </c>
      <c r="C58" s="1">
        <v>679.09699999999998</v>
      </c>
      <c r="D58" s="1">
        <v>291.15499999999997</v>
      </c>
      <c r="E58" s="1">
        <v>401.84800000000001</v>
      </c>
      <c r="F58" s="1">
        <v>462.65800000000002</v>
      </c>
      <c r="G58" s="6">
        <v>1</v>
      </c>
      <c r="H58" s="1">
        <v>50</v>
      </c>
      <c r="I58" s="1" t="s">
        <v>32</v>
      </c>
      <c r="J58" s="1">
        <v>390.40800000000002</v>
      </c>
      <c r="K58" s="1">
        <f t="shared" si="9"/>
        <v>11.439999999999998</v>
      </c>
      <c r="L58" s="1"/>
      <c r="M58" s="1"/>
      <c r="N58" s="1">
        <v>68.841219999999907</v>
      </c>
      <c r="O58" s="1">
        <f t="shared" si="4"/>
        <v>80.369600000000005</v>
      </c>
      <c r="P58" s="5">
        <f t="shared" si="13"/>
        <v>272.1967800000001</v>
      </c>
      <c r="Q58" s="5"/>
      <c r="R58" s="1"/>
      <c r="S58" s="1">
        <f t="shared" si="5"/>
        <v>10</v>
      </c>
      <c r="T58" s="1">
        <f t="shared" si="6"/>
        <v>6.6131873245605286</v>
      </c>
      <c r="U58" s="1">
        <v>75.719399999999993</v>
      </c>
      <c r="V58" s="1">
        <v>76.412999999999997</v>
      </c>
      <c r="W58" s="1">
        <v>99.461600000000004</v>
      </c>
      <c r="X58" s="1">
        <v>96.679200000000009</v>
      </c>
      <c r="Y58" s="1">
        <v>83.111400000000003</v>
      </c>
      <c r="Z58" s="1">
        <v>67.244399999999999</v>
      </c>
      <c r="AA58" s="1"/>
      <c r="AB58" s="1">
        <f t="shared" si="10"/>
        <v>272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3" t="s">
        <v>90</v>
      </c>
      <c r="B59" s="13" t="s">
        <v>31</v>
      </c>
      <c r="C59" s="13"/>
      <c r="D59" s="13"/>
      <c r="E59" s="13"/>
      <c r="F59" s="13"/>
      <c r="G59" s="14">
        <v>0</v>
      </c>
      <c r="H59" s="13" t="e">
        <v>#N/A</v>
      </c>
      <c r="I59" s="13" t="s">
        <v>32</v>
      </c>
      <c r="J59" s="13"/>
      <c r="K59" s="13">
        <f t="shared" si="9"/>
        <v>0</v>
      </c>
      <c r="L59" s="13"/>
      <c r="M59" s="13"/>
      <c r="N59" s="13"/>
      <c r="O59" s="13">
        <f t="shared" si="4"/>
        <v>0</v>
      </c>
      <c r="P59" s="15"/>
      <c r="Q59" s="15"/>
      <c r="R59" s="13"/>
      <c r="S59" s="13" t="e">
        <f t="shared" si="5"/>
        <v>#DIV/0!</v>
      </c>
      <c r="T59" s="13" t="e">
        <f t="shared" si="6"/>
        <v>#DIV/0!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 t="s">
        <v>44</v>
      </c>
      <c r="AB59" s="13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3" t="s">
        <v>91</v>
      </c>
      <c r="B60" s="13" t="s">
        <v>31</v>
      </c>
      <c r="C60" s="13"/>
      <c r="D60" s="13"/>
      <c r="E60" s="13"/>
      <c r="F60" s="13"/>
      <c r="G60" s="14">
        <v>0</v>
      </c>
      <c r="H60" s="13">
        <v>40</v>
      </c>
      <c r="I60" s="13" t="s">
        <v>32</v>
      </c>
      <c r="J60" s="13"/>
      <c r="K60" s="13">
        <f t="shared" si="9"/>
        <v>0</v>
      </c>
      <c r="L60" s="13"/>
      <c r="M60" s="13"/>
      <c r="N60" s="13"/>
      <c r="O60" s="13">
        <f t="shared" si="4"/>
        <v>0</v>
      </c>
      <c r="P60" s="15"/>
      <c r="Q60" s="15"/>
      <c r="R60" s="13"/>
      <c r="S60" s="13" t="e">
        <f t="shared" si="5"/>
        <v>#DIV/0!</v>
      </c>
      <c r="T60" s="13" t="e">
        <f t="shared" si="6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 t="s">
        <v>44</v>
      </c>
      <c r="AB60" s="13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3" t="s">
        <v>92</v>
      </c>
      <c r="B61" s="13" t="s">
        <v>31</v>
      </c>
      <c r="C61" s="13"/>
      <c r="D61" s="13"/>
      <c r="E61" s="13"/>
      <c r="F61" s="13"/>
      <c r="G61" s="14">
        <v>0</v>
      </c>
      <c r="H61" s="13" t="e">
        <v>#N/A</v>
      </c>
      <c r="I61" s="13" t="s">
        <v>32</v>
      </c>
      <c r="J61" s="13"/>
      <c r="K61" s="13">
        <f t="shared" si="9"/>
        <v>0</v>
      </c>
      <c r="L61" s="13"/>
      <c r="M61" s="13"/>
      <c r="N61" s="13"/>
      <c r="O61" s="13">
        <f t="shared" si="4"/>
        <v>0</v>
      </c>
      <c r="P61" s="15"/>
      <c r="Q61" s="15"/>
      <c r="R61" s="13"/>
      <c r="S61" s="13" t="e">
        <f t="shared" si="5"/>
        <v>#DIV/0!</v>
      </c>
      <c r="T61" s="13" t="e">
        <f t="shared" si="6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 t="s">
        <v>44</v>
      </c>
      <c r="AB61" s="13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93</v>
      </c>
      <c r="B62" s="1" t="s">
        <v>39</v>
      </c>
      <c r="C62" s="1">
        <v>114</v>
      </c>
      <c r="D62" s="1">
        <v>70</v>
      </c>
      <c r="E62" s="1">
        <v>85.355000000000004</v>
      </c>
      <c r="F62" s="1">
        <v>65.644999999999996</v>
      </c>
      <c r="G62" s="6">
        <v>0.45</v>
      </c>
      <c r="H62" s="1">
        <v>50</v>
      </c>
      <c r="I62" s="1" t="s">
        <v>32</v>
      </c>
      <c r="J62" s="1">
        <v>91</v>
      </c>
      <c r="K62" s="1">
        <f t="shared" si="9"/>
        <v>-5.644999999999996</v>
      </c>
      <c r="L62" s="1"/>
      <c r="M62" s="1"/>
      <c r="N62" s="1">
        <v>10.650399999999999</v>
      </c>
      <c r="O62" s="1">
        <f t="shared" si="4"/>
        <v>17.071000000000002</v>
      </c>
      <c r="P62" s="5">
        <f>10*O62-N62-F62</f>
        <v>94.414600000000021</v>
      </c>
      <c r="Q62" s="5"/>
      <c r="R62" s="1"/>
      <c r="S62" s="1">
        <f t="shared" si="5"/>
        <v>10.000000000000002</v>
      </c>
      <c r="T62" s="1">
        <f t="shared" si="6"/>
        <v>4.4692988108488079</v>
      </c>
      <c r="U62" s="1">
        <v>13.8</v>
      </c>
      <c r="V62" s="1">
        <v>10.4</v>
      </c>
      <c r="W62" s="1">
        <v>17.8</v>
      </c>
      <c r="X62" s="1">
        <v>15.8756</v>
      </c>
      <c r="Y62" s="1">
        <v>10.6776</v>
      </c>
      <c r="Z62" s="1">
        <v>12.6</v>
      </c>
      <c r="AA62" s="1"/>
      <c r="AB62" s="1">
        <f t="shared" si="10"/>
        <v>42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3" t="s">
        <v>94</v>
      </c>
      <c r="B63" s="13" t="s">
        <v>31</v>
      </c>
      <c r="C63" s="13"/>
      <c r="D63" s="13"/>
      <c r="E63" s="13"/>
      <c r="F63" s="13"/>
      <c r="G63" s="14">
        <v>0</v>
      </c>
      <c r="H63" s="13" t="e">
        <v>#N/A</v>
      </c>
      <c r="I63" s="13" t="s">
        <v>32</v>
      </c>
      <c r="J63" s="13"/>
      <c r="K63" s="13">
        <f t="shared" si="9"/>
        <v>0</v>
      </c>
      <c r="L63" s="13"/>
      <c r="M63" s="13"/>
      <c r="N63" s="13"/>
      <c r="O63" s="13">
        <f t="shared" si="4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 t="s">
        <v>44</v>
      </c>
      <c r="AB63" s="13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7" t="s">
        <v>95</v>
      </c>
      <c r="B64" s="1" t="s">
        <v>39</v>
      </c>
      <c r="C64" s="1">
        <v>73</v>
      </c>
      <c r="D64" s="1">
        <v>150</v>
      </c>
      <c r="E64" s="1">
        <v>2</v>
      </c>
      <c r="F64" s="1">
        <v>204</v>
      </c>
      <c r="G64" s="6">
        <v>0.4</v>
      </c>
      <c r="H64" s="1">
        <v>40</v>
      </c>
      <c r="I64" s="1" t="s">
        <v>32</v>
      </c>
      <c r="J64" s="1">
        <v>99</v>
      </c>
      <c r="K64" s="1">
        <f t="shared" si="9"/>
        <v>-97</v>
      </c>
      <c r="L64" s="1"/>
      <c r="M64" s="1"/>
      <c r="N64" s="1"/>
      <c r="O64" s="1">
        <f t="shared" si="4"/>
        <v>0.4</v>
      </c>
      <c r="P64" s="5"/>
      <c r="Q64" s="5"/>
      <c r="R64" s="1"/>
      <c r="S64" s="1">
        <f t="shared" si="5"/>
        <v>510</v>
      </c>
      <c r="T64" s="1">
        <f t="shared" si="6"/>
        <v>510</v>
      </c>
      <c r="U64" s="1">
        <v>15.2</v>
      </c>
      <c r="V64" s="1">
        <v>22</v>
      </c>
      <c r="W64" s="1">
        <v>12.2</v>
      </c>
      <c r="X64" s="1">
        <v>9.4</v>
      </c>
      <c r="Y64" s="1">
        <v>18.8</v>
      </c>
      <c r="Z64" s="1">
        <v>15.4</v>
      </c>
      <c r="AA64" s="17" t="s">
        <v>116</v>
      </c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96</v>
      </c>
      <c r="B65" s="1" t="s">
        <v>39</v>
      </c>
      <c r="C65" s="1">
        <v>179</v>
      </c>
      <c r="D65" s="1">
        <v>81</v>
      </c>
      <c r="E65" s="1">
        <v>65</v>
      </c>
      <c r="F65" s="1">
        <v>152</v>
      </c>
      <c r="G65" s="6">
        <v>0.4</v>
      </c>
      <c r="H65" s="1">
        <v>40</v>
      </c>
      <c r="I65" s="1" t="s">
        <v>32</v>
      </c>
      <c r="J65" s="1">
        <v>72</v>
      </c>
      <c r="K65" s="1">
        <f t="shared" si="9"/>
        <v>-7</v>
      </c>
      <c r="L65" s="1"/>
      <c r="M65" s="1"/>
      <c r="N65" s="1">
        <v>31.80000000000004</v>
      </c>
      <c r="O65" s="1">
        <f t="shared" si="4"/>
        <v>13</v>
      </c>
      <c r="P65" s="5"/>
      <c r="Q65" s="5"/>
      <c r="R65" s="1"/>
      <c r="S65" s="1">
        <f t="shared" si="5"/>
        <v>14.138461538461542</v>
      </c>
      <c r="T65" s="1">
        <f t="shared" si="6"/>
        <v>14.138461538461542</v>
      </c>
      <c r="U65" s="1">
        <v>18.600000000000001</v>
      </c>
      <c r="V65" s="1">
        <v>18</v>
      </c>
      <c r="W65" s="1">
        <v>23</v>
      </c>
      <c r="X65" s="1">
        <v>24.4</v>
      </c>
      <c r="Y65" s="1">
        <v>20.2</v>
      </c>
      <c r="Z65" s="1">
        <v>18</v>
      </c>
      <c r="AA65" s="1"/>
      <c r="AB65" s="1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97</v>
      </c>
      <c r="B66" s="1" t="s">
        <v>31</v>
      </c>
      <c r="C66" s="1">
        <v>238.10900000000001</v>
      </c>
      <c r="D66" s="1">
        <v>259.61500000000001</v>
      </c>
      <c r="E66" s="1">
        <v>199.1</v>
      </c>
      <c r="F66" s="1">
        <v>238.096</v>
      </c>
      <c r="G66" s="6">
        <v>1</v>
      </c>
      <c r="H66" s="1">
        <v>55</v>
      </c>
      <c r="I66" s="1" t="s">
        <v>32</v>
      </c>
      <c r="J66" s="1">
        <v>186.57400000000001</v>
      </c>
      <c r="K66" s="1">
        <f t="shared" si="9"/>
        <v>12.525999999999982</v>
      </c>
      <c r="L66" s="1"/>
      <c r="M66" s="1"/>
      <c r="N66" s="1">
        <v>75.585599999999999</v>
      </c>
      <c r="O66" s="1">
        <f t="shared" si="4"/>
        <v>39.82</v>
      </c>
      <c r="P66" s="5">
        <f t="shared" ref="P66" si="14">10*O66-N66-F66</f>
        <v>84.518399999999986</v>
      </c>
      <c r="Q66" s="5"/>
      <c r="R66" s="1"/>
      <c r="S66" s="1">
        <f t="shared" si="5"/>
        <v>10</v>
      </c>
      <c r="T66" s="1">
        <f t="shared" si="6"/>
        <v>7.8774886991461575</v>
      </c>
      <c r="U66" s="1">
        <v>40.191600000000001</v>
      </c>
      <c r="V66" s="1">
        <v>42.946800000000003</v>
      </c>
      <c r="W66" s="1">
        <v>44.809600000000003</v>
      </c>
      <c r="X66" s="1">
        <v>37.823999999999998</v>
      </c>
      <c r="Y66" s="1">
        <v>37.462400000000002</v>
      </c>
      <c r="Z66" s="1">
        <v>39.481400000000001</v>
      </c>
      <c r="AA66" s="1"/>
      <c r="AB66" s="1">
        <f t="shared" si="10"/>
        <v>85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98</v>
      </c>
      <c r="B67" s="10" t="s">
        <v>39</v>
      </c>
      <c r="C67" s="10"/>
      <c r="D67" s="10">
        <v>20</v>
      </c>
      <c r="E67" s="10"/>
      <c r="F67" s="10">
        <v>20</v>
      </c>
      <c r="G67" s="11">
        <v>0</v>
      </c>
      <c r="H67" s="10" t="e">
        <v>#N/A</v>
      </c>
      <c r="I67" s="10" t="s">
        <v>33</v>
      </c>
      <c r="J67" s="10">
        <v>2</v>
      </c>
      <c r="K67" s="10">
        <f t="shared" si="9"/>
        <v>-2</v>
      </c>
      <c r="L67" s="10"/>
      <c r="M67" s="10"/>
      <c r="N67" s="10"/>
      <c r="O67" s="10">
        <f t="shared" si="4"/>
        <v>0</v>
      </c>
      <c r="P67" s="12"/>
      <c r="Q67" s="12"/>
      <c r="R67" s="10"/>
      <c r="S67" s="10" t="e">
        <f t="shared" si="5"/>
        <v>#DIV/0!</v>
      </c>
      <c r="T67" s="10" t="e">
        <f t="shared" si="6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99</v>
      </c>
      <c r="B68" s="1" t="s">
        <v>31</v>
      </c>
      <c r="C68" s="1">
        <v>368.88499999999999</v>
      </c>
      <c r="D68" s="1">
        <v>231.98699999999999</v>
      </c>
      <c r="E68" s="1">
        <v>319.85599999999999</v>
      </c>
      <c r="F68" s="1">
        <v>221.17500000000001</v>
      </c>
      <c r="G68" s="6">
        <v>1</v>
      </c>
      <c r="H68" s="1">
        <v>50</v>
      </c>
      <c r="I68" s="1" t="s">
        <v>32</v>
      </c>
      <c r="J68" s="1">
        <v>296.798</v>
      </c>
      <c r="K68" s="1">
        <f t="shared" si="9"/>
        <v>23.057999999999993</v>
      </c>
      <c r="L68" s="1"/>
      <c r="M68" s="1"/>
      <c r="N68" s="1">
        <v>237.7774900000002</v>
      </c>
      <c r="O68" s="1">
        <f t="shared" si="4"/>
        <v>63.971199999999996</v>
      </c>
      <c r="P68" s="5">
        <f>10*O68-N68-F68</f>
        <v>180.75950999999981</v>
      </c>
      <c r="Q68" s="5"/>
      <c r="R68" s="1"/>
      <c r="S68" s="1">
        <f t="shared" si="5"/>
        <v>10</v>
      </c>
      <c r="T68" s="1">
        <f t="shared" si="6"/>
        <v>7.1743611187534428</v>
      </c>
      <c r="U68" s="1">
        <v>56.641599999999997</v>
      </c>
      <c r="V68" s="1">
        <v>50.1188</v>
      </c>
      <c r="W68" s="1">
        <v>57.253399999999999</v>
      </c>
      <c r="X68" s="1">
        <v>53.9452</v>
      </c>
      <c r="Y68" s="1">
        <v>53.253399999999999</v>
      </c>
      <c r="Z68" s="1">
        <v>46.325800000000001</v>
      </c>
      <c r="AA68" s="1"/>
      <c r="AB68" s="1">
        <f t="shared" si="10"/>
        <v>181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3" t="s">
        <v>100</v>
      </c>
      <c r="B69" s="13" t="s">
        <v>31</v>
      </c>
      <c r="C69" s="13"/>
      <c r="D69" s="13"/>
      <c r="E69" s="13"/>
      <c r="F69" s="13"/>
      <c r="G69" s="14">
        <v>0</v>
      </c>
      <c r="H69" s="13">
        <v>50</v>
      </c>
      <c r="I69" s="13" t="s">
        <v>32</v>
      </c>
      <c r="J69" s="13"/>
      <c r="K69" s="13">
        <f t="shared" ref="K69:K99" si="15">E69-J69</f>
        <v>0</v>
      </c>
      <c r="L69" s="13"/>
      <c r="M69" s="13"/>
      <c r="N69" s="13"/>
      <c r="O69" s="13">
        <f t="shared" si="4"/>
        <v>0</v>
      </c>
      <c r="P69" s="15"/>
      <c r="Q69" s="15"/>
      <c r="R69" s="13"/>
      <c r="S69" s="13" t="e">
        <f t="shared" si="5"/>
        <v>#DIV/0!</v>
      </c>
      <c r="T69" s="13" t="e">
        <f t="shared" si="6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 t="s">
        <v>44</v>
      </c>
      <c r="AB69" s="13">
        <f t="shared" si="10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101</v>
      </c>
      <c r="B70" s="1" t="s">
        <v>39</v>
      </c>
      <c r="C70" s="1">
        <v>300</v>
      </c>
      <c r="D70" s="1">
        <v>9.4359999999999999</v>
      </c>
      <c r="E70" s="1">
        <v>87.42</v>
      </c>
      <c r="F70" s="1">
        <v>189.58</v>
      </c>
      <c r="G70" s="6">
        <v>0.4</v>
      </c>
      <c r="H70" s="1">
        <v>50</v>
      </c>
      <c r="I70" s="1" t="s">
        <v>32</v>
      </c>
      <c r="J70" s="1">
        <v>89</v>
      </c>
      <c r="K70" s="1">
        <f t="shared" si="15"/>
        <v>-1.5799999999999983</v>
      </c>
      <c r="L70" s="1"/>
      <c r="M70" s="1"/>
      <c r="N70" s="1"/>
      <c r="O70" s="1">
        <f t="shared" ref="O70:O99" si="16">E70/5</f>
        <v>17.484000000000002</v>
      </c>
      <c r="P70" s="5"/>
      <c r="Q70" s="5"/>
      <c r="R70" s="1"/>
      <c r="S70" s="1">
        <f t="shared" ref="S70:S99" si="17">(F70+N70+P70)/O70</f>
        <v>10.843056508808052</v>
      </c>
      <c r="T70" s="1">
        <f t="shared" ref="T70:T99" si="18">(F70+N70)/O70</f>
        <v>10.843056508808052</v>
      </c>
      <c r="U70" s="1">
        <v>17.600000000000001</v>
      </c>
      <c r="V70" s="1">
        <v>21.4</v>
      </c>
      <c r="W70" s="1">
        <v>20.399999999999999</v>
      </c>
      <c r="X70" s="1">
        <v>19.248999999999999</v>
      </c>
      <c r="Y70" s="1">
        <v>24.952000000000002</v>
      </c>
      <c r="Z70" s="1">
        <v>22.2</v>
      </c>
      <c r="AA70" s="1"/>
      <c r="AB70" s="1">
        <f t="shared" ref="AB70:AB99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102</v>
      </c>
      <c r="B71" s="1" t="s">
        <v>39</v>
      </c>
      <c r="C71" s="1">
        <v>990</v>
      </c>
      <c r="D71" s="1">
        <v>774</v>
      </c>
      <c r="E71" s="1">
        <v>672.6</v>
      </c>
      <c r="F71" s="1">
        <v>875.4</v>
      </c>
      <c r="G71" s="6">
        <v>0.4</v>
      </c>
      <c r="H71" s="1">
        <v>40</v>
      </c>
      <c r="I71" s="1" t="s">
        <v>32</v>
      </c>
      <c r="J71" s="1">
        <v>683</v>
      </c>
      <c r="K71" s="1">
        <f t="shared" si="15"/>
        <v>-10.399999999999977</v>
      </c>
      <c r="L71" s="1"/>
      <c r="M71" s="1"/>
      <c r="N71" s="1">
        <v>444.80000000000018</v>
      </c>
      <c r="O71" s="1">
        <f t="shared" si="16"/>
        <v>134.52000000000001</v>
      </c>
      <c r="P71" s="5">
        <f t="shared" ref="P71:P74" si="20">10*O71-N71-F71</f>
        <v>24.999999999999886</v>
      </c>
      <c r="Q71" s="5"/>
      <c r="R71" s="1"/>
      <c r="S71" s="1">
        <f t="shared" si="17"/>
        <v>10.000000000000002</v>
      </c>
      <c r="T71" s="1">
        <f t="shared" si="18"/>
        <v>9.8141540291406493</v>
      </c>
      <c r="U71" s="1">
        <v>169.8</v>
      </c>
      <c r="V71" s="1">
        <v>156.19999999999999</v>
      </c>
      <c r="W71" s="1">
        <v>147.4</v>
      </c>
      <c r="X71" s="1">
        <v>158.6</v>
      </c>
      <c r="Y71" s="1">
        <v>136.19999999999999</v>
      </c>
      <c r="Z71" s="1">
        <v>123.2</v>
      </c>
      <c r="AA71" s="1"/>
      <c r="AB71" s="1">
        <f t="shared" si="19"/>
        <v>10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103</v>
      </c>
      <c r="B72" s="1" t="s">
        <v>39</v>
      </c>
      <c r="C72" s="1">
        <v>773</v>
      </c>
      <c r="D72" s="1">
        <v>516</v>
      </c>
      <c r="E72" s="1">
        <v>481</v>
      </c>
      <c r="F72" s="1">
        <v>595</v>
      </c>
      <c r="G72" s="6">
        <v>0.4</v>
      </c>
      <c r="H72" s="1">
        <v>40</v>
      </c>
      <c r="I72" s="1" t="s">
        <v>32</v>
      </c>
      <c r="J72" s="1">
        <v>586</v>
      </c>
      <c r="K72" s="1">
        <f t="shared" si="15"/>
        <v>-105</v>
      </c>
      <c r="L72" s="1"/>
      <c r="M72" s="1"/>
      <c r="N72" s="1">
        <v>271.59999999999991</v>
      </c>
      <c r="O72" s="1">
        <f t="shared" si="16"/>
        <v>96.2</v>
      </c>
      <c r="P72" s="5">
        <f t="shared" si="20"/>
        <v>95.400000000000091</v>
      </c>
      <c r="Q72" s="5"/>
      <c r="R72" s="1"/>
      <c r="S72" s="1">
        <f t="shared" si="17"/>
        <v>10</v>
      </c>
      <c r="T72" s="1">
        <f t="shared" si="18"/>
        <v>9.0083160083160063</v>
      </c>
      <c r="U72" s="1">
        <v>118.6</v>
      </c>
      <c r="V72" s="1">
        <v>111.6</v>
      </c>
      <c r="W72" s="1">
        <v>105</v>
      </c>
      <c r="X72" s="1">
        <v>117.8</v>
      </c>
      <c r="Y72" s="1">
        <v>106.8</v>
      </c>
      <c r="Z72" s="1">
        <v>93.4</v>
      </c>
      <c r="AA72" s="1"/>
      <c r="AB72" s="1">
        <f t="shared" si="19"/>
        <v>38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104</v>
      </c>
      <c r="B73" s="1" t="s">
        <v>31</v>
      </c>
      <c r="C73" s="1">
        <v>175.761</v>
      </c>
      <c r="D73" s="1">
        <v>75.462999999999994</v>
      </c>
      <c r="E73" s="1">
        <v>98.85</v>
      </c>
      <c r="F73" s="1">
        <v>110.43600000000001</v>
      </c>
      <c r="G73" s="6">
        <v>1</v>
      </c>
      <c r="H73" s="1">
        <v>40</v>
      </c>
      <c r="I73" s="1" t="s">
        <v>32</v>
      </c>
      <c r="J73" s="1">
        <v>97.013999999999996</v>
      </c>
      <c r="K73" s="1">
        <f t="shared" si="15"/>
        <v>1.8359999999999985</v>
      </c>
      <c r="L73" s="1"/>
      <c r="M73" s="1"/>
      <c r="N73" s="1">
        <v>79.145399999999967</v>
      </c>
      <c r="O73" s="1">
        <f t="shared" si="16"/>
        <v>19.77</v>
      </c>
      <c r="P73" s="5">
        <v>10</v>
      </c>
      <c r="Q73" s="5"/>
      <c r="R73" s="1"/>
      <c r="S73" s="1">
        <f t="shared" si="17"/>
        <v>10.095164390490641</v>
      </c>
      <c r="T73" s="1">
        <f t="shared" si="18"/>
        <v>9.5893474962063721</v>
      </c>
      <c r="U73" s="1">
        <v>24.8994</v>
      </c>
      <c r="V73" s="1">
        <v>22.168600000000001</v>
      </c>
      <c r="W73" s="1">
        <v>23.131</v>
      </c>
      <c r="X73" s="1">
        <v>25.842199999999998</v>
      </c>
      <c r="Y73" s="1">
        <v>23.7746</v>
      </c>
      <c r="Z73" s="1">
        <v>19.037400000000002</v>
      </c>
      <c r="AA73" s="1"/>
      <c r="AB73" s="1">
        <f t="shared" si="19"/>
        <v>10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105</v>
      </c>
      <c r="B74" s="1" t="s">
        <v>31</v>
      </c>
      <c r="C74" s="1">
        <v>106.711</v>
      </c>
      <c r="D74" s="1">
        <v>64.034999999999997</v>
      </c>
      <c r="E74" s="1">
        <v>52.671999999999997</v>
      </c>
      <c r="F74" s="1">
        <v>95.498999999999995</v>
      </c>
      <c r="G74" s="6">
        <v>1</v>
      </c>
      <c r="H74" s="1">
        <v>40</v>
      </c>
      <c r="I74" s="1" t="s">
        <v>32</v>
      </c>
      <c r="J74" s="1">
        <v>54.594999999999999</v>
      </c>
      <c r="K74" s="1">
        <f t="shared" si="15"/>
        <v>-1.9230000000000018</v>
      </c>
      <c r="L74" s="1"/>
      <c r="M74" s="1"/>
      <c r="N74" s="1"/>
      <c r="O74" s="1">
        <f t="shared" si="16"/>
        <v>10.5344</v>
      </c>
      <c r="P74" s="5">
        <f t="shared" si="20"/>
        <v>9.8449999999999989</v>
      </c>
      <c r="Q74" s="5"/>
      <c r="R74" s="1"/>
      <c r="S74" s="1">
        <f t="shared" si="17"/>
        <v>10</v>
      </c>
      <c r="T74" s="1">
        <f t="shared" si="18"/>
        <v>9.0654427399756976</v>
      </c>
      <c r="U74" s="1">
        <v>8.569799999999999</v>
      </c>
      <c r="V74" s="1">
        <v>9.7528000000000006</v>
      </c>
      <c r="W74" s="1">
        <v>15.6548</v>
      </c>
      <c r="X74" s="1">
        <v>15.468999999999999</v>
      </c>
      <c r="Y74" s="1">
        <v>11.828200000000001</v>
      </c>
      <c r="Z74" s="1">
        <v>9.3792000000000009</v>
      </c>
      <c r="AA74" s="1"/>
      <c r="AB74" s="1">
        <f t="shared" si="19"/>
        <v>10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3" t="s">
        <v>106</v>
      </c>
      <c r="B75" s="13" t="s">
        <v>31</v>
      </c>
      <c r="C75" s="13"/>
      <c r="D75" s="13"/>
      <c r="E75" s="13"/>
      <c r="F75" s="13"/>
      <c r="G75" s="14">
        <v>0</v>
      </c>
      <c r="H75" s="13" t="e">
        <v>#N/A</v>
      </c>
      <c r="I75" s="13" t="s">
        <v>32</v>
      </c>
      <c r="J75" s="13"/>
      <c r="K75" s="13">
        <f t="shared" si="15"/>
        <v>0</v>
      </c>
      <c r="L75" s="13"/>
      <c r="M75" s="13"/>
      <c r="N75" s="13"/>
      <c r="O75" s="13">
        <f t="shared" si="16"/>
        <v>0</v>
      </c>
      <c r="P75" s="15"/>
      <c r="Q75" s="15"/>
      <c r="R75" s="13"/>
      <c r="S75" s="13" t="e">
        <f t="shared" si="17"/>
        <v>#DIV/0!</v>
      </c>
      <c r="T75" s="13" t="e">
        <f t="shared" si="18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 t="s">
        <v>44</v>
      </c>
      <c r="AB75" s="13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107</v>
      </c>
      <c r="B76" s="1" t="s">
        <v>31</v>
      </c>
      <c r="C76" s="1">
        <v>99.516000000000005</v>
      </c>
      <c r="D76" s="1">
        <v>152.72999999999999</v>
      </c>
      <c r="E76" s="1">
        <v>28.960999999999999</v>
      </c>
      <c r="F76" s="1">
        <v>121.11799999999999</v>
      </c>
      <c r="G76" s="6">
        <v>1</v>
      </c>
      <c r="H76" s="1">
        <v>30</v>
      </c>
      <c r="I76" s="1" t="s">
        <v>32</v>
      </c>
      <c r="J76" s="1">
        <v>99.7</v>
      </c>
      <c r="K76" s="1">
        <f t="shared" si="15"/>
        <v>-70.739000000000004</v>
      </c>
      <c r="L76" s="1"/>
      <c r="M76" s="1"/>
      <c r="N76" s="1">
        <v>43.491699999999973</v>
      </c>
      <c r="O76" s="1">
        <f t="shared" si="16"/>
        <v>5.7921999999999993</v>
      </c>
      <c r="P76" s="5">
        <v>40</v>
      </c>
      <c r="Q76" s="5"/>
      <c r="R76" s="1"/>
      <c r="S76" s="1">
        <f t="shared" si="17"/>
        <v>35.325040571803463</v>
      </c>
      <c r="T76" s="1">
        <f t="shared" si="18"/>
        <v>28.419201685024689</v>
      </c>
      <c r="U76" s="1">
        <v>21.171800000000001</v>
      </c>
      <c r="V76" s="1">
        <v>22.578800000000001</v>
      </c>
      <c r="W76" s="1">
        <v>21.7834</v>
      </c>
      <c r="X76" s="1">
        <v>20.2804</v>
      </c>
      <c r="Y76" s="1">
        <v>14.589399999999999</v>
      </c>
      <c r="Z76" s="1">
        <v>12.1966</v>
      </c>
      <c r="AA76" s="1"/>
      <c r="AB76" s="1">
        <f t="shared" si="19"/>
        <v>40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3" t="s">
        <v>108</v>
      </c>
      <c r="B77" s="13" t="s">
        <v>39</v>
      </c>
      <c r="C77" s="13"/>
      <c r="D77" s="13"/>
      <c r="E77" s="13"/>
      <c r="F77" s="13"/>
      <c r="G77" s="14">
        <v>0</v>
      </c>
      <c r="H77" s="13" t="e">
        <v>#N/A</v>
      </c>
      <c r="I77" s="13" t="s">
        <v>32</v>
      </c>
      <c r="J77" s="13"/>
      <c r="K77" s="13">
        <f t="shared" si="15"/>
        <v>0</v>
      </c>
      <c r="L77" s="13"/>
      <c r="M77" s="13"/>
      <c r="N77" s="13"/>
      <c r="O77" s="13">
        <f t="shared" si="16"/>
        <v>0</v>
      </c>
      <c r="P77" s="15"/>
      <c r="Q77" s="15"/>
      <c r="R77" s="13"/>
      <c r="S77" s="13" t="e">
        <f t="shared" si="17"/>
        <v>#DIV/0!</v>
      </c>
      <c r="T77" s="13" t="e">
        <f t="shared" si="18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44</v>
      </c>
      <c r="AB77" s="13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3" t="s">
        <v>109</v>
      </c>
      <c r="B78" s="13" t="s">
        <v>39</v>
      </c>
      <c r="C78" s="13"/>
      <c r="D78" s="13"/>
      <c r="E78" s="13"/>
      <c r="F78" s="13"/>
      <c r="G78" s="14">
        <v>0</v>
      </c>
      <c r="H78" s="13" t="e">
        <v>#N/A</v>
      </c>
      <c r="I78" s="13" t="s">
        <v>32</v>
      </c>
      <c r="J78" s="13"/>
      <c r="K78" s="13">
        <f t="shared" si="15"/>
        <v>0</v>
      </c>
      <c r="L78" s="13"/>
      <c r="M78" s="13"/>
      <c r="N78" s="13"/>
      <c r="O78" s="13">
        <f t="shared" si="16"/>
        <v>0</v>
      </c>
      <c r="P78" s="15"/>
      <c r="Q78" s="15"/>
      <c r="R78" s="13"/>
      <c r="S78" s="13" t="e">
        <f t="shared" si="17"/>
        <v>#DIV/0!</v>
      </c>
      <c r="T78" s="13" t="e">
        <f t="shared" si="18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44</v>
      </c>
      <c r="AB78" s="13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110</v>
      </c>
      <c r="B79" s="13" t="s">
        <v>39</v>
      </c>
      <c r="C79" s="13"/>
      <c r="D79" s="13"/>
      <c r="E79" s="13"/>
      <c r="F79" s="13"/>
      <c r="G79" s="14">
        <v>0</v>
      </c>
      <c r="H79" s="13" t="e">
        <v>#N/A</v>
      </c>
      <c r="I79" s="13" t="s">
        <v>32</v>
      </c>
      <c r="J79" s="13"/>
      <c r="K79" s="13">
        <f t="shared" si="15"/>
        <v>0</v>
      </c>
      <c r="L79" s="13"/>
      <c r="M79" s="13"/>
      <c r="N79" s="13"/>
      <c r="O79" s="13">
        <f t="shared" si="16"/>
        <v>0</v>
      </c>
      <c r="P79" s="15"/>
      <c r="Q79" s="15"/>
      <c r="R79" s="13"/>
      <c r="S79" s="13" t="e">
        <f t="shared" si="17"/>
        <v>#DIV/0!</v>
      </c>
      <c r="T79" s="13" t="e">
        <f t="shared" si="18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44</v>
      </c>
      <c r="AB79" s="13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3" t="s">
        <v>111</v>
      </c>
      <c r="B80" s="13" t="s">
        <v>39</v>
      </c>
      <c r="C80" s="13"/>
      <c r="D80" s="13"/>
      <c r="E80" s="13"/>
      <c r="F80" s="13"/>
      <c r="G80" s="14">
        <v>0</v>
      </c>
      <c r="H80" s="13" t="e">
        <v>#N/A</v>
      </c>
      <c r="I80" s="13" t="s">
        <v>32</v>
      </c>
      <c r="J80" s="13"/>
      <c r="K80" s="13">
        <f t="shared" si="15"/>
        <v>0</v>
      </c>
      <c r="L80" s="13"/>
      <c r="M80" s="13"/>
      <c r="N80" s="13"/>
      <c r="O80" s="13">
        <f t="shared" si="16"/>
        <v>0</v>
      </c>
      <c r="P80" s="15"/>
      <c r="Q80" s="15"/>
      <c r="R80" s="13"/>
      <c r="S80" s="13" t="e">
        <f t="shared" si="17"/>
        <v>#DIV/0!</v>
      </c>
      <c r="T80" s="13" t="e">
        <f t="shared" si="18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44</v>
      </c>
      <c r="AB80" s="13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3" t="s">
        <v>112</v>
      </c>
      <c r="B81" s="13" t="s">
        <v>39</v>
      </c>
      <c r="C81" s="13"/>
      <c r="D81" s="13"/>
      <c r="E81" s="13"/>
      <c r="F81" s="13"/>
      <c r="G81" s="14">
        <v>0</v>
      </c>
      <c r="H81" s="13" t="e">
        <v>#N/A</v>
      </c>
      <c r="I81" s="13" t="s">
        <v>32</v>
      </c>
      <c r="J81" s="13"/>
      <c r="K81" s="13">
        <f t="shared" si="15"/>
        <v>0</v>
      </c>
      <c r="L81" s="13"/>
      <c r="M81" s="13"/>
      <c r="N81" s="13"/>
      <c r="O81" s="13">
        <f t="shared" si="16"/>
        <v>0</v>
      </c>
      <c r="P81" s="15"/>
      <c r="Q81" s="15"/>
      <c r="R81" s="13"/>
      <c r="S81" s="13" t="e">
        <f t="shared" si="17"/>
        <v>#DIV/0!</v>
      </c>
      <c r="T81" s="13" t="e">
        <f t="shared" si="18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 t="s">
        <v>44</v>
      </c>
      <c r="AB81" s="13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3" t="s">
        <v>113</v>
      </c>
      <c r="B82" s="13" t="s">
        <v>39</v>
      </c>
      <c r="C82" s="13"/>
      <c r="D82" s="13"/>
      <c r="E82" s="13"/>
      <c r="F82" s="13"/>
      <c r="G82" s="14">
        <v>0</v>
      </c>
      <c r="H82" s="13" t="e">
        <v>#N/A</v>
      </c>
      <c r="I82" s="13" t="s">
        <v>32</v>
      </c>
      <c r="J82" s="13"/>
      <c r="K82" s="13">
        <f t="shared" si="15"/>
        <v>0</v>
      </c>
      <c r="L82" s="13"/>
      <c r="M82" s="13"/>
      <c r="N82" s="13"/>
      <c r="O82" s="13">
        <f t="shared" si="16"/>
        <v>0</v>
      </c>
      <c r="P82" s="15"/>
      <c r="Q82" s="15"/>
      <c r="R82" s="13"/>
      <c r="S82" s="13" t="e">
        <f t="shared" si="17"/>
        <v>#DIV/0!</v>
      </c>
      <c r="T82" s="13" t="e">
        <f t="shared" si="18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44</v>
      </c>
      <c r="AB82" s="13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3" t="s">
        <v>114</v>
      </c>
      <c r="B83" s="13" t="s">
        <v>39</v>
      </c>
      <c r="C83" s="13"/>
      <c r="D83" s="13"/>
      <c r="E83" s="13"/>
      <c r="F83" s="13"/>
      <c r="G83" s="14">
        <v>0</v>
      </c>
      <c r="H83" s="13" t="e">
        <v>#N/A</v>
      </c>
      <c r="I83" s="13" t="s">
        <v>32</v>
      </c>
      <c r="J83" s="13"/>
      <c r="K83" s="13">
        <f t="shared" si="15"/>
        <v>0</v>
      </c>
      <c r="L83" s="13"/>
      <c r="M83" s="13"/>
      <c r="N83" s="13"/>
      <c r="O83" s="13">
        <f t="shared" si="16"/>
        <v>0</v>
      </c>
      <c r="P83" s="15"/>
      <c r="Q83" s="15"/>
      <c r="R83" s="13"/>
      <c r="S83" s="13" t="e">
        <f t="shared" si="17"/>
        <v>#DIV/0!</v>
      </c>
      <c r="T83" s="13" t="e">
        <f t="shared" si="18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44</v>
      </c>
      <c r="AB83" s="13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115</v>
      </c>
      <c r="B84" s="1" t="s">
        <v>39</v>
      </c>
      <c r="C84" s="1">
        <v>98</v>
      </c>
      <c r="D84" s="1"/>
      <c r="E84" s="1">
        <v>13</v>
      </c>
      <c r="F84" s="1">
        <v>82</v>
      </c>
      <c r="G84" s="6">
        <v>0.11</v>
      </c>
      <c r="H84" s="1">
        <v>150</v>
      </c>
      <c r="I84" s="1" t="s">
        <v>32</v>
      </c>
      <c r="J84" s="1">
        <v>15</v>
      </c>
      <c r="K84" s="1">
        <f t="shared" si="15"/>
        <v>-2</v>
      </c>
      <c r="L84" s="1"/>
      <c r="M84" s="1"/>
      <c r="N84" s="1"/>
      <c r="O84" s="1">
        <f t="shared" si="16"/>
        <v>2.6</v>
      </c>
      <c r="P84" s="5"/>
      <c r="Q84" s="5"/>
      <c r="R84" s="1"/>
      <c r="S84" s="1">
        <f t="shared" si="17"/>
        <v>31.538461538461537</v>
      </c>
      <c r="T84" s="1">
        <f t="shared" si="18"/>
        <v>31.538461538461537</v>
      </c>
      <c r="U84" s="1">
        <v>1.4</v>
      </c>
      <c r="V84" s="1">
        <v>1.4</v>
      </c>
      <c r="W84" s="1">
        <v>1.2</v>
      </c>
      <c r="X84" s="1">
        <v>1</v>
      </c>
      <c r="Y84" s="1">
        <v>0.2</v>
      </c>
      <c r="Z84" s="1">
        <v>0</v>
      </c>
      <c r="AA84" s="17" t="s">
        <v>116</v>
      </c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117</v>
      </c>
      <c r="B85" s="1" t="s">
        <v>39</v>
      </c>
      <c r="C85" s="1">
        <v>285</v>
      </c>
      <c r="D85" s="1"/>
      <c r="E85" s="1">
        <v>36.718000000000004</v>
      </c>
      <c r="F85" s="1">
        <v>232.28200000000001</v>
      </c>
      <c r="G85" s="6">
        <v>0.06</v>
      </c>
      <c r="H85" s="1">
        <v>60</v>
      </c>
      <c r="I85" s="1" t="s">
        <v>32</v>
      </c>
      <c r="J85" s="1">
        <v>38</v>
      </c>
      <c r="K85" s="1">
        <f t="shared" si="15"/>
        <v>-1.2819999999999965</v>
      </c>
      <c r="L85" s="1"/>
      <c r="M85" s="1"/>
      <c r="N85" s="1"/>
      <c r="O85" s="1">
        <f t="shared" si="16"/>
        <v>7.3436000000000003</v>
      </c>
      <c r="P85" s="5"/>
      <c r="Q85" s="5"/>
      <c r="R85" s="1"/>
      <c r="S85" s="1">
        <f t="shared" si="17"/>
        <v>31.630535432213083</v>
      </c>
      <c r="T85" s="1">
        <f t="shared" si="18"/>
        <v>31.630535432213083</v>
      </c>
      <c r="U85" s="1">
        <v>7.6</v>
      </c>
      <c r="V85" s="1">
        <v>5.4</v>
      </c>
      <c r="W85" s="1">
        <v>5.6</v>
      </c>
      <c r="X85" s="1">
        <v>6.4</v>
      </c>
      <c r="Y85" s="1">
        <v>5.8</v>
      </c>
      <c r="Z85" s="1">
        <v>5.4</v>
      </c>
      <c r="AA85" s="17" t="s">
        <v>116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118</v>
      </c>
      <c r="B86" s="1" t="s">
        <v>39</v>
      </c>
      <c r="C86" s="1">
        <v>35</v>
      </c>
      <c r="D86" s="1"/>
      <c r="E86" s="1">
        <v>15</v>
      </c>
      <c r="F86" s="1">
        <v>14</v>
      </c>
      <c r="G86" s="6">
        <v>0.15</v>
      </c>
      <c r="H86" s="1">
        <v>60</v>
      </c>
      <c r="I86" s="1" t="s">
        <v>32</v>
      </c>
      <c r="J86" s="1">
        <v>14</v>
      </c>
      <c r="K86" s="1">
        <f t="shared" si="15"/>
        <v>1</v>
      </c>
      <c r="L86" s="1"/>
      <c r="M86" s="1"/>
      <c r="N86" s="1">
        <v>17.8</v>
      </c>
      <c r="O86" s="1">
        <f t="shared" si="16"/>
        <v>3</v>
      </c>
      <c r="P86" s="5"/>
      <c r="Q86" s="5"/>
      <c r="R86" s="1"/>
      <c r="S86" s="1">
        <f t="shared" si="17"/>
        <v>10.6</v>
      </c>
      <c r="T86" s="1">
        <f t="shared" si="18"/>
        <v>10.6</v>
      </c>
      <c r="U86" s="1">
        <v>4.8</v>
      </c>
      <c r="V86" s="1">
        <v>3.8</v>
      </c>
      <c r="W86" s="1">
        <v>3.2</v>
      </c>
      <c r="X86" s="1">
        <v>3.4</v>
      </c>
      <c r="Y86" s="1">
        <v>5</v>
      </c>
      <c r="Z86" s="1">
        <v>4.8</v>
      </c>
      <c r="AA86" s="1"/>
      <c r="AB86" s="1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119</v>
      </c>
      <c r="B87" s="1" t="s">
        <v>31</v>
      </c>
      <c r="C87" s="1">
        <v>70.888999999999996</v>
      </c>
      <c r="D87" s="1">
        <v>103.76</v>
      </c>
      <c r="E87" s="1">
        <v>51.962000000000003</v>
      </c>
      <c r="F87" s="1">
        <v>93.55</v>
      </c>
      <c r="G87" s="6">
        <v>1</v>
      </c>
      <c r="H87" s="1">
        <v>55</v>
      </c>
      <c r="I87" s="1" t="s">
        <v>32</v>
      </c>
      <c r="J87" s="1">
        <v>58.143999999999998</v>
      </c>
      <c r="K87" s="1">
        <f t="shared" si="15"/>
        <v>-6.1819999999999951</v>
      </c>
      <c r="L87" s="1"/>
      <c r="M87" s="1"/>
      <c r="N87" s="1">
        <v>43.122800000000012</v>
      </c>
      <c r="O87" s="1">
        <f t="shared" si="16"/>
        <v>10.3924</v>
      </c>
      <c r="P87" s="5"/>
      <c r="Q87" s="5"/>
      <c r="R87" s="1"/>
      <c r="S87" s="1">
        <f t="shared" si="17"/>
        <v>13.151225895846965</v>
      </c>
      <c r="T87" s="1">
        <f t="shared" si="18"/>
        <v>13.151225895846965</v>
      </c>
      <c r="U87" s="1">
        <v>13.966799999999999</v>
      </c>
      <c r="V87" s="1">
        <v>13.652799999999999</v>
      </c>
      <c r="W87" s="1">
        <v>11.758800000000001</v>
      </c>
      <c r="X87" s="1">
        <v>11.2818</v>
      </c>
      <c r="Y87" s="1">
        <v>14.0334</v>
      </c>
      <c r="Z87" s="1">
        <v>11.3352</v>
      </c>
      <c r="AA87" s="1"/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120</v>
      </c>
      <c r="B88" s="1" t="s">
        <v>39</v>
      </c>
      <c r="C88" s="1">
        <v>39</v>
      </c>
      <c r="D88" s="1">
        <v>60</v>
      </c>
      <c r="E88" s="1">
        <v>52</v>
      </c>
      <c r="F88" s="1">
        <v>36</v>
      </c>
      <c r="G88" s="6">
        <v>0.4</v>
      </c>
      <c r="H88" s="1">
        <v>55</v>
      </c>
      <c r="I88" s="1" t="s">
        <v>32</v>
      </c>
      <c r="J88" s="1">
        <v>53</v>
      </c>
      <c r="K88" s="1">
        <f t="shared" si="15"/>
        <v>-1</v>
      </c>
      <c r="L88" s="1"/>
      <c r="M88" s="1"/>
      <c r="N88" s="1">
        <v>22.400000000000009</v>
      </c>
      <c r="O88" s="1">
        <f t="shared" si="16"/>
        <v>10.4</v>
      </c>
      <c r="P88" s="5">
        <f t="shared" ref="P88:P89" si="21">10*O88-N88-F88</f>
        <v>45.599999999999994</v>
      </c>
      <c r="Q88" s="5"/>
      <c r="R88" s="1"/>
      <c r="S88" s="1">
        <f t="shared" si="17"/>
        <v>10</v>
      </c>
      <c r="T88" s="1">
        <f t="shared" si="18"/>
        <v>5.6153846153846159</v>
      </c>
      <c r="U88" s="1">
        <v>8.4</v>
      </c>
      <c r="V88" s="1">
        <v>8</v>
      </c>
      <c r="W88" s="1">
        <v>7.8</v>
      </c>
      <c r="X88" s="1">
        <v>7.2</v>
      </c>
      <c r="Y88" s="1">
        <v>8.6</v>
      </c>
      <c r="Z88" s="1">
        <v>9.1999999999999993</v>
      </c>
      <c r="AA88" s="1"/>
      <c r="AB88" s="1">
        <f t="shared" si="19"/>
        <v>18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121</v>
      </c>
      <c r="B89" s="1" t="s">
        <v>31</v>
      </c>
      <c r="C89" s="1">
        <v>98.305999999999997</v>
      </c>
      <c r="D89" s="1">
        <v>11.494999999999999</v>
      </c>
      <c r="E89" s="1">
        <v>40.442999999999998</v>
      </c>
      <c r="F89" s="1">
        <v>41.767000000000003</v>
      </c>
      <c r="G89" s="6">
        <v>1</v>
      </c>
      <c r="H89" s="1" t="e">
        <v>#N/A</v>
      </c>
      <c r="I89" s="1" t="s">
        <v>32</v>
      </c>
      <c r="J89" s="1">
        <v>37.18</v>
      </c>
      <c r="K89" s="1">
        <f t="shared" si="15"/>
        <v>3.2629999999999981</v>
      </c>
      <c r="L89" s="1"/>
      <c r="M89" s="1"/>
      <c r="N89" s="1">
        <v>23.643800000000009</v>
      </c>
      <c r="O89" s="1">
        <f t="shared" si="16"/>
        <v>8.0885999999999996</v>
      </c>
      <c r="P89" s="5">
        <f t="shared" si="21"/>
        <v>15.47519999999998</v>
      </c>
      <c r="Q89" s="5"/>
      <c r="R89" s="1"/>
      <c r="S89" s="1">
        <f t="shared" si="17"/>
        <v>10</v>
      </c>
      <c r="T89" s="1">
        <f t="shared" si="18"/>
        <v>8.0867888138862121</v>
      </c>
      <c r="U89" s="1">
        <v>9.2388000000000012</v>
      </c>
      <c r="V89" s="1">
        <v>9.2270000000000003</v>
      </c>
      <c r="W89" s="1">
        <v>9.7742000000000004</v>
      </c>
      <c r="X89" s="1">
        <v>11.3048</v>
      </c>
      <c r="Y89" s="1">
        <v>5.0965999999999996</v>
      </c>
      <c r="Z89" s="1">
        <v>2.0102000000000002</v>
      </c>
      <c r="AA89" s="1"/>
      <c r="AB89" s="1">
        <f t="shared" si="19"/>
        <v>15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3" t="s">
        <v>122</v>
      </c>
      <c r="B90" s="13" t="s">
        <v>39</v>
      </c>
      <c r="C90" s="13"/>
      <c r="D90" s="13"/>
      <c r="E90" s="13"/>
      <c r="F90" s="13"/>
      <c r="G90" s="14">
        <v>0</v>
      </c>
      <c r="H90" s="13" t="e">
        <v>#N/A</v>
      </c>
      <c r="I90" s="13" t="s">
        <v>32</v>
      </c>
      <c r="J90" s="13"/>
      <c r="K90" s="13">
        <f t="shared" si="15"/>
        <v>0</v>
      </c>
      <c r="L90" s="13"/>
      <c r="M90" s="13"/>
      <c r="N90" s="13"/>
      <c r="O90" s="13">
        <f t="shared" si="16"/>
        <v>0</v>
      </c>
      <c r="P90" s="15"/>
      <c r="Q90" s="15"/>
      <c r="R90" s="13"/>
      <c r="S90" s="13" t="e">
        <f t="shared" si="17"/>
        <v>#DIV/0!</v>
      </c>
      <c r="T90" s="13" t="e">
        <f t="shared" si="18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 t="s">
        <v>44</v>
      </c>
      <c r="AB90" s="13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123</v>
      </c>
      <c r="B91" s="1" t="s">
        <v>39</v>
      </c>
      <c r="C91" s="1">
        <v>64</v>
      </c>
      <c r="D91" s="1"/>
      <c r="E91" s="1">
        <v>38</v>
      </c>
      <c r="F91" s="1">
        <v>17</v>
      </c>
      <c r="G91" s="6">
        <v>0.4</v>
      </c>
      <c r="H91" s="1" t="e">
        <v>#N/A</v>
      </c>
      <c r="I91" s="1" t="s">
        <v>32</v>
      </c>
      <c r="J91" s="1">
        <v>42</v>
      </c>
      <c r="K91" s="1">
        <f t="shared" si="15"/>
        <v>-4</v>
      </c>
      <c r="L91" s="1"/>
      <c r="M91" s="1"/>
      <c r="N91" s="1"/>
      <c r="O91" s="1">
        <f t="shared" si="16"/>
        <v>7.6</v>
      </c>
      <c r="P91" s="5">
        <f>9*O91-N91-F91</f>
        <v>51.399999999999991</v>
      </c>
      <c r="Q91" s="5"/>
      <c r="R91" s="1"/>
      <c r="S91" s="1">
        <f t="shared" si="17"/>
        <v>9</v>
      </c>
      <c r="T91" s="1">
        <f t="shared" si="18"/>
        <v>2.236842105263158</v>
      </c>
      <c r="U91" s="1">
        <v>4.2</v>
      </c>
      <c r="V91" s="1">
        <v>3.2</v>
      </c>
      <c r="W91" s="1">
        <v>5</v>
      </c>
      <c r="X91" s="1">
        <v>5.4</v>
      </c>
      <c r="Y91" s="1">
        <v>7</v>
      </c>
      <c r="Z91" s="1">
        <v>6.6</v>
      </c>
      <c r="AA91" s="1"/>
      <c r="AB91" s="1">
        <f t="shared" si="19"/>
        <v>21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125</v>
      </c>
      <c r="B92" s="1" t="s">
        <v>31</v>
      </c>
      <c r="C92" s="1">
        <v>162.46600000000001</v>
      </c>
      <c r="D92" s="1">
        <v>44.99</v>
      </c>
      <c r="E92" s="1">
        <v>84.742999999999995</v>
      </c>
      <c r="F92" s="1">
        <v>105.81699999999999</v>
      </c>
      <c r="G92" s="6">
        <v>1</v>
      </c>
      <c r="H92" s="1">
        <v>50</v>
      </c>
      <c r="I92" s="1" t="s">
        <v>32</v>
      </c>
      <c r="J92" s="1">
        <v>82.5</v>
      </c>
      <c r="K92" s="1">
        <f t="shared" si="15"/>
        <v>2.242999999999995</v>
      </c>
      <c r="L92" s="1"/>
      <c r="M92" s="1"/>
      <c r="N92" s="1"/>
      <c r="O92" s="1">
        <f t="shared" si="16"/>
        <v>16.948599999999999</v>
      </c>
      <c r="P92" s="5">
        <f t="shared" ref="P92" si="22">10*O92-N92-F92</f>
        <v>63.668999999999997</v>
      </c>
      <c r="Q92" s="5"/>
      <c r="R92" s="1"/>
      <c r="S92" s="1">
        <f t="shared" si="17"/>
        <v>10</v>
      </c>
      <c r="T92" s="1">
        <f t="shared" si="18"/>
        <v>6.243406535053043</v>
      </c>
      <c r="U92" s="1">
        <v>12.473599999999999</v>
      </c>
      <c r="V92" s="1">
        <v>12.1076</v>
      </c>
      <c r="W92" s="1">
        <v>19.555</v>
      </c>
      <c r="X92" s="1">
        <v>22.0822</v>
      </c>
      <c r="Y92" s="1">
        <v>12.1836</v>
      </c>
      <c r="Z92" s="1">
        <v>5.5140000000000002</v>
      </c>
      <c r="AA92" s="1"/>
      <c r="AB92" s="1">
        <f t="shared" si="19"/>
        <v>64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126</v>
      </c>
      <c r="B93" s="1" t="s">
        <v>39</v>
      </c>
      <c r="C93" s="1">
        <v>66</v>
      </c>
      <c r="D93" s="1">
        <v>7</v>
      </c>
      <c r="E93" s="1">
        <v>59</v>
      </c>
      <c r="F93" s="1"/>
      <c r="G93" s="6">
        <v>0.3</v>
      </c>
      <c r="H93" s="1">
        <v>30</v>
      </c>
      <c r="I93" s="1" t="s">
        <v>32</v>
      </c>
      <c r="J93" s="1">
        <v>9</v>
      </c>
      <c r="K93" s="1">
        <f t="shared" si="15"/>
        <v>50</v>
      </c>
      <c r="L93" s="1"/>
      <c r="M93" s="1"/>
      <c r="N93" s="1">
        <v>18.399999999999991</v>
      </c>
      <c r="O93" s="1">
        <f t="shared" si="16"/>
        <v>11.8</v>
      </c>
      <c r="P93" s="5">
        <f>9*O93-N93-F93</f>
        <v>87.800000000000011</v>
      </c>
      <c r="Q93" s="5"/>
      <c r="R93" s="1"/>
      <c r="S93" s="1">
        <f t="shared" si="17"/>
        <v>9</v>
      </c>
      <c r="T93" s="1">
        <f t="shared" si="18"/>
        <v>1.5593220338983043</v>
      </c>
      <c r="U93" s="1">
        <v>6.8</v>
      </c>
      <c r="V93" s="1">
        <v>6.2</v>
      </c>
      <c r="W93" s="1">
        <v>4.4000000000000004</v>
      </c>
      <c r="X93" s="1">
        <v>4.8</v>
      </c>
      <c r="Y93" s="1">
        <v>3.2</v>
      </c>
      <c r="Z93" s="1">
        <v>5.2</v>
      </c>
      <c r="AA93" s="1"/>
      <c r="AB93" s="1">
        <f t="shared" si="19"/>
        <v>26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127</v>
      </c>
      <c r="B94" s="1" t="s">
        <v>39</v>
      </c>
      <c r="C94" s="1">
        <v>16</v>
      </c>
      <c r="D94" s="1">
        <v>43</v>
      </c>
      <c r="E94" s="1">
        <v>2</v>
      </c>
      <c r="F94" s="1">
        <v>42</v>
      </c>
      <c r="G94" s="6">
        <v>0.3</v>
      </c>
      <c r="H94" s="1">
        <v>30</v>
      </c>
      <c r="I94" s="1" t="s">
        <v>32</v>
      </c>
      <c r="J94" s="1">
        <v>7</v>
      </c>
      <c r="K94" s="1">
        <f t="shared" si="15"/>
        <v>-5</v>
      </c>
      <c r="L94" s="1"/>
      <c r="M94" s="1"/>
      <c r="N94" s="1">
        <v>16.599999999999991</v>
      </c>
      <c r="O94" s="1">
        <f t="shared" si="16"/>
        <v>0.4</v>
      </c>
      <c r="P94" s="5"/>
      <c r="Q94" s="5"/>
      <c r="R94" s="1"/>
      <c r="S94" s="1">
        <f t="shared" si="17"/>
        <v>146.49999999999997</v>
      </c>
      <c r="T94" s="1">
        <f t="shared" si="18"/>
        <v>146.49999999999997</v>
      </c>
      <c r="U94" s="1">
        <v>5.6</v>
      </c>
      <c r="V94" s="1">
        <v>5.4</v>
      </c>
      <c r="W94" s="1">
        <v>1.6</v>
      </c>
      <c r="X94" s="1">
        <v>2.2000000000000002</v>
      </c>
      <c r="Y94" s="1">
        <v>0.8</v>
      </c>
      <c r="Z94" s="1">
        <v>1.6</v>
      </c>
      <c r="AA94" s="1"/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128</v>
      </c>
      <c r="B95" s="1" t="s">
        <v>31</v>
      </c>
      <c r="C95" s="1">
        <v>1717.4749999999999</v>
      </c>
      <c r="D95" s="1">
        <v>2088.895</v>
      </c>
      <c r="E95" s="1">
        <v>1370.3710000000001</v>
      </c>
      <c r="F95" s="1">
        <v>2265.4940000000001</v>
      </c>
      <c r="G95" s="6">
        <v>1</v>
      </c>
      <c r="H95" s="1">
        <v>60</v>
      </c>
      <c r="I95" s="1" t="s">
        <v>129</v>
      </c>
      <c r="J95" s="1">
        <v>1448.115</v>
      </c>
      <c r="K95" s="1">
        <f t="shared" si="15"/>
        <v>-77.743999999999915</v>
      </c>
      <c r="L95" s="1"/>
      <c r="M95" s="1"/>
      <c r="N95" s="1">
        <v>500</v>
      </c>
      <c r="O95" s="1">
        <f t="shared" si="16"/>
        <v>274.07420000000002</v>
      </c>
      <c r="P95" s="5">
        <f>11*O95-N95-F95</f>
        <v>249.32220000000007</v>
      </c>
      <c r="Q95" s="5"/>
      <c r="R95" s="1"/>
      <c r="S95" s="1">
        <f t="shared" si="17"/>
        <v>11</v>
      </c>
      <c r="T95" s="1">
        <f t="shared" si="18"/>
        <v>10.090311309856965</v>
      </c>
      <c r="U95" s="1">
        <v>340.12740000000002</v>
      </c>
      <c r="V95" s="1">
        <v>343.25839999999999</v>
      </c>
      <c r="W95" s="1">
        <v>210.54660000000001</v>
      </c>
      <c r="X95" s="1">
        <v>216.11240000000001</v>
      </c>
      <c r="Y95" s="1">
        <v>337.77940000000001</v>
      </c>
      <c r="Z95" s="1">
        <v>313.02140000000003</v>
      </c>
      <c r="AA95" s="1" t="s">
        <v>53</v>
      </c>
      <c r="AB95" s="1">
        <f t="shared" si="19"/>
        <v>249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130</v>
      </c>
      <c r="B96" s="1" t="s">
        <v>39</v>
      </c>
      <c r="C96" s="1">
        <v>41</v>
      </c>
      <c r="D96" s="1"/>
      <c r="E96" s="1">
        <v>7</v>
      </c>
      <c r="F96" s="1">
        <v>24</v>
      </c>
      <c r="G96" s="6">
        <v>0.1</v>
      </c>
      <c r="H96" s="1">
        <v>60</v>
      </c>
      <c r="I96" s="1" t="s">
        <v>32</v>
      </c>
      <c r="J96" s="1">
        <v>7</v>
      </c>
      <c r="K96" s="1">
        <f t="shared" si="15"/>
        <v>0</v>
      </c>
      <c r="L96" s="1"/>
      <c r="M96" s="1"/>
      <c r="N96" s="1"/>
      <c r="O96" s="1">
        <f t="shared" si="16"/>
        <v>1.4</v>
      </c>
      <c r="P96" s="5"/>
      <c r="Q96" s="5"/>
      <c r="R96" s="1"/>
      <c r="S96" s="1">
        <f t="shared" si="17"/>
        <v>17.142857142857142</v>
      </c>
      <c r="T96" s="1">
        <f t="shared" si="18"/>
        <v>17.142857142857142</v>
      </c>
      <c r="U96" s="1">
        <v>2.2000000000000002</v>
      </c>
      <c r="V96" s="1">
        <v>1.8</v>
      </c>
      <c r="W96" s="1">
        <v>2.4</v>
      </c>
      <c r="X96" s="1">
        <v>2</v>
      </c>
      <c r="Y96" s="1">
        <v>0.4</v>
      </c>
      <c r="Z96" s="1">
        <v>0</v>
      </c>
      <c r="AA96" s="16" t="s">
        <v>124</v>
      </c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131</v>
      </c>
      <c r="B97" s="1" t="s">
        <v>31</v>
      </c>
      <c r="C97" s="1">
        <v>5344.0590000000002</v>
      </c>
      <c r="D97" s="1">
        <v>3248.2249999999999</v>
      </c>
      <c r="E97" s="1">
        <v>3856.8510000000001</v>
      </c>
      <c r="F97" s="1">
        <v>4131.4740000000002</v>
      </c>
      <c r="G97" s="6">
        <v>1</v>
      </c>
      <c r="H97" s="1">
        <v>60</v>
      </c>
      <c r="I97" s="1" t="s">
        <v>32</v>
      </c>
      <c r="J97" s="1">
        <v>3765.2150000000001</v>
      </c>
      <c r="K97" s="1">
        <f t="shared" si="15"/>
        <v>91.635999999999967</v>
      </c>
      <c r="L97" s="1"/>
      <c r="M97" s="1"/>
      <c r="N97" s="1">
        <v>700</v>
      </c>
      <c r="O97" s="1">
        <f t="shared" si="16"/>
        <v>771.37020000000007</v>
      </c>
      <c r="P97" s="5">
        <f>11*O97-N97-F97</f>
        <v>3653.5982000000004</v>
      </c>
      <c r="Q97" s="5"/>
      <c r="R97" s="1"/>
      <c r="S97" s="1">
        <f t="shared" si="17"/>
        <v>11</v>
      </c>
      <c r="T97" s="1">
        <f t="shared" si="18"/>
        <v>6.263495789699939</v>
      </c>
      <c r="U97" s="1">
        <v>735.93000000000006</v>
      </c>
      <c r="V97" s="1">
        <v>701.88980000000004</v>
      </c>
      <c r="W97" s="1">
        <v>589.94820000000004</v>
      </c>
      <c r="X97" s="1">
        <v>602.29640000000006</v>
      </c>
      <c r="Y97" s="1">
        <v>906.66980000000001</v>
      </c>
      <c r="Z97" s="1">
        <v>1002.0798</v>
      </c>
      <c r="AA97" s="1" t="s">
        <v>53</v>
      </c>
      <c r="AB97" s="1">
        <f t="shared" si="19"/>
        <v>3654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132</v>
      </c>
      <c r="B98" s="1" t="s">
        <v>31</v>
      </c>
      <c r="C98" s="1">
        <v>3648.7420000000002</v>
      </c>
      <c r="D98" s="1">
        <v>111.03</v>
      </c>
      <c r="E98" s="1">
        <v>802.47900000000004</v>
      </c>
      <c r="F98" s="1">
        <v>2273.8679999999999</v>
      </c>
      <c r="G98" s="6">
        <v>1</v>
      </c>
      <c r="H98" s="1">
        <v>60</v>
      </c>
      <c r="I98" s="1" t="s">
        <v>129</v>
      </c>
      <c r="J98" s="1">
        <v>769.5</v>
      </c>
      <c r="K98" s="1">
        <f t="shared" si="15"/>
        <v>32.979000000000042</v>
      </c>
      <c r="L98" s="1"/>
      <c r="M98" s="1"/>
      <c r="N98" s="1"/>
      <c r="O98" s="1">
        <f t="shared" si="16"/>
        <v>160.4958</v>
      </c>
      <c r="P98" s="5"/>
      <c r="Q98" s="5"/>
      <c r="R98" s="1"/>
      <c r="S98" s="1">
        <f t="shared" si="17"/>
        <v>14.167772614610476</v>
      </c>
      <c r="T98" s="1">
        <f t="shared" si="18"/>
        <v>14.167772614610476</v>
      </c>
      <c r="U98" s="1">
        <v>427.68020000000001</v>
      </c>
      <c r="V98" s="1">
        <v>439.62759999999997</v>
      </c>
      <c r="W98" s="1">
        <v>554.7962</v>
      </c>
      <c r="X98" s="1">
        <v>727.68279999999993</v>
      </c>
      <c r="Y98" s="1">
        <v>791.12700000000007</v>
      </c>
      <c r="Z98" s="1">
        <v>708.90220000000011</v>
      </c>
      <c r="AA98" s="1" t="s">
        <v>53</v>
      </c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133</v>
      </c>
      <c r="B99" s="1" t="s">
        <v>39</v>
      </c>
      <c r="C99" s="1">
        <v>5</v>
      </c>
      <c r="D99" s="1">
        <v>42</v>
      </c>
      <c r="E99" s="1"/>
      <c r="F99" s="1">
        <v>42</v>
      </c>
      <c r="G99" s="6">
        <v>0.2</v>
      </c>
      <c r="H99" s="1" t="e">
        <v>#N/A</v>
      </c>
      <c r="I99" s="1" t="s">
        <v>32</v>
      </c>
      <c r="J99" s="1"/>
      <c r="K99" s="1">
        <f t="shared" si="15"/>
        <v>0</v>
      </c>
      <c r="L99" s="1"/>
      <c r="M99" s="1"/>
      <c r="N99" s="1">
        <v>16.600000000000001</v>
      </c>
      <c r="O99" s="1">
        <f t="shared" si="16"/>
        <v>0</v>
      </c>
      <c r="P99" s="5"/>
      <c r="Q99" s="5"/>
      <c r="R99" s="1"/>
      <c r="S99" s="1" t="e">
        <f t="shared" si="17"/>
        <v>#DIV/0!</v>
      </c>
      <c r="T99" s="1" t="e">
        <f t="shared" si="18"/>
        <v>#DIV/0!</v>
      </c>
      <c r="U99" s="1">
        <v>5.2</v>
      </c>
      <c r="V99" s="1">
        <v>5.2</v>
      </c>
      <c r="W99" s="1">
        <v>0</v>
      </c>
      <c r="X99" s="1">
        <v>0</v>
      </c>
      <c r="Y99" s="1">
        <v>0.2</v>
      </c>
      <c r="Z99" s="1">
        <v>0.2</v>
      </c>
      <c r="AA99" s="1"/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99" xr:uid="{C9A0BBC8-2ABB-494D-839B-E5711EFE71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2024-07-10T12:29:55Z</dcterms:created>
  <dcterms:modified xsi:type="dcterms:W3CDTF">2024-07-11T08:49:34Z</dcterms:modified>
</cp:coreProperties>
</file>