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7,24 ПОКОМ КИ филиалы\"/>
    </mc:Choice>
  </mc:AlternateContent>
  <xr:revisionPtr revIDLastSave="0" documentId="13_ncr:1_{4F75CD00-ADDE-4B76-AAFE-C2D3D03203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11" i="1"/>
  <c r="AB12" i="1"/>
  <c r="AB13" i="1"/>
  <c r="AB14" i="1"/>
  <c r="AB15" i="1"/>
  <c r="AB16" i="1"/>
  <c r="AB17" i="1"/>
  <c r="AB22" i="1"/>
  <c r="AB23" i="1"/>
  <c r="AB24" i="1"/>
  <c r="AB26" i="1"/>
  <c r="AB34" i="1"/>
  <c r="AB35" i="1"/>
  <c r="AB38" i="1"/>
  <c r="AB43" i="1"/>
  <c r="AB45" i="1"/>
  <c r="AB47" i="1"/>
  <c r="AB48" i="1"/>
  <c r="AB49" i="1"/>
  <c r="AB52" i="1"/>
  <c r="AB53" i="1"/>
  <c r="AB54" i="1"/>
  <c r="AB55" i="1"/>
  <c r="AB62" i="1"/>
  <c r="AB66" i="1"/>
  <c r="AB68" i="1"/>
  <c r="AB69" i="1"/>
  <c r="AB70" i="1"/>
  <c r="AB74" i="1"/>
  <c r="AB75" i="1"/>
  <c r="AB76" i="1"/>
  <c r="AB78" i="1"/>
  <c r="AB79" i="1"/>
  <c r="AB80" i="1"/>
  <c r="AB81" i="1"/>
  <c r="AB82" i="1"/>
  <c r="AB83" i="1"/>
  <c r="AB84" i="1"/>
  <c r="AB85" i="1"/>
  <c r="AB86" i="1"/>
  <c r="AB88" i="1"/>
  <c r="AB92" i="1"/>
  <c r="AB94" i="1"/>
  <c r="AB98" i="1"/>
  <c r="AB102" i="1"/>
  <c r="L7" i="1"/>
  <c r="O7" i="1" s="1"/>
  <c r="L8" i="1"/>
  <c r="O8" i="1" s="1"/>
  <c r="P8" i="1" s="1"/>
  <c r="L9" i="1"/>
  <c r="O9" i="1" s="1"/>
  <c r="P9" i="1" s="1"/>
  <c r="L10" i="1"/>
  <c r="O10" i="1" s="1"/>
  <c r="P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P18" i="1" s="1"/>
  <c r="L19" i="1"/>
  <c r="O19" i="1" s="1"/>
  <c r="L20" i="1"/>
  <c r="O20" i="1" s="1"/>
  <c r="P20" i="1" s="1"/>
  <c r="L21" i="1"/>
  <c r="O21" i="1" s="1"/>
  <c r="P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P30" i="1" s="1"/>
  <c r="L31" i="1"/>
  <c r="O31" i="1" s="1"/>
  <c r="P31" i="1" s="1"/>
  <c r="L32" i="1"/>
  <c r="O32" i="1" s="1"/>
  <c r="P32" i="1" s="1"/>
  <c r="L33" i="1"/>
  <c r="O33" i="1" s="1"/>
  <c r="P33" i="1" s="1"/>
  <c r="L34" i="1"/>
  <c r="O34" i="1" s="1"/>
  <c r="L35" i="1"/>
  <c r="O35" i="1" s="1"/>
  <c r="L36" i="1"/>
  <c r="O36" i="1" s="1"/>
  <c r="P36" i="1" s="1"/>
  <c r="L37" i="1"/>
  <c r="O37" i="1" s="1"/>
  <c r="P37" i="1" s="1"/>
  <c r="L38" i="1"/>
  <c r="O38" i="1" s="1"/>
  <c r="L39" i="1"/>
  <c r="O39" i="1" s="1"/>
  <c r="P39" i="1" s="1"/>
  <c r="L40" i="1"/>
  <c r="O40" i="1" s="1"/>
  <c r="P40" i="1" s="1"/>
  <c r="L41" i="1"/>
  <c r="O41" i="1" s="1"/>
  <c r="AB41" i="1" s="1"/>
  <c r="L42" i="1"/>
  <c r="O42" i="1" s="1"/>
  <c r="P42" i="1" s="1"/>
  <c r="L43" i="1"/>
  <c r="O43" i="1" s="1"/>
  <c r="L44" i="1"/>
  <c r="O44" i="1" s="1"/>
  <c r="P44" i="1" s="1"/>
  <c r="L45" i="1"/>
  <c r="O45" i="1" s="1"/>
  <c r="L46" i="1"/>
  <c r="O46" i="1" s="1"/>
  <c r="P46" i="1" s="1"/>
  <c r="L47" i="1"/>
  <c r="O47" i="1" s="1"/>
  <c r="L48" i="1"/>
  <c r="O48" i="1" s="1"/>
  <c r="L49" i="1"/>
  <c r="O49" i="1" s="1"/>
  <c r="L50" i="1"/>
  <c r="O50" i="1" s="1"/>
  <c r="P50" i="1" s="1"/>
  <c r="L51" i="1"/>
  <c r="O51" i="1" s="1"/>
  <c r="P51" i="1" s="1"/>
  <c r="L52" i="1"/>
  <c r="O52" i="1" s="1"/>
  <c r="L53" i="1"/>
  <c r="O53" i="1" s="1"/>
  <c r="L54" i="1"/>
  <c r="O54" i="1" s="1"/>
  <c r="L55" i="1"/>
  <c r="O55" i="1" s="1"/>
  <c r="L56" i="1"/>
  <c r="O56" i="1" s="1"/>
  <c r="P56" i="1" s="1"/>
  <c r="L57" i="1"/>
  <c r="O57" i="1" s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L63" i="1"/>
  <c r="O63" i="1" s="1"/>
  <c r="P63" i="1" s="1"/>
  <c r="L64" i="1"/>
  <c r="O64" i="1" s="1"/>
  <c r="P64" i="1" s="1"/>
  <c r="L65" i="1"/>
  <c r="O65" i="1" s="1"/>
  <c r="P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P71" i="1" s="1"/>
  <c r="L72" i="1"/>
  <c r="O72" i="1" s="1"/>
  <c r="P72" i="1" s="1"/>
  <c r="L73" i="1"/>
  <c r="O73" i="1" s="1"/>
  <c r="P73" i="1" s="1"/>
  <c r="L74" i="1"/>
  <c r="O74" i="1" s="1"/>
  <c r="L75" i="1"/>
  <c r="O75" i="1" s="1"/>
  <c r="L76" i="1"/>
  <c r="O76" i="1" s="1"/>
  <c r="L77" i="1"/>
  <c r="O77" i="1" s="1"/>
  <c r="P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AB89" i="1" s="1"/>
  <c r="L90" i="1"/>
  <c r="O90" i="1" s="1"/>
  <c r="L91" i="1"/>
  <c r="O91" i="1" s="1"/>
  <c r="AB91" i="1" s="1"/>
  <c r="L92" i="1"/>
  <c r="O92" i="1" s="1"/>
  <c r="L93" i="1"/>
  <c r="O93" i="1" s="1"/>
  <c r="L94" i="1"/>
  <c r="O94" i="1" s="1"/>
  <c r="L95" i="1"/>
  <c r="O95" i="1" s="1"/>
  <c r="P95" i="1" s="1"/>
  <c r="L96" i="1"/>
  <c r="O96" i="1" s="1"/>
  <c r="P96" i="1" s="1"/>
  <c r="L97" i="1"/>
  <c r="O97" i="1" s="1"/>
  <c r="L98" i="1"/>
  <c r="O98" i="1" s="1"/>
  <c r="L99" i="1"/>
  <c r="O99" i="1" s="1"/>
  <c r="AB99" i="1" s="1"/>
  <c r="L100" i="1"/>
  <c r="O100" i="1" s="1"/>
  <c r="P100" i="1" s="1"/>
  <c r="L101" i="1"/>
  <c r="O101" i="1" s="1"/>
  <c r="P101" i="1" s="1"/>
  <c r="L102" i="1"/>
  <c r="O102" i="1" s="1"/>
  <c r="L6" i="1"/>
  <c r="O6" i="1" s="1"/>
  <c r="AB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90" i="1" l="1"/>
  <c r="AB90" i="1" s="1"/>
  <c r="AB72" i="1"/>
  <c r="AB64" i="1"/>
  <c r="P58" i="1"/>
  <c r="AB58" i="1" s="1"/>
  <c r="AB56" i="1"/>
  <c r="AB46" i="1"/>
  <c r="AB44" i="1"/>
  <c r="P28" i="1"/>
  <c r="AB28" i="1" s="1"/>
  <c r="AB18" i="1"/>
  <c r="AB97" i="1"/>
  <c r="P97" i="1"/>
  <c r="AB93" i="1"/>
  <c r="P93" i="1"/>
  <c r="AB87" i="1"/>
  <c r="P87" i="1"/>
  <c r="AB71" i="1"/>
  <c r="P67" i="1"/>
  <c r="AB67" i="1" s="1"/>
  <c r="AB65" i="1"/>
  <c r="P57" i="1"/>
  <c r="AB57" i="1" s="1"/>
  <c r="AB51" i="1"/>
  <c r="P29" i="1"/>
  <c r="AB29" i="1" s="1"/>
  <c r="P27" i="1"/>
  <c r="AB27" i="1" s="1"/>
  <c r="P25" i="1"/>
  <c r="AB25" i="1" s="1"/>
  <c r="P19" i="1"/>
  <c r="AB19" i="1" s="1"/>
  <c r="AB73" i="1"/>
  <c r="AB63" i="1"/>
  <c r="AB61" i="1"/>
  <c r="AB59" i="1"/>
  <c r="AB9" i="1"/>
  <c r="AB60" i="1"/>
  <c r="AB50" i="1"/>
  <c r="AB42" i="1"/>
  <c r="AB40" i="1"/>
  <c r="AB36" i="1"/>
  <c r="AB10" i="1"/>
  <c r="AB8" i="1"/>
  <c r="AB101" i="1"/>
  <c r="AB21" i="1"/>
  <c r="AB100" i="1"/>
  <c r="AB20" i="1"/>
  <c r="AB96" i="1"/>
  <c r="AB32" i="1"/>
  <c r="AB30" i="1"/>
  <c r="AB95" i="1"/>
  <c r="AB77" i="1"/>
  <c r="AB39" i="1"/>
  <c r="AB37" i="1"/>
  <c r="AB33" i="1"/>
  <c r="AB31" i="1"/>
  <c r="T101" i="1"/>
  <c r="T99" i="1"/>
  <c r="S99" i="1"/>
  <c r="T97" i="1"/>
  <c r="S97" i="1"/>
  <c r="T95" i="1"/>
  <c r="T93" i="1"/>
  <c r="S93" i="1"/>
  <c r="T91" i="1"/>
  <c r="S91" i="1"/>
  <c r="T89" i="1"/>
  <c r="S89" i="1"/>
  <c r="T87" i="1"/>
  <c r="S87" i="1"/>
  <c r="S85" i="1"/>
  <c r="T85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T61" i="1"/>
  <c r="T59" i="1"/>
  <c r="T57" i="1"/>
  <c r="S55" i="1"/>
  <c r="T55" i="1"/>
  <c r="S53" i="1"/>
  <c r="T53" i="1"/>
  <c r="S51" i="1"/>
  <c r="T51" i="1"/>
  <c r="S49" i="1"/>
  <c r="T49" i="1"/>
  <c r="S47" i="1"/>
  <c r="T47" i="1"/>
  <c r="S46" i="1"/>
  <c r="T46" i="1"/>
  <c r="S44" i="1"/>
  <c r="T44" i="1"/>
  <c r="S43" i="1"/>
  <c r="T43" i="1"/>
  <c r="S41" i="1"/>
  <c r="T41" i="1"/>
  <c r="T39" i="1"/>
  <c r="S37" i="1"/>
  <c r="T37" i="1"/>
  <c r="S35" i="1"/>
  <c r="T35" i="1"/>
  <c r="T33" i="1"/>
  <c r="T31" i="1"/>
  <c r="T29" i="1"/>
  <c r="T27" i="1"/>
  <c r="T25" i="1"/>
  <c r="S23" i="1"/>
  <c r="T23" i="1"/>
  <c r="T21" i="1"/>
  <c r="S19" i="1"/>
  <c r="T19" i="1"/>
  <c r="S17" i="1"/>
  <c r="T17" i="1"/>
  <c r="S15" i="1"/>
  <c r="T15" i="1"/>
  <c r="S13" i="1"/>
  <c r="T13" i="1"/>
  <c r="S11" i="1"/>
  <c r="T11" i="1"/>
  <c r="T9" i="1"/>
  <c r="S7" i="1"/>
  <c r="T7" i="1"/>
  <c r="K5" i="1"/>
  <c r="O5" i="1"/>
  <c r="S6" i="1"/>
  <c r="T6" i="1"/>
  <c r="T102" i="1"/>
  <c r="S102" i="1"/>
  <c r="T100" i="1"/>
  <c r="S100" i="1"/>
  <c r="T98" i="1"/>
  <c r="S98" i="1"/>
  <c r="T96" i="1"/>
  <c r="T94" i="1"/>
  <c r="S94" i="1"/>
  <c r="T92" i="1"/>
  <c r="S92" i="1"/>
  <c r="T90" i="1"/>
  <c r="T88" i="1"/>
  <c r="S88" i="1"/>
  <c r="T86" i="1"/>
  <c r="S86" i="1"/>
  <c r="S83" i="1"/>
  <c r="T83" i="1"/>
  <c r="S81" i="1"/>
  <c r="T81" i="1"/>
  <c r="S79" i="1"/>
  <c r="T79" i="1"/>
  <c r="T77" i="1"/>
  <c r="S75" i="1"/>
  <c r="T75" i="1"/>
  <c r="T73" i="1"/>
  <c r="S71" i="1"/>
  <c r="T71" i="1"/>
  <c r="S69" i="1"/>
  <c r="T69" i="1"/>
  <c r="S67" i="1"/>
  <c r="T67" i="1"/>
  <c r="S65" i="1"/>
  <c r="T65" i="1"/>
  <c r="S63" i="1"/>
  <c r="T63" i="1"/>
  <c r="S62" i="1"/>
  <c r="T62" i="1"/>
  <c r="S60" i="1"/>
  <c r="T60" i="1"/>
  <c r="S58" i="1"/>
  <c r="T58" i="1"/>
  <c r="S56" i="1"/>
  <c r="T56" i="1"/>
  <c r="S54" i="1"/>
  <c r="T54" i="1"/>
  <c r="S52" i="1"/>
  <c r="T52" i="1"/>
  <c r="T50" i="1"/>
  <c r="S48" i="1"/>
  <c r="T48" i="1"/>
  <c r="S45" i="1"/>
  <c r="T45" i="1"/>
  <c r="S42" i="1"/>
  <c r="T42" i="1"/>
  <c r="T40" i="1"/>
  <c r="S38" i="1"/>
  <c r="T38" i="1"/>
  <c r="S36" i="1"/>
  <c r="T36" i="1"/>
  <c r="S34" i="1"/>
  <c r="T34" i="1"/>
  <c r="S32" i="1"/>
  <c r="T32" i="1"/>
  <c r="T30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T10" i="1"/>
  <c r="T8" i="1"/>
  <c r="L5" i="1"/>
  <c r="S90" i="1" l="1"/>
  <c r="S57" i="1"/>
  <c r="S28" i="1"/>
  <c r="S25" i="1"/>
  <c r="S27" i="1"/>
  <c r="S29" i="1"/>
  <c r="S59" i="1"/>
  <c r="S40" i="1"/>
  <c r="S50" i="1"/>
  <c r="S73" i="1"/>
  <c r="S9" i="1"/>
  <c r="S61" i="1"/>
  <c r="S8" i="1"/>
  <c r="S10" i="1"/>
  <c r="S30" i="1"/>
  <c r="S77" i="1"/>
  <c r="S31" i="1"/>
  <c r="S21" i="1"/>
  <c r="S101" i="1"/>
  <c r="S33" i="1"/>
  <c r="S39" i="1"/>
  <c r="AB5" i="1"/>
  <c r="S96" i="1"/>
  <c r="S95" i="1"/>
  <c r="P5" i="1"/>
</calcChain>
</file>

<file path=xl/sharedStrings.xml><?xml version="1.0" encoding="utf-8"?>
<sst xmlns="http://schemas.openxmlformats.org/spreadsheetml/2006/main" count="369" uniqueCount="140">
  <si>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</si>
  <si>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</si>
  <si>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</si>
  <si>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</si>
  <si>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</si>
  <si>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</si>
  <si>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</si>
  <si>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</si>
  <si>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</si>
  <si>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</si>
  <si>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</si>
  <si>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</si>
  <si>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</si>
  <si>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</si>
  <si>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</si>
  <si>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</si>
  <si>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</si>
  <si>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</si>
  <si>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</si>
  <si>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</si>
  <si>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</si>
  <si>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</si>
  <si>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</si>
  <si>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10,07,</t>
  </si>
  <si>
    <t>04,07,</t>
  </si>
  <si>
    <t>03,07,</t>
  </si>
  <si>
    <t>27,06,</t>
  </si>
  <si>
    <t>26,06,</t>
  </si>
  <si>
    <t>20,06,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</si>
  <si>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</si>
  <si>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</si>
  <si>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</si>
  <si>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</si>
  <si>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</si>
  <si>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</si>
  <si>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</si>
  <si>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</si>
  <si>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</si>
  <si>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</si>
  <si>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</si>
  <si>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</si>
  <si>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</si>
  <si>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</si>
  <si>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</si>
  <si>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</si>
  <si>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</si>
  <si>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</si>
  <si>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</si>
  <si>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</si>
  <si>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</si>
  <si>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</si>
  <si>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</si>
  <si>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</si>
  <si>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</si>
  <si>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</si>
  <si>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</si>
  <si>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</si>
  <si>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</si>
  <si>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</si>
  <si>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</si>
  <si>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</si>
  <si>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</si>
  <si>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</si>
  <si>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</si>
  <si>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</si>
  <si>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</si>
  <si>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</si>
  <si>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</si>
  <si>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</si>
  <si>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</si>
  <si>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</si>
  <si>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</si>
  <si>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</si>
  <si>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</si>
  <si>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</si>
  <si>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</si>
  <si>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</si>
  <si>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</si>
  <si>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</si>
  <si>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</si>
  <si>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</si>
  <si>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</si>
  <si>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</si>
  <si>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</si>
  <si>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</si>
  <si>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</si>
  <si>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</si>
  <si>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</si>
  <si>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</si>
  <si>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</si>
  <si>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</si>
  <si>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</si>
  <si>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</si>
  <si>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</si>
  <si>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</si>
  <si>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</si>
  <si>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</si>
  <si>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</si>
  <si>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</si>
  <si>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</si>
  <si>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</si>
  <si>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</si>
  <si>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</si>
  <si>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</si>
  <si>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</si>
  <si>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</si>
  <si>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</si>
  <si>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</si>
  <si>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</si>
  <si>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</si>
  <si>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</si>
  <si>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</si>
  <si>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</si>
  <si>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</si>
  <si>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</si>
  <si>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</si>
  <si>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</si>
  <si>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</si>
  <si>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</si>
  <si>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</si>
  <si>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</si>
  <si>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</si>
  <si>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</si>
  <si>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</si>
  <si>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</si>
  <si>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</si>
  <si>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</si>
  <si>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</si>
  <si>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</si>
  <si>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</si>
  <si>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</si>
  <si>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</si>
  <si>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</si>
  <si>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</si>
  <si>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новинка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</si>
  <si>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</si>
  <si>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</si>
  <si>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</si>
  <si>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заказ</t>
  </si>
  <si>
    <t>13,07,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</si>
</sst>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8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42578125" style="8" customWidth="1"/>
    <col min="8" max="8" width="5.42578125" customWidth="1"/>
    <col min="9" max="9" width="17.42578125" customWidth="1"/>
    <col min="10" max="17" width="6.5703125" customWidth="1"/>
    <col min="18" max="18" width="21.28515625" customWidth="1"/>
    <col min="19" max="20" width="5.7109375" customWidth="1"/>
    <col min="21" max="26" width="6.28515625" customWidth="1"/>
    <col min="27" max="27" width="33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27448.263999999996</v>
      </c>
      <c r="F5" s="4">
        <f>SUM(F6:F493)</f>
        <v>22162.928</v>
      </c>
      <c r="G5" s="6"/>
      <c r="H5" s="1"/>
      <c r="I5" s="1"/>
      <c r="J5" s="4">
        <f t="shared" ref="J5:Q5" si="0">SUM(J6:J493)</f>
        <v>27313.467000000001</v>
      </c>
      <c r="K5" s="4">
        <f t="shared" si="0"/>
        <v>134.79700000000034</v>
      </c>
      <c r="L5" s="4">
        <f t="shared" si="0"/>
        <v>21386.466999999997</v>
      </c>
      <c r="M5" s="4">
        <f t="shared" si="0"/>
        <v>6061.7970000000005</v>
      </c>
      <c r="N5" s="4">
        <f t="shared" si="0"/>
        <v>7446.3278199999986</v>
      </c>
      <c r="O5" s="4">
        <f t="shared" si="0"/>
        <v>4277.2933999999987</v>
      </c>
      <c r="P5" s="4">
        <f t="shared" si="0"/>
        <v>10930.395980000001</v>
      </c>
      <c r="Q5" s="4">
        <f t="shared" si="0"/>
        <v>0</v>
      </c>
      <c r="R5" s="1"/>
      <c r="S5" s="1"/>
      <c r="T5" s="1"/>
      <c r="U5" s="4">
        <f t="shared" ref="U5:Z5" si="1">SUM(U6:U493)</f>
        <v>4135.6065999999992</v>
      </c>
      <c r="V5" s="4">
        <f t="shared" si="1"/>
        <v>4157.8294000000005</v>
      </c>
      <c r="W5" s="4">
        <f t="shared" si="1"/>
        <v>5063.8746000000001</v>
      </c>
      <c r="X5" s="4">
        <f t="shared" si="1"/>
        <v>5036.8698000000013</v>
      </c>
      <c r="Y5" s="4">
        <f t="shared" si="1"/>
        <v>4863.0951999999997</v>
      </c>
      <c r="Z5" s="4">
        <f t="shared" si="1"/>
        <v>5294.6755999999987</v>
      </c>
      <c r="AA5" s="1"/>
      <c r="AB5" s="4">
        <f>SUM(AB6:AB493)</f>
        <v>9925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82.09</v>
      </c>
      <c r="D6" s="1">
        <v>195.99100000000001</v>
      </c>
      <c r="E6" s="1">
        <v>79.207999999999998</v>
      </c>
      <c r="F6" s="1">
        <v>173.529</v>
      </c>
      <c r="G6" s="6">
        <v>1</v>
      </c>
      <c r="H6" s="1">
        <v>50</v>
      </c>
      <c r="I6" s="1" t="s">
        <v>32</v>
      </c>
      <c r="J6" s="1">
        <v>93.55</v>
      </c>
      <c r="K6" s="1">
        <f t="shared" ref="K6:K37" si="2">E6-J6</f>
        <v>-14.341999999999999</v>
      </c>
      <c r="L6" s="1">
        <f>E6-M6</f>
        <v>79.207999999999998</v>
      </c>
      <c r="M6" s="1"/>
      <c r="N6" s="1">
        <v>15.937200000000081</v>
      </c>
      <c r="O6" s="1">
        <f>L6/5</f>
        <v>15.8416</v>
      </c>
      <c r="P6" s="5"/>
      <c r="Q6" s="5"/>
      <c r="R6" s="1"/>
      <c r="S6" s="1">
        <f>(F6+N6+P6)/O6</f>
        <v>11.96004191495809</v>
      </c>
      <c r="T6" s="1">
        <f>(F6+N6)/O6</f>
        <v>11.96004191495809</v>
      </c>
      <c r="U6" s="1">
        <v>21.277200000000001</v>
      </c>
      <c r="V6" s="1">
        <v>23.906400000000001</v>
      </c>
      <c r="W6" s="1">
        <v>19.4908</v>
      </c>
      <c r="X6" s="1">
        <v>16.668800000000001</v>
      </c>
      <c r="Y6" s="1">
        <v>20.114999999999998</v>
      </c>
      <c r="Z6" s="1">
        <v>20.067399999999999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3" t="s">
        <v>33</v>
      </c>
      <c r="B7" s="13" t="s">
        <v>31</v>
      </c>
      <c r="C7" s="13"/>
      <c r="D7" s="13"/>
      <c r="E7" s="13"/>
      <c r="F7" s="13"/>
      <c r="G7" s="14">
        <v>0</v>
      </c>
      <c r="H7" s="13" t="e">
        <v>#N/A</v>
      </c>
      <c r="I7" s="13" t="s">
        <v>32</v>
      </c>
      <c r="J7" s="13"/>
      <c r="K7" s="13">
        <f t="shared" si="2"/>
        <v>0</v>
      </c>
      <c r="L7" s="13">
        <f t="shared" ref="L7:L67" si="4">E7-M7</f>
        <v>0</v>
      </c>
      <c r="M7" s="13"/>
      <c r="N7" s="13"/>
      <c r="O7" s="13">
        <f t="shared" ref="O7:O67" si="5">L7/5</f>
        <v>0</v>
      </c>
      <c r="P7" s="15"/>
      <c r="Q7" s="15"/>
      <c r="R7" s="13"/>
      <c r="S7" s="13" t="e">
        <f t="shared" ref="S7:S67" si="6">(F7+N7+P7)/O7</f>
        <v>#DIV/0!</v>
      </c>
      <c r="T7" s="13" t="e">
        <f t="shared" ref="T7:T67" si="7">(F7+N7)/O7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 t="s">
        <v>34</v>
      </c>
      <c r="AB7" s="13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587.53899999999999</v>
      </c>
      <c r="D8" s="1">
        <v>213.43100000000001</v>
      </c>
      <c r="E8" s="1">
        <v>439.41</v>
      </c>
      <c r="F8" s="1">
        <v>282.89999999999998</v>
      </c>
      <c r="G8" s="6">
        <v>1</v>
      </c>
      <c r="H8" s="1">
        <v>45</v>
      </c>
      <c r="I8" s="1" t="s">
        <v>32</v>
      </c>
      <c r="J8" s="1">
        <v>393.45</v>
      </c>
      <c r="K8" s="1">
        <f t="shared" si="2"/>
        <v>45.960000000000036</v>
      </c>
      <c r="L8" s="1">
        <f t="shared" si="4"/>
        <v>439.41</v>
      </c>
      <c r="M8" s="1"/>
      <c r="N8" s="1">
        <v>119.29170000000001</v>
      </c>
      <c r="O8" s="1">
        <f t="shared" si="5"/>
        <v>87.882000000000005</v>
      </c>
      <c r="P8" s="5">
        <f>9.2*O8-N8-F8</f>
        <v>406.32270000000005</v>
      </c>
      <c r="Q8" s="5"/>
      <c r="R8" s="1"/>
      <c r="S8" s="1">
        <f t="shared" si="6"/>
        <v>9.1999999999999993</v>
      </c>
      <c r="T8" s="1">
        <f t="shared" si="7"/>
        <v>4.5764968935618207</v>
      </c>
      <c r="U8" s="1">
        <v>72.135799999999989</v>
      </c>
      <c r="V8" s="1">
        <v>72</v>
      </c>
      <c r="W8" s="1">
        <v>88.8386</v>
      </c>
      <c r="X8" s="1">
        <v>90.339799999999997</v>
      </c>
      <c r="Y8" s="1">
        <v>70.121600000000001</v>
      </c>
      <c r="Z8" s="1">
        <v>81.177999999999997</v>
      </c>
      <c r="AA8" s="1"/>
      <c r="AB8" s="1">
        <f t="shared" si="3"/>
        <v>406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654.90700000000004</v>
      </c>
      <c r="D9" s="1">
        <v>354.00099999999998</v>
      </c>
      <c r="E9" s="1">
        <v>482.899</v>
      </c>
      <c r="F9" s="1">
        <v>410.88400000000001</v>
      </c>
      <c r="G9" s="6">
        <v>1</v>
      </c>
      <c r="H9" s="1">
        <v>45</v>
      </c>
      <c r="I9" s="1" t="s">
        <v>32</v>
      </c>
      <c r="J9" s="1">
        <v>533.9</v>
      </c>
      <c r="K9" s="1">
        <f t="shared" si="2"/>
        <v>-51.000999999999976</v>
      </c>
      <c r="L9" s="1">
        <f t="shared" si="4"/>
        <v>482.899</v>
      </c>
      <c r="M9" s="1"/>
      <c r="N9" s="1">
        <v>273.04379999999998</v>
      </c>
      <c r="O9" s="1">
        <f t="shared" si="5"/>
        <v>96.579800000000006</v>
      </c>
      <c r="P9" s="5">
        <f t="shared" ref="P9:P10" si="8">9.2*O9-N9-F9</f>
        <v>204.60636</v>
      </c>
      <c r="Q9" s="5"/>
      <c r="R9" s="1"/>
      <c r="S9" s="1">
        <f t="shared" si="6"/>
        <v>9.1999999999999993</v>
      </c>
      <c r="T9" s="1">
        <f t="shared" si="7"/>
        <v>7.0814787357190623</v>
      </c>
      <c r="U9" s="1">
        <v>92.822199999999995</v>
      </c>
      <c r="V9" s="1">
        <v>86.338400000000007</v>
      </c>
      <c r="W9" s="1">
        <v>104.10339999999999</v>
      </c>
      <c r="X9" s="1">
        <v>97.333400000000012</v>
      </c>
      <c r="Y9" s="1">
        <v>89.596000000000004</v>
      </c>
      <c r="Z9" s="1">
        <v>106.807</v>
      </c>
      <c r="AA9" s="1"/>
      <c r="AB9" s="1">
        <f t="shared" si="3"/>
        <v>205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31</v>
      </c>
      <c r="C10" s="1">
        <v>288.06099999999998</v>
      </c>
      <c r="D10" s="1">
        <v>161.536</v>
      </c>
      <c r="E10" s="1">
        <v>207.68299999999999</v>
      </c>
      <c r="F10" s="1">
        <v>221.06</v>
      </c>
      <c r="G10" s="6">
        <v>1</v>
      </c>
      <c r="H10" s="1">
        <v>40</v>
      </c>
      <c r="I10" s="1" t="s">
        <v>32</v>
      </c>
      <c r="J10" s="1">
        <v>192.018</v>
      </c>
      <c r="K10" s="1">
        <f t="shared" si="2"/>
        <v>15.664999999999992</v>
      </c>
      <c r="L10" s="1">
        <f t="shared" si="4"/>
        <v>169.46499999999997</v>
      </c>
      <c r="M10" s="1">
        <v>38.218000000000004</v>
      </c>
      <c r="N10" s="1"/>
      <c r="O10" s="1">
        <f t="shared" si="5"/>
        <v>33.892999999999994</v>
      </c>
      <c r="P10" s="5">
        <f t="shared" si="8"/>
        <v>90.755599999999902</v>
      </c>
      <c r="Q10" s="5"/>
      <c r="R10" s="1"/>
      <c r="S10" s="1">
        <f t="shared" si="6"/>
        <v>9.1999999999999993</v>
      </c>
      <c r="T10" s="1">
        <f t="shared" si="7"/>
        <v>6.5222907385005771</v>
      </c>
      <c r="U10" s="1">
        <v>22.7776</v>
      </c>
      <c r="V10" s="1">
        <v>26.017800000000001</v>
      </c>
      <c r="W10" s="1">
        <v>40.247200000000007</v>
      </c>
      <c r="X10" s="1">
        <v>39.617600000000003</v>
      </c>
      <c r="Y10" s="1">
        <v>25.630400000000002</v>
      </c>
      <c r="Z10" s="1">
        <v>27.787400000000002</v>
      </c>
      <c r="AA10" s="1"/>
      <c r="AB10" s="1">
        <f t="shared" si="3"/>
        <v>91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3" t="s">
        <v>38</v>
      </c>
      <c r="B11" s="13" t="s">
        <v>39</v>
      </c>
      <c r="C11" s="13"/>
      <c r="D11" s="13"/>
      <c r="E11" s="13"/>
      <c r="F11" s="13"/>
      <c r="G11" s="14">
        <v>0</v>
      </c>
      <c r="H11" s="13">
        <v>45</v>
      </c>
      <c r="I11" s="13" t="s">
        <v>32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>
        <f t="shared" si="5"/>
        <v>0</v>
      </c>
      <c r="P11" s="15"/>
      <c r="Q11" s="15"/>
      <c r="R11" s="13"/>
      <c r="S11" s="13" t="e">
        <f t="shared" si="6"/>
        <v>#DIV/0!</v>
      </c>
      <c r="T11" s="13" t="e">
        <f t="shared" si="7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 t="s">
        <v>34</v>
      </c>
      <c r="AB11" s="13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3" t="s">
        <v>40</v>
      </c>
      <c r="B12" s="13" t="s">
        <v>39</v>
      </c>
      <c r="C12" s="13"/>
      <c r="D12" s="13"/>
      <c r="E12" s="13"/>
      <c r="F12" s="13"/>
      <c r="G12" s="14">
        <v>0</v>
      </c>
      <c r="H12" s="13">
        <v>45</v>
      </c>
      <c r="I12" s="13" t="s">
        <v>32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>
        <f t="shared" si="5"/>
        <v>0</v>
      </c>
      <c r="P12" s="15"/>
      <c r="Q12" s="15"/>
      <c r="R12" s="13"/>
      <c r="S12" s="13" t="e">
        <f t="shared" si="6"/>
        <v>#DIV/0!</v>
      </c>
      <c r="T12" s="13" t="e">
        <f t="shared" si="7"/>
        <v>#DIV/0!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 t="s">
        <v>34</v>
      </c>
      <c r="AB12" s="13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3" t="s">
        <v>41</v>
      </c>
      <c r="B13" s="13" t="s">
        <v>39</v>
      </c>
      <c r="C13" s="13"/>
      <c r="D13" s="13"/>
      <c r="E13" s="13"/>
      <c r="F13" s="13"/>
      <c r="G13" s="14">
        <v>0</v>
      </c>
      <c r="H13" s="13">
        <v>180</v>
      </c>
      <c r="I13" s="13" t="s">
        <v>32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>
        <f t="shared" si="5"/>
        <v>0</v>
      </c>
      <c r="P13" s="15"/>
      <c r="Q13" s="15"/>
      <c r="R13" s="13"/>
      <c r="S13" s="13" t="e">
        <f t="shared" si="6"/>
        <v>#DIV/0!</v>
      </c>
      <c r="T13" s="13" t="e">
        <f t="shared" si="7"/>
        <v>#DIV/0!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 t="s">
        <v>34</v>
      </c>
      <c r="AB13" s="13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42</v>
      </c>
      <c r="B14" s="13" t="s">
        <v>39</v>
      </c>
      <c r="C14" s="13"/>
      <c r="D14" s="13"/>
      <c r="E14" s="13"/>
      <c r="F14" s="13"/>
      <c r="G14" s="14">
        <v>0</v>
      </c>
      <c r="H14" s="13">
        <v>40</v>
      </c>
      <c r="I14" s="13" t="s">
        <v>32</v>
      </c>
      <c r="J14" s="13"/>
      <c r="K14" s="13">
        <f t="shared" si="2"/>
        <v>0</v>
      </c>
      <c r="L14" s="13">
        <f t="shared" si="4"/>
        <v>0</v>
      </c>
      <c r="M14" s="13"/>
      <c r="N14" s="13"/>
      <c r="O14" s="13">
        <f t="shared" si="5"/>
        <v>0</v>
      </c>
      <c r="P14" s="15"/>
      <c r="Q14" s="15"/>
      <c r="R14" s="13"/>
      <c r="S14" s="13" t="e">
        <f t="shared" si="6"/>
        <v>#DIV/0!</v>
      </c>
      <c r="T14" s="13" t="e">
        <f t="shared" si="7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 t="s">
        <v>34</v>
      </c>
      <c r="AB14" s="13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3" t="s">
        <v>43</v>
      </c>
      <c r="B15" s="13" t="s">
        <v>39</v>
      </c>
      <c r="C15" s="13"/>
      <c r="D15" s="13"/>
      <c r="E15" s="13"/>
      <c r="F15" s="13"/>
      <c r="G15" s="14">
        <v>0</v>
      </c>
      <c r="H15" s="13">
        <v>50</v>
      </c>
      <c r="I15" s="13" t="s">
        <v>32</v>
      </c>
      <c r="J15" s="13"/>
      <c r="K15" s="13">
        <f t="shared" si="2"/>
        <v>0</v>
      </c>
      <c r="L15" s="13">
        <f t="shared" si="4"/>
        <v>0</v>
      </c>
      <c r="M15" s="13"/>
      <c r="N15" s="13"/>
      <c r="O15" s="13">
        <f t="shared" si="5"/>
        <v>0</v>
      </c>
      <c r="P15" s="15"/>
      <c r="Q15" s="15"/>
      <c r="R15" s="13"/>
      <c r="S15" s="13" t="e">
        <f t="shared" si="6"/>
        <v>#DIV/0!</v>
      </c>
      <c r="T15" s="13" t="e">
        <f t="shared" si="7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 t="s">
        <v>34</v>
      </c>
      <c r="AB15" s="13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39</v>
      </c>
      <c r="C16" s="1">
        <v>147</v>
      </c>
      <c r="D16" s="1">
        <v>75</v>
      </c>
      <c r="E16" s="1">
        <v>54</v>
      </c>
      <c r="F16" s="1">
        <v>164</v>
      </c>
      <c r="G16" s="6">
        <v>0.17</v>
      </c>
      <c r="H16" s="1">
        <v>120</v>
      </c>
      <c r="I16" s="1" t="s">
        <v>32</v>
      </c>
      <c r="J16" s="1">
        <v>70</v>
      </c>
      <c r="K16" s="1">
        <f t="shared" si="2"/>
        <v>-16</v>
      </c>
      <c r="L16" s="1">
        <f t="shared" si="4"/>
        <v>54</v>
      </c>
      <c r="M16" s="1"/>
      <c r="N16" s="1"/>
      <c r="O16" s="1">
        <f t="shared" si="5"/>
        <v>10.8</v>
      </c>
      <c r="P16" s="5"/>
      <c r="Q16" s="5"/>
      <c r="R16" s="1"/>
      <c r="S16" s="1">
        <f t="shared" si="6"/>
        <v>15.185185185185183</v>
      </c>
      <c r="T16" s="1">
        <f t="shared" si="7"/>
        <v>15.185185185185183</v>
      </c>
      <c r="U16" s="1">
        <v>11.4</v>
      </c>
      <c r="V16" s="1">
        <v>12.2</v>
      </c>
      <c r="W16" s="1">
        <v>21.4</v>
      </c>
      <c r="X16" s="1">
        <v>18.8</v>
      </c>
      <c r="Y16" s="1">
        <v>11.8</v>
      </c>
      <c r="Z16" s="1">
        <v>22.8</v>
      </c>
      <c r="AA16" s="16" t="s">
        <v>45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3" t="s">
        <v>46</v>
      </c>
      <c r="B17" s="13" t="s">
        <v>39</v>
      </c>
      <c r="C17" s="13"/>
      <c r="D17" s="13"/>
      <c r="E17" s="13"/>
      <c r="F17" s="13"/>
      <c r="G17" s="14">
        <v>0</v>
      </c>
      <c r="H17" s="13">
        <v>45</v>
      </c>
      <c r="I17" s="13" t="s">
        <v>32</v>
      </c>
      <c r="J17" s="13"/>
      <c r="K17" s="13">
        <f t="shared" si="2"/>
        <v>0</v>
      </c>
      <c r="L17" s="13">
        <f t="shared" si="4"/>
        <v>0</v>
      </c>
      <c r="M17" s="13"/>
      <c r="N17" s="13"/>
      <c r="O17" s="13">
        <f t="shared" si="5"/>
        <v>0</v>
      </c>
      <c r="P17" s="15"/>
      <c r="Q17" s="15"/>
      <c r="R17" s="13"/>
      <c r="S17" s="13" t="e">
        <f t="shared" si="6"/>
        <v>#DIV/0!</v>
      </c>
      <c r="T17" s="13" t="e">
        <f t="shared" si="7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 t="s">
        <v>34</v>
      </c>
      <c r="AB17" s="13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39</v>
      </c>
      <c r="C18" s="1">
        <v>208</v>
      </c>
      <c r="D18" s="1">
        <v>132</v>
      </c>
      <c r="E18" s="1">
        <v>167</v>
      </c>
      <c r="F18" s="1">
        <v>131</v>
      </c>
      <c r="G18" s="6">
        <v>0.35</v>
      </c>
      <c r="H18" s="1">
        <v>45</v>
      </c>
      <c r="I18" s="1" t="s">
        <v>32</v>
      </c>
      <c r="J18" s="1">
        <v>164</v>
      </c>
      <c r="K18" s="1">
        <f t="shared" si="2"/>
        <v>3</v>
      </c>
      <c r="L18" s="1">
        <f t="shared" si="4"/>
        <v>131</v>
      </c>
      <c r="M18" s="1">
        <v>36</v>
      </c>
      <c r="N18" s="1">
        <v>53.500000000000057</v>
      </c>
      <c r="O18" s="1">
        <f t="shared" si="5"/>
        <v>26.2</v>
      </c>
      <c r="P18" s="5">
        <f>9.2*O18-N18-F18</f>
        <v>56.539999999999907</v>
      </c>
      <c r="Q18" s="5"/>
      <c r="R18" s="1"/>
      <c r="S18" s="1">
        <f t="shared" si="6"/>
        <v>9.1999999999999993</v>
      </c>
      <c r="T18" s="1">
        <f t="shared" si="7"/>
        <v>7.0419847328244298</v>
      </c>
      <c r="U18" s="1">
        <v>24.6</v>
      </c>
      <c r="V18" s="1">
        <v>20</v>
      </c>
      <c r="W18" s="1">
        <v>29.4</v>
      </c>
      <c r="X18" s="1">
        <v>26.8</v>
      </c>
      <c r="Y18" s="1">
        <v>21.2</v>
      </c>
      <c r="Z18" s="1">
        <v>20</v>
      </c>
      <c r="AA18" s="1"/>
      <c r="AB18" s="1">
        <f t="shared" si="3"/>
        <v>20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31</v>
      </c>
      <c r="C19" s="1">
        <v>592.48</v>
      </c>
      <c r="D19" s="1">
        <v>321.779</v>
      </c>
      <c r="E19" s="1">
        <v>399.541</v>
      </c>
      <c r="F19" s="1">
        <v>423.57799999999997</v>
      </c>
      <c r="G19" s="6">
        <v>1</v>
      </c>
      <c r="H19" s="1">
        <v>55</v>
      </c>
      <c r="I19" s="1" t="s">
        <v>32</v>
      </c>
      <c r="J19" s="1">
        <v>392.26</v>
      </c>
      <c r="K19" s="1">
        <f t="shared" si="2"/>
        <v>7.2810000000000059</v>
      </c>
      <c r="L19" s="1">
        <f t="shared" si="4"/>
        <v>399.541</v>
      </c>
      <c r="M19" s="1"/>
      <c r="N19" s="1">
        <v>116.16840000000001</v>
      </c>
      <c r="O19" s="1">
        <f t="shared" si="5"/>
        <v>79.908199999999994</v>
      </c>
      <c r="P19" s="5">
        <f t="shared" ref="P18:P21" si="9">9.5*O19-N19-F19</f>
        <v>219.38149999999996</v>
      </c>
      <c r="Q19" s="5"/>
      <c r="R19" s="1"/>
      <c r="S19" s="1">
        <f t="shared" si="6"/>
        <v>9.5</v>
      </c>
      <c r="T19" s="1">
        <f t="shared" si="7"/>
        <v>6.7545808815615924</v>
      </c>
      <c r="U19" s="1">
        <v>78.497399999999999</v>
      </c>
      <c r="V19" s="1">
        <v>80.9816</v>
      </c>
      <c r="W19" s="1">
        <v>89.879800000000003</v>
      </c>
      <c r="X19" s="1">
        <v>88.239400000000003</v>
      </c>
      <c r="Y19" s="1">
        <v>85.971600000000009</v>
      </c>
      <c r="Z19" s="1">
        <v>95.778200000000012</v>
      </c>
      <c r="AA19" s="1"/>
      <c r="AB19" s="1">
        <f t="shared" si="3"/>
        <v>219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31</v>
      </c>
      <c r="C20" s="1">
        <v>2829.386</v>
      </c>
      <c r="D20" s="1">
        <v>5325.2150000000001</v>
      </c>
      <c r="E20" s="1">
        <v>2991.0520000000001</v>
      </c>
      <c r="F20" s="1">
        <v>2105.6039999999998</v>
      </c>
      <c r="G20" s="6">
        <v>1</v>
      </c>
      <c r="H20" s="1">
        <v>50</v>
      </c>
      <c r="I20" s="1" t="s">
        <v>32</v>
      </c>
      <c r="J20" s="1">
        <v>3021.32</v>
      </c>
      <c r="K20" s="1">
        <f t="shared" si="2"/>
        <v>-30.268000000000029</v>
      </c>
      <c r="L20" s="1">
        <f t="shared" si="4"/>
        <v>1971.732</v>
      </c>
      <c r="M20" s="1">
        <v>1019.32</v>
      </c>
      <c r="N20" s="1">
        <v>800</v>
      </c>
      <c r="O20" s="1">
        <f t="shared" si="5"/>
        <v>394.34640000000002</v>
      </c>
      <c r="P20" s="5">
        <f t="shared" si="9"/>
        <v>840.6868000000004</v>
      </c>
      <c r="Q20" s="5"/>
      <c r="R20" s="1"/>
      <c r="S20" s="1">
        <f t="shared" si="6"/>
        <v>9.5</v>
      </c>
      <c r="T20" s="1">
        <f t="shared" si="7"/>
        <v>7.3681514526314924</v>
      </c>
      <c r="U20" s="1">
        <v>388.54539999999997</v>
      </c>
      <c r="V20" s="1">
        <v>392.77339999999998</v>
      </c>
      <c r="W20" s="1">
        <v>414.07999999999993</v>
      </c>
      <c r="X20" s="1">
        <v>414.04219999999998</v>
      </c>
      <c r="Y20" s="1">
        <v>455.86180000000002</v>
      </c>
      <c r="Z20" s="1">
        <v>484.69319999999988</v>
      </c>
      <c r="AA20" s="1"/>
      <c r="AB20" s="1">
        <f t="shared" si="3"/>
        <v>841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31</v>
      </c>
      <c r="C21" s="1">
        <v>636.28499999999997</v>
      </c>
      <c r="D21" s="1">
        <v>506.52800000000002</v>
      </c>
      <c r="E21" s="1">
        <v>536.67200000000003</v>
      </c>
      <c r="F21" s="1">
        <v>508.642</v>
      </c>
      <c r="G21" s="6">
        <v>1</v>
      </c>
      <c r="H21" s="1">
        <v>55</v>
      </c>
      <c r="I21" s="1" t="s">
        <v>32</v>
      </c>
      <c r="J21" s="1">
        <v>537.26</v>
      </c>
      <c r="K21" s="1">
        <f t="shared" si="2"/>
        <v>-0.58799999999996544</v>
      </c>
      <c r="L21" s="1">
        <f t="shared" si="4"/>
        <v>536.67200000000003</v>
      </c>
      <c r="M21" s="1"/>
      <c r="N21" s="1">
        <v>250</v>
      </c>
      <c r="O21" s="1">
        <f t="shared" si="5"/>
        <v>107.3344</v>
      </c>
      <c r="P21" s="5">
        <f t="shared" si="9"/>
        <v>261.03480000000008</v>
      </c>
      <c r="Q21" s="5"/>
      <c r="R21" s="1"/>
      <c r="S21" s="1">
        <f t="shared" si="6"/>
        <v>9.5000000000000018</v>
      </c>
      <c r="T21" s="1">
        <f t="shared" si="7"/>
        <v>7.0680229264802339</v>
      </c>
      <c r="U21" s="1">
        <v>105.09520000000001</v>
      </c>
      <c r="V21" s="1">
        <v>102.62479999999999</v>
      </c>
      <c r="W21" s="1">
        <v>105.55500000000001</v>
      </c>
      <c r="X21" s="1">
        <v>104.377</v>
      </c>
      <c r="Y21" s="1">
        <v>100.9192</v>
      </c>
      <c r="Z21" s="1">
        <v>109.89239999999999</v>
      </c>
      <c r="AA21" s="1"/>
      <c r="AB21" s="1">
        <f t="shared" si="3"/>
        <v>261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3" t="s">
        <v>51</v>
      </c>
      <c r="B22" s="13" t="s">
        <v>31</v>
      </c>
      <c r="C22" s="13"/>
      <c r="D22" s="13"/>
      <c r="E22" s="13"/>
      <c r="F22" s="13"/>
      <c r="G22" s="14">
        <v>0</v>
      </c>
      <c r="H22" s="13">
        <v>60</v>
      </c>
      <c r="I22" s="13" t="s">
        <v>32</v>
      </c>
      <c r="J22" s="13"/>
      <c r="K22" s="13">
        <f t="shared" si="2"/>
        <v>0</v>
      </c>
      <c r="L22" s="13">
        <f t="shared" si="4"/>
        <v>0</v>
      </c>
      <c r="M22" s="13"/>
      <c r="N22" s="13"/>
      <c r="O22" s="13">
        <f t="shared" si="5"/>
        <v>0</v>
      </c>
      <c r="P22" s="15"/>
      <c r="Q22" s="15"/>
      <c r="R22" s="13"/>
      <c r="S22" s="13" t="e">
        <f t="shared" si="6"/>
        <v>#DIV/0!</v>
      </c>
      <c r="T22" s="13" t="e">
        <f t="shared" si="7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 t="s">
        <v>34</v>
      </c>
      <c r="AB22" s="13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52</v>
      </c>
      <c r="B23" s="10" t="s">
        <v>31</v>
      </c>
      <c r="C23" s="10">
        <v>3.2149999999999999</v>
      </c>
      <c r="D23" s="10">
        <v>6.5000000000000002E-2</v>
      </c>
      <c r="E23" s="10"/>
      <c r="F23" s="10"/>
      <c r="G23" s="11">
        <v>0</v>
      </c>
      <c r="H23" s="10" t="e">
        <v>#N/A</v>
      </c>
      <c r="I23" s="10" t="s">
        <v>53</v>
      </c>
      <c r="J23" s="10"/>
      <c r="K23" s="10">
        <f t="shared" si="2"/>
        <v>0</v>
      </c>
      <c r="L23" s="10">
        <f t="shared" si="4"/>
        <v>0</v>
      </c>
      <c r="M23" s="10"/>
      <c r="N23" s="10"/>
      <c r="O23" s="10">
        <f t="shared" si="5"/>
        <v>0</v>
      </c>
      <c r="P23" s="12"/>
      <c r="Q23" s="12"/>
      <c r="R23" s="10"/>
      <c r="S23" s="10" t="e">
        <f t="shared" si="6"/>
        <v>#DIV/0!</v>
      </c>
      <c r="T23" s="10" t="e">
        <f t="shared" si="7"/>
        <v>#DIV/0!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 t="s">
        <v>54</v>
      </c>
      <c r="AB23" s="10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3" t="s">
        <v>55</v>
      </c>
      <c r="B24" s="13" t="s">
        <v>31</v>
      </c>
      <c r="C24" s="13"/>
      <c r="D24" s="13">
        <v>41.99</v>
      </c>
      <c r="E24" s="13">
        <v>41.99</v>
      </c>
      <c r="F24" s="13"/>
      <c r="G24" s="14">
        <v>0</v>
      </c>
      <c r="H24" s="13">
        <v>50</v>
      </c>
      <c r="I24" s="13" t="s">
        <v>32</v>
      </c>
      <c r="J24" s="13">
        <v>41.99</v>
      </c>
      <c r="K24" s="13">
        <f t="shared" si="2"/>
        <v>0</v>
      </c>
      <c r="L24" s="13">
        <f t="shared" si="4"/>
        <v>0</v>
      </c>
      <c r="M24" s="13">
        <v>41.99</v>
      </c>
      <c r="N24" s="13"/>
      <c r="O24" s="13">
        <f t="shared" si="5"/>
        <v>0</v>
      </c>
      <c r="P24" s="15"/>
      <c r="Q24" s="15"/>
      <c r="R24" s="13"/>
      <c r="S24" s="13" t="e">
        <f t="shared" si="6"/>
        <v>#DIV/0!</v>
      </c>
      <c r="T24" s="13" t="e">
        <f t="shared" si="7"/>
        <v>#DIV/0!</v>
      </c>
      <c r="U24" s="13">
        <v>0</v>
      </c>
      <c r="V24" s="13">
        <v>-0.34039999999999998</v>
      </c>
      <c r="W24" s="13">
        <v>-0.34039999999999959</v>
      </c>
      <c r="X24" s="13">
        <v>0</v>
      </c>
      <c r="Y24" s="13">
        <v>0</v>
      </c>
      <c r="Z24" s="13">
        <v>0</v>
      </c>
      <c r="AA24" s="13" t="s">
        <v>34</v>
      </c>
      <c r="AB24" s="13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31</v>
      </c>
      <c r="C25" s="1">
        <v>676.69799999999998</v>
      </c>
      <c r="D25" s="1">
        <v>344.21</v>
      </c>
      <c r="E25" s="1">
        <v>510.70699999999999</v>
      </c>
      <c r="F25" s="1">
        <v>423.161</v>
      </c>
      <c r="G25" s="6">
        <v>1</v>
      </c>
      <c r="H25" s="1">
        <v>55</v>
      </c>
      <c r="I25" s="1" t="s">
        <v>32</v>
      </c>
      <c r="J25" s="1">
        <v>472.08</v>
      </c>
      <c r="K25" s="1">
        <f t="shared" si="2"/>
        <v>38.62700000000001</v>
      </c>
      <c r="L25" s="1">
        <f t="shared" si="4"/>
        <v>510.70699999999999</v>
      </c>
      <c r="M25" s="1"/>
      <c r="N25" s="1">
        <v>201.24272000000019</v>
      </c>
      <c r="O25" s="1">
        <f t="shared" si="5"/>
        <v>102.1414</v>
      </c>
      <c r="P25" s="5">
        <f>9.5*O25-N25-F25</f>
        <v>345.93957999999981</v>
      </c>
      <c r="Q25" s="5"/>
      <c r="R25" s="1"/>
      <c r="S25" s="1">
        <f t="shared" si="6"/>
        <v>9.5</v>
      </c>
      <c r="T25" s="1">
        <f t="shared" si="7"/>
        <v>6.1131306208843839</v>
      </c>
      <c r="U25" s="1">
        <v>92.386800000000008</v>
      </c>
      <c r="V25" s="1">
        <v>92.389600000000002</v>
      </c>
      <c r="W25" s="1">
        <v>109.8584</v>
      </c>
      <c r="X25" s="1">
        <v>105.1408</v>
      </c>
      <c r="Y25" s="1">
        <v>91.748000000000005</v>
      </c>
      <c r="Z25" s="1">
        <v>97.276800000000009</v>
      </c>
      <c r="AA25" s="1"/>
      <c r="AB25" s="1">
        <f t="shared" si="3"/>
        <v>346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57</v>
      </c>
      <c r="B26" s="10" t="s">
        <v>31</v>
      </c>
      <c r="C26" s="10">
        <v>-26.24</v>
      </c>
      <c r="D26" s="10">
        <v>31.416</v>
      </c>
      <c r="E26" s="10"/>
      <c r="F26" s="10"/>
      <c r="G26" s="11">
        <v>0</v>
      </c>
      <c r="H26" s="10">
        <v>60</v>
      </c>
      <c r="I26" s="10" t="s">
        <v>58</v>
      </c>
      <c r="J26" s="10"/>
      <c r="K26" s="10">
        <f t="shared" si="2"/>
        <v>0</v>
      </c>
      <c r="L26" s="10">
        <f t="shared" si="4"/>
        <v>0</v>
      </c>
      <c r="M26" s="10"/>
      <c r="N26" s="10"/>
      <c r="O26" s="10">
        <f t="shared" si="5"/>
        <v>0</v>
      </c>
      <c r="P26" s="12"/>
      <c r="Q26" s="12"/>
      <c r="R26" s="10"/>
      <c r="S26" s="10" t="e">
        <f t="shared" si="6"/>
        <v>#DIV/0!</v>
      </c>
      <c r="T26" s="10" t="e">
        <f t="shared" si="7"/>
        <v>#DIV/0!</v>
      </c>
      <c r="U26" s="10">
        <v>1.0351999999999999</v>
      </c>
      <c r="V26" s="10">
        <v>1.0351999999999999</v>
      </c>
      <c r="W26" s="10">
        <v>26.051200000000001</v>
      </c>
      <c r="X26" s="10">
        <v>31.211600000000001</v>
      </c>
      <c r="Y26" s="10">
        <v>238.45359999999999</v>
      </c>
      <c r="Z26" s="10">
        <v>352.53519999999997</v>
      </c>
      <c r="AA26" s="10" t="s">
        <v>54</v>
      </c>
      <c r="AB26" s="1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31</v>
      </c>
      <c r="C27" s="1">
        <v>410.14800000000002</v>
      </c>
      <c r="D27" s="1">
        <v>132.54499999999999</v>
      </c>
      <c r="E27" s="1">
        <v>249.298</v>
      </c>
      <c r="F27" s="1">
        <v>212.934</v>
      </c>
      <c r="G27" s="6">
        <v>1</v>
      </c>
      <c r="H27" s="1">
        <v>60</v>
      </c>
      <c r="I27" s="1" t="s">
        <v>32</v>
      </c>
      <c r="J27" s="1">
        <v>229.66</v>
      </c>
      <c r="K27" s="1">
        <f t="shared" si="2"/>
        <v>19.638000000000005</v>
      </c>
      <c r="L27" s="1">
        <f t="shared" si="4"/>
        <v>249.298</v>
      </c>
      <c r="M27" s="1"/>
      <c r="N27" s="1">
        <v>162.25019999999989</v>
      </c>
      <c r="O27" s="1">
        <f t="shared" si="5"/>
        <v>49.8596</v>
      </c>
      <c r="P27" s="5">
        <f t="shared" ref="P27:P33" si="10">9.5*O27-N27-F27</f>
        <v>98.482000000000113</v>
      </c>
      <c r="Q27" s="5"/>
      <c r="R27" s="1"/>
      <c r="S27" s="1">
        <f t="shared" si="6"/>
        <v>9.5</v>
      </c>
      <c r="T27" s="1">
        <f t="shared" si="7"/>
        <v>7.5248136768044649</v>
      </c>
      <c r="U27" s="1">
        <v>50.426200000000001</v>
      </c>
      <c r="V27" s="1">
        <v>45.132399999999997</v>
      </c>
      <c r="W27" s="1">
        <v>33.590600000000002</v>
      </c>
      <c r="X27" s="1">
        <v>37.346800000000002</v>
      </c>
      <c r="Y27" s="1">
        <v>63.297199999999997</v>
      </c>
      <c r="Z27" s="1">
        <v>62.549199999999999</v>
      </c>
      <c r="AA27" s="1"/>
      <c r="AB27" s="1">
        <f t="shared" si="3"/>
        <v>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31</v>
      </c>
      <c r="C28" s="1">
        <v>238.74299999999999</v>
      </c>
      <c r="D28" s="1">
        <v>155.548</v>
      </c>
      <c r="E28" s="1">
        <v>178.04900000000001</v>
      </c>
      <c r="F28" s="1">
        <v>180.309</v>
      </c>
      <c r="G28" s="6">
        <v>1</v>
      </c>
      <c r="H28" s="1">
        <v>60</v>
      </c>
      <c r="I28" s="1" t="s">
        <v>32</v>
      </c>
      <c r="J28" s="1">
        <v>161.4</v>
      </c>
      <c r="K28" s="1">
        <f t="shared" si="2"/>
        <v>16.649000000000001</v>
      </c>
      <c r="L28" s="1">
        <f t="shared" si="4"/>
        <v>178.04900000000001</v>
      </c>
      <c r="M28" s="1"/>
      <c r="N28" s="1">
        <v>42.354199999999992</v>
      </c>
      <c r="O28" s="1">
        <f t="shared" si="5"/>
        <v>35.6098</v>
      </c>
      <c r="P28" s="5">
        <f t="shared" si="10"/>
        <v>115.62989999999999</v>
      </c>
      <c r="Q28" s="5"/>
      <c r="R28" s="1"/>
      <c r="S28" s="1">
        <f t="shared" si="6"/>
        <v>9.5</v>
      </c>
      <c r="T28" s="1">
        <f t="shared" si="7"/>
        <v>6.2528629759223584</v>
      </c>
      <c r="U28" s="1">
        <v>32.057200000000002</v>
      </c>
      <c r="V28" s="1">
        <v>33.651800000000001</v>
      </c>
      <c r="W28" s="1">
        <v>37.209600000000002</v>
      </c>
      <c r="X28" s="1">
        <v>35.4696</v>
      </c>
      <c r="Y28" s="1">
        <v>36.766599999999997</v>
      </c>
      <c r="Z28" s="1">
        <v>36.950200000000002</v>
      </c>
      <c r="AA28" s="1"/>
      <c r="AB28" s="1">
        <f t="shared" si="3"/>
        <v>116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31</v>
      </c>
      <c r="C29" s="1">
        <v>357.50900000000001</v>
      </c>
      <c r="D29" s="1">
        <v>137.33099999999999</v>
      </c>
      <c r="E29" s="1">
        <v>293.47699999999998</v>
      </c>
      <c r="F29" s="1">
        <v>151.62</v>
      </c>
      <c r="G29" s="6">
        <v>1</v>
      </c>
      <c r="H29" s="1">
        <v>60</v>
      </c>
      <c r="I29" s="1" t="s">
        <v>32</v>
      </c>
      <c r="J29" s="1">
        <v>268.16000000000003</v>
      </c>
      <c r="K29" s="1">
        <f t="shared" si="2"/>
        <v>25.31699999999995</v>
      </c>
      <c r="L29" s="1">
        <f t="shared" si="4"/>
        <v>293.47699999999998</v>
      </c>
      <c r="M29" s="1"/>
      <c r="N29" s="1">
        <v>123.7026</v>
      </c>
      <c r="O29" s="1">
        <f t="shared" si="5"/>
        <v>58.695399999999992</v>
      </c>
      <c r="P29" s="5">
        <f t="shared" si="10"/>
        <v>282.2836999999999</v>
      </c>
      <c r="Q29" s="5"/>
      <c r="R29" s="1"/>
      <c r="S29" s="1">
        <f t="shared" si="6"/>
        <v>9.5</v>
      </c>
      <c r="T29" s="1">
        <f t="shared" si="7"/>
        <v>4.6907014859767555</v>
      </c>
      <c r="U29" s="1">
        <v>45.326600000000013</v>
      </c>
      <c r="V29" s="1">
        <v>42.328200000000002</v>
      </c>
      <c r="W29" s="1">
        <v>48.8812</v>
      </c>
      <c r="X29" s="1">
        <v>52.476599999999998</v>
      </c>
      <c r="Y29" s="1">
        <v>45.978000000000002</v>
      </c>
      <c r="Z29" s="1">
        <v>44.660600000000002</v>
      </c>
      <c r="AA29" s="1"/>
      <c r="AB29" s="1">
        <f t="shared" si="3"/>
        <v>282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31</v>
      </c>
      <c r="C30" s="1">
        <v>135.37200000000001</v>
      </c>
      <c r="D30" s="1">
        <v>74.694000000000003</v>
      </c>
      <c r="E30" s="1">
        <v>83.733000000000004</v>
      </c>
      <c r="F30" s="1">
        <v>105.32</v>
      </c>
      <c r="G30" s="6">
        <v>1</v>
      </c>
      <c r="H30" s="1">
        <v>35</v>
      </c>
      <c r="I30" s="1" t="s">
        <v>32</v>
      </c>
      <c r="J30" s="1">
        <v>91.6</v>
      </c>
      <c r="K30" s="1">
        <f t="shared" si="2"/>
        <v>-7.8669999999999902</v>
      </c>
      <c r="L30" s="1">
        <f t="shared" si="4"/>
        <v>83.733000000000004</v>
      </c>
      <c r="M30" s="1"/>
      <c r="N30" s="1"/>
      <c r="O30" s="1">
        <f t="shared" si="5"/>
        <v>16.746600000000001</v>
      </c>
      <c r="P30" s="5">
        <f t="shared" ref="P30:P33" si="11">9.2*O30-N30-F30</f>
        <v>48.748719999999992</v>
      </c>
      <c r="Q30" s="5"/>
      <c r="R30" s="1"/>
      <c r="S30" s="1">
        <f t="shared" si="6"/>
        <v>9.1999999999999993</v>
      </c>
      <c r="T30" s="1">
        <f t="shared" si="7"/>
        <v>6.2890377748319057</v>
      </c>
      <c r="U30" s="1">
        <v>12.468</v>
      </c>
      <c r="V30" s="1">
        <v>14.259</v>
      </c>
      <c r="W30" s="1">
        <v>20.287400000000002</v>
      </c>
      <c r="X30" s="1">
        <v>18.912800000000001</v>
      </c>
      <c r="Y30" s="1">
        <v>12.518800000000001</v>
      </c>
      <c r="Z30" s="1">
        <v>10.575799999999999</v>
      </c>
      <c r="AA30" s="1"/>
      <c r="AB30" s="1">
        <f t="shared" si="3"/>
        <v>49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31</v>
      </c>
      <c r="C31" s="1">
        <v>186.26</v>
      </c>
      <c r="D31" s="1">
        <v>577.23</v>
      </c>
      <c r="E31" s="1">
        <v>352.71899999999999</v>
      </c>
      <c r="F31" s="1">
        <v>23.369</v>
      </c>
      <c r="G31" s="6">
        <v>1</v>
      </c>
      <c r="H31" s="1">
        <v>30</v>
      </c>
      <c r="I31" s="1" t="s">
        <v>32</v>
      </c>
      <c r="J31" s="1">
        <v>378.714</v>
      </c>
      <c r="K31" s="1">
        <f t="shared" si="2"/>
        <v>-25.995000000000005</v>
      </c>
      <c r="L31" s="1">
        <f t="shared" si="4"/>
        <v>160.60499999999999</v>
      </c>
      <c r="M31" s="1">
        <v>192.114</v>
      </c>
      <c r="N31" s="1">
        <v>79.658799999999957</v>
      </c>
      <c r="O31" s="1">
        <f t="shared" si="5"/>
        <v>32.120999999999995</v>
      </c>
      <c r="P31" s="5">
        <f t="shared" si="11"/>
        <v>192.48539999999997</v>
      </c>
      <c r="Q31" s="5"/>
      <c r="R31" s="1"/>
      <c r="S31" s="1">
        <f t="shared" si="6"/>
        <v>9.1999999999999993</v>
      </c>
      <c r="T31" s="1">
        <f t="shared" si="7"/>
        <v>3.2074904268235724</v>
      </c>
      <c r="U31" s="1">
        <v>22.8276</v>
      </c>
      <c r="V31" s="1">
        <v>19.180399999999999</v>
      </c>
      <c r="W31" s="1">
        <v>22.737000000000009</v>
      </c>
      <c r="X31" s="1">
        <v>29.496800000000011</v>
      </c>
      <c r="Y31" s="1">
        <v>26.429400000000001</v>
      </c>
      <c r="Z31" s="1">
        <v>26.745999999999999</v>
      </c>
      <c r="AA31" s="1"/>
      <c r="AB31" s="1">
        <f t="shared" si="3"/>
        <v>192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31</v>
      </c>
      <c r="C32" s="1">
        <v>359.76799999999997</v>
      </c>
      <c r="D32" s="1">
        <v>1242.6600000000001</v>
      </c>
      <c r="E32" s="1">
        <v>847.76700000000005</v>
      </c>
      <c r="F32" s="1">
        <v>279.59300000000002</v>
      </c>
      <c r="G32" s="6">
        <v>1</v>
      </c>
      <c r="H32" s="1">
        <v>30</v>
      </c>
      <c r="I32" s="1" t="s">
        <v>32</v>
      </c>
      <c r="J32" s="1">
        <v>874.14400000000001</v>
      </c>
      <c r="K32" s="1">
        <f t="shared" si="2"/>
        <v>-26.376999999999953</v>
      </c>
      <c r="L32" s="1">
        <f t="shared" si="4"/>
        <v>340.32300000000004</v>
      </c>
      <c r="M32" s="1">
        <v>507.44400000000002</v>
      </c>
      <c r="N32" s="1"/>
      <c r="O32" s="1">
        <f t="shared" si="5"/>
        <v>68.064600000000013</v>
      </c>
      <c r="P32" s="5">
        <f t="shared" si="11"/>
        <v>346.60132000000004</v>
      </c>
      <c r="Q32" s="5"/>
      <c r="R32" s="1"/>
      <c r="S32" s="1">
        <f t="shared" si="6"/>
        <v>9.1999999999999993</v>
      </c>
      <c r="T32" s="1">
        <f t="shared" si="7"/>
        <v>4.1077593932822634</v>
      </c>
      <c r="U32" s="1">
        <v>54.403800000000032</v>
      </c>
      <c r="V32" s="1">
        <v>56.239399999999968</v>
      </c>
      <c r="W32" s="1">
        <v>72.326199999999972</v>
      </c>
      <c r="X32" s="1">
        <v>61.701600000000013</v>
      </c>
      <c r="Y32" s="1">
        <v>56.706800000000001</v>
      </c>
      <c r="Z32" s="1">
        <v>70.086199999999963</v>
      </c>
      <c r="AA32" s="1"/>
      <c r="AB32" s="1">
        <f t="shared" si="3"/>
        <v>347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31</v>
      </c>
      <c r="C33" s="1">
        <v>350.45800000000003</v>
      </c>
      <c r="D33" s="1">
        <v>450.94299999999998</v>
      </c>
      <c r="E33" s="1">
        <v>482.61700000000002</v>
      </c>
      <c r="F33" s="1">
        <v>245.69200000000001</v>
      </c>
      <c r="G33" s="6">
        <v>1</v>
      </c>
      <c r="H33" s="1">
        <v>30</v>
      </c>
      <c r="I33" s="1" t="s">
        <v>32</v>
      </c>
      <c r="J33" s="1">
        <v>535.55600000000004</v>
      </c>
      <c r="K33" s="1">
        <f t="shared" si="2"/>
        <v>-52.939000000000021</v>
      </c>
      <c r="L33" s="1">
        <f t="shared" si="4"/>
        <v>271.96100000000001</v>
      </c>
      <c r="M33" s="1">
        <v>210.65600000000001</v>
      </c>
      <c r="N33" s="1">
        <v>101.5032999999999</v>
      </c>
      <c r="O33" s="1">
        <f t="shared" si="5"/>
        <v>54.392200000000003</v>
      </c>
      <c r="P33" s="5">
        <f t="shared" si="11"/>
        <v>153.21294000000006</v>
      </c>
      <c r="Q33" s="5"/>
      <c r="R33" s="1"/>
      <c r="S33" s="1">
        <f t="shared" si="6"/>
        <v>9.1999999999999993</v>
      </c>
      <c r="T33" s="1">
        <f t="shared" si="7"/>
        <v>6.3831817797404753</v>
      </c>
      <c r="U33" s="1">
        <v>53.589399999999998</v>
      </c>
      <c r="V33" s="1">
        <v>53.165200000000013</v>
      </c>
      <c r="W33" s="1">
        <v>61.034400000000012</v>
      </c>
      <c r="X33" s="1">
        <v>57.223599999999998</v>
      </c>
      <c r="Y33" s="1">
        <v>50.477200000000018</v>
      </c>
      <c r="Z33" s="1">
        <v>63.924799999999998</v>
      </c>
      <c r="AA33" s="1"/>
      <c r="AB33" s="1">
        <f t="shared" si="3"/>
        <v>153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66</v>
      </c>
      <c r="B34" s="13" t="s">
        <v>31</v>
      </c>
      <c r="C34" s="13"/>
      <c r="D34" s="13"/>
      <c r="E34" s="13"/>
      <c r="F34" s="13"/>
      <c r="G34" s="14">
        <v>0</v>
      </c>
      <c r="H34" s="13">
        <v>45</v>
      </c>
      <c r="I34" s="13" t="s">
        <v>32</v>
      </c>
      <c r="J34" s="13"/>
      <c r="K34" s="13">
        <f t="shared" si="2"/>
        <v>0</v>
      </c>
      <c r="L34" s="13">
        <f t="shared" si="4"/>
        <v>0</v>
      </c>
      <c r="M34" s="13"/>
      <c r="N34" s="13"/>
      <c r="O34" s="13">
        <f t="shared" si="5"/>
        <v>0</v>
      </c>
      <c r="P34" s="15"/>
      <c r="Q34" s="15"/>
      <c r="R34" s="13"/>
      <c r="S34" s="13" t="e">
        <f t="shared" si="6"/>
        <v>#DIV/0!</v>
      </c>
      <c r="T34" s="13" t="e">
        <f t="shared" si="7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 t="s">
        <v>34</v>
      </c>
      <c r="AB34" s="13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3" t="s">
        <v>67</v>
      </c>
      <c r="B35" s="13" t="s">
        <v>31</v>
      </c>
      <c r="C35" s="13"/>
      <c r="D35" s="13"/>
      <c r="E35" s="13"/>
      <c r="F35" s="13"/>
      <c r="G35" s="14">
        <v>0</v>
      </c>
      <c r="H35" s="13">
        <v>40</v>
      </c>
      <c r="I35" s="13" t="s">
        <v>32</v>
      </c>
      <c r="J35" s="13"/>
      <c r="K35" s="13">
        <f t="shared" si="2"/>
        <v>0</v>
      </c>
      <c r="L35" s="13">
        <f t="shared" si="4"/>
        <v>0</v>
      </c>
      <c r="M35" s="13"/>
      <c r="N35" s="13"/>
      <c r="O35" s="13">
        <f t="shared" si="5"/>
        <v>0</v>
      </c>
      <c r="P35" s="15"/>
      <c r="Q35" s="15"/>
      <c r="R35" s="13"/>
      <c r="S35" s="13" t="e">
        <f t="shared" si="6"/>
        <v>#DIV/0!</v>
      </c>
      <c r="T35" s="13" t="e">
        <f t="shared" si="7"/>
        <v>#DIV/0!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 t="s">
        <v>34</v>
      </c>
      <c r="AB35" s="13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31</v>
      </c>
      <c r="C36" s="1">
        <v>793.75900000000001</v>
      </c>
      <c r="D36" s="1">
        <v>539.875</v>
      </c>
      <c r="E36" s="1">
        <v>627.53</v>
      </c>
      <c r="F36" s="1">
        <v>579.28</v>
      </c>
      <c r="G36" s="6">
        <v>1</v>
      </c>
      <c r="H36" s="1">
        <v>40</v>
      </c>
      <c r="I36" s="1" t="s">
        <v>32</v>
      </c>
      <c r="J36" s="1">
        <v>601.6</v>
      </c>
      <c r="K36" s="1">
        <f t="shared" si="2"/>
        <v>25.92999999999995</v>
      </c>
      <c r="L36" s="1">
        <f t="shared" si="4"/>
        <v>627.53</v>
      </c>
      <c r="M36" s="1"/>
      <c r="N36" s="1">
        <v>198.08619999999999</v>
      </c>
      <c r="O36" s="1">
        <f t="shared" si="5"/>
        <v>125.506</v>
      </c>
      <c r="P36" s="5">
        <f t="shared" ref="P36:P37" si="12">9.2*O36-N36-F36</f>
        <v>377.28899999999999</v>
      </c>
      <c r="Q36" s="5"/>
      <c r="R36" s="1"/>
      <c r="S36" s="1">
        <f t="shared" si="6"/>
        <v>9.1999999999999993</v>
      </c>
      <c r="T36" s="1">
        <f t="shared" si="7"/>
        <v>6.1938568674007612</v>
      </c>
      <c r="U36" s="1">
        <v>117.4812</v>
      </c>
      <c r="V36" s="1">
        <v>119.798</v>
      </c>
      <c r="W36" s="1">
        <v>127.7602</v>
      </c>
      <c r="X36" s="1">
        <v>127.69580000000001</v>
      </c>
      <c r="Y36" s="1">
        <v>120.9748</v>
      </c>
      <c r="Z36" s="1">
        <v>126.1266</v>
      </c>
      <c r="AA36" s="1"/>
      <c r="AB36" s="1">
        <f t="shared" si="3"/>
        <v>377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358.11799999999999</v>
      </c>
      <c r="D37" s="1">
        <v>243.79499999999999</v>
      </c>
      <c r="E37" s="1">
        <v>335.82299999999998</v>
      </c>
      <c r="F37" s="1">
        <v>201.78299999999999</v>
      </c>
      <c r="G37" s="6">
        <v>1</v>
      </c>
      <c r="H37" s="1">
        <v>35</v>
      </c>
      <c r="I37" s="1" t="s">
        <v>32</v>
      </c>
      <c r="J37" s="1">
        <v>329.077</v>
      </c>
      <c r="K37" s="1">
        <f t="shared" si="2"/>
        <v>6.7459999999999809</v>
      </c>
      <c r="L37" s="1">
        <f t="shared" si="4"/>
        <v>206.54599999999999</v>
      </c>
      <c r="M37" s="1">
        <v>129.27699999999999</v>
      </c>
      <c r="N37" s="1">
        <v>53.829300000000103</v>
      </c>
      <c r="O37" s="1">
        <f t="shared" si="5"/>
        <v>41.309199999999997</v>
      </c>
      <c r="P37" s="5">
        <f t="shared" si="12"/>
        <v>124.43233999999987</v>
      </c>
      <c r="Q37" s="5"/>
      <c r="R37" s="1"/>
      <c r="S37" s="1">
        <f t="shared" si="6"/>
        <v>9.1999999999999993</v>
      </c>
      <c r="T37" s="1">
        <f t="shared" si="7"/>
        <v>6.1877814143096481</v>
      </c>
      <c r="U37" s="1">
        <v>39.105400000000003</v>
      </c>
      <c r="V37" s="1">
        <v>38.860200000000013</v>
      </c>
      <c r="W37" s="1">
        <v>46.649999999999991</v>
      </c>
      <c r="X37" s="1">
        <v>49.754800000000003</v>
      </c>
      <c r="Y37" s="1">
        <v>42.850399999999993</v>
      </c>
      <c r="Z37" s="1">
        <v>42.951600000000013</v>
      </c>
      <c r="AA37" s="1"/>
      <c r="AB37" s="1">
        <f t="shared" si="3"/>
        <v>124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31</v>
      </c>
      <c r="C38" s="1">
        <v>75.789000000000001</v>
      </c>
      <c r="D38" s="1">
        <v>86.882000000000005</v>
      </c>
      <c r="E38" s="1">
        <v>67.302999999999997</v>
      </c>
      <c r="F38" s="1">
        <v>73.906000000000006</v>
      </c>
      <c r="G38" s="6">
        <v>1</v>
      </c>
      <c r="H38" s="1">
        <v>45</v>
      </c>
      <c r="I38" s="1" t="s">
        <v>32</v>
      </c>
      <c r="J38" s="1">
        <v>67.2</v>
      </c>
      <c r="K38" s="1">
        <f t="shared" ref="K38:K66" si="13">E38-J38</f>
        <v>0.10299999999999443</v>
      </c>
      <c r="L38" s="1">
        <f t="shared" si="4"/>
        <v>67.302999999999997</v>
      </c>
      <c r="M38" s="1"/>
      <c r="N38" s="1">
        <v>69.819199999999938</v>
      </c>
      <c r="O38" s="1">
        <f t="shared" si="5"/>
        <v>13.460599999999999</v>
      </c>
      <c r="P38" s="5"/>
      <c r="Q38" s="5"/>
      <c r="R38" s="1"/>
      <c r="S38" s="1">
        <f t="shared" si="6"/>
        <v>10.677473515296491</v>
      </c>
      <c r="T38" s="1">
        <f t="shared" si="7"/>
        <v>10.677473515296491</v>
      </c>
      <c r="U38" s="1">
        <v>15.395200000000001</v>
      </c>
      <c r="V38" s="1">
        <v>12.837400000000001</v>
      </c>
      <c r="W38" s="1">
        <v>19.948</v>
      </c>
      <c r="X38" s="1">
        <v>18.215800000000002</v>
      </c>
      <c r="Y38" s="1">
        <v>9.1226000000000003</v>
      </c>
      <c r="Z38" s="1">
        <v>17.4834</v>
      </c>
      <c r="AA38" s="1"/>
      <c r="AB38" s="1">
        <f t="shared" ref="AB38:AB69" si="14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31</v>
      </c>
      <c r="C39" s="1">
        <v>129.637</v>
      </c>
      <c r="D39" s="1">
        <v>134.38</v>
      </c>
      <c r="E39" s="1">
        <v>102.324</v>
      </c>
      <c r="F39" s="1">
        <v>114.503</v>
      </c>
      <c r="G39" s="6">
        <v>1</v>
      </c>
      <c r="H39" s="1">
        <v>30</v>
      </c>
      <c r="I39" s="1" t="s">
        <v>32</v>
      </c>
      <c r="J39" s="1">
        <v>125.039</v>
      </c>
      <c r="K39" s="1">
        <f t="shared" si="13"/>
        <v>-22.715000000000003</v>
      </c>
      <c r="L39" s="1">
        <f t="shared" si="4"/>
        <v>78.784999999999997</v>
      </c>
      <c r="M39" s="1">
        <v>23.539000000000001</v>
      </c>
      <c r="N39" s="1">
        <v>16.840800000000002</v>
      </c>
      <c r="O39" s="1">
        <f t="shared" si="5"/>
        <v>15.757</v>
      </c>
      <c r="P39" s="5">
        <f t="shared" ref="P39:P40" si="15">9.2*O39-N39-F39</f>
        <v>13.620599999999982</v>
      </c>
      <c r="Q39" s="5"/>
      <c r="R39" s="1"/>
      <c r="S39" s="1">
        <f t="shared" si="6"/>
        <v>9.1999999999999975</v>
      </c>
      <c r="T39" s="1">
        <f t="shared" si="7"/>
        <v>8.335584184806752</v>
      </c>
      <c r="U39" s="1">
        <v>19.37</v>
      </c>
      <c r="V39" s="1">
        <v>20.339600000000001</v>
      </c>
      <c r="W39" s="1">
        <v>18.784800000000001</v>
      </c>
      <c r="X39" s="1">
        <v>18.7288</v>
      </c>
      <c r="Y39" s="1">
        <v>21.957599999999999</v>
      </c>
      <c r="Z39" s="1">
        <v>24.829599999999999</v>
      </c>
      <c r="AA39" s="1"/>
      <c r="AB39" s="1">
        <f t="shared" si="14"/>
        <v>14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31</v>
      </c>
      <c r="C40" s="1">
        <v>625.15200000000004</v>
      </c>
      <c r="D40" s="1">
        <v>290.017</v>
      </c>
      <c r="E40" s="1">
        <v>417.68700000000001</v>
      </c>
      <c r="F40" s="1">
        <v>398.45400000000001</v>
      </c>
      <c r="G40" s="6">
        <v>1</v>
      </c>
      <c r="H40" s="1">
        <v>45</v>
      </c>
      <c r="I40" s="1" t="s">
        <v>32</v>
      </c>
      <c r="J40" s="1">
        <v>415</v>
      </c>
      <c r="K40" s="1">
        <f t="shared" si="13"/>
        <v>2.6870000000000118</v>
      </c>
      <c r="L40" s="1">
        <f t="shared" si="4"/>
        <v>417.68700000000001</v>
      </c>
      <c r="M40" s="1"/>
      <c r="N40" s="1">
        <v>180.304</v>
      </c>
      <c r="O40" s="1">
        <f t="shared" si="5"/>
        <v>83.537400000000005</v>
      </c>
      <c r="P40" s="5">
        <f t="shared" si="15"/>
        <v>189.78608000000003</v>
      </c>
      <c r="Q40" s="5"/>
      <c r="R40" s="1"/>
      <c r="S40" s="1">
        <f t="shared" si="6"/>
        <v>9.2000000000000011</v>
      </c>
      <c r="T40" s="1">
        <f t="shared" si="7"/>
        <v>6.928130394290462</v>
      </c>
      <c r="U40" s="1">
        <v>83.91</v>
      </c>
      <c r="V40" s="1">
        <v>82.015599999999992</v>
      </c>
      <c r="W40" s="1">
        <v>93.558799999999991</v>
      </c>
      <c r="X40" s="1">
        <v>96.138400000000004</v>
      </c>
      <c r="Y40" s="1">
        <v>84.432599999999994</v>
      </c>
      <c r="Z40" s="1">
        <v>81.877199999999988</v>
      </c>
      <c r="AA40" s="1"/>
      <c r="AB40" s="1">
        <f t="shared" si="14"/>
        <v>190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31</v>
      </c>
      <c r="C41" s="1">
        <v>268.70600000000002</v>
      </c>
      <c r="D41" s="1">
        <v>323.17599999999999</v>
      </c>
      <c r="E41" s="1">
        <v>239.291</v>
      </c>
      <c r="F41" s="1">
        <v>291.42899999999997</v>
      </c>
      <c r="G41" s="6">
        <v>1</v>
      </c>
      <c r="H41" s="1">
        <v>45</v>
      </c>
      <c r="I41" s="1" t="s">
        <v>32</v>
      </c>
      <c r="J41" s="1">
        <v>238</v>
      </c>
      <c r="K41" s="1">
        <f t="shared" si="13"/>
        <v>1.2909999999999968</v>
      </c>
      <c r="L41" s="1">
        <f t="shared" si="4"/>
        <v>239.291</v>
      </c>
      <c r="M41" s="1"/>
      <c r="N41" s="1">
        <v>187.69480000000021</v>
      </c>
      <c r="O41" s="1">
        <f t="shared" si="5"/>
        <v>47.858199999999997</v>
      </c>
      <c r="P41" s="5"/>
      <c r="Q41" s="5"/>
      <c r="R41" s="1"/>
      <c r="S41" s="1">
        <f t="shared" si="6"/>
        <v>10.011320943955273</v>
      </c>
      <c r="T41" s="1">
        <f t="shared" si="7"/>
        <v>10.011320943955273</v>
      </c>
      <c r="U41" s="1">
        <v>58.547800000000009</v>
      </c>
      <c r="V41" s="1">
        <v>53.048599999999993</v>
      </c>
      <c r="W41" s="1">
        <v>56.778199999999991</v>
      </c>
      <c r="X41" s="1">
        <v>47.446399999999997</v>
      </c>
      <c r="Y41" s="1">
        <v>41.243800000000007</v>
      </c>
      <c r="Z41" s="1">
        <v>55.914599999999993</v>
      </c>
      <c r="AA41" s="1"/>
      <c r="AB41" s="1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31</v>
      </c>
      <c r="C42" s="1">
        <v>284.88</v>
      </c>
      <c r="D42" s="1">
        <v>204.11199999999999</v>
      </c>
      <c r="E42" s="1">
        <v>263.911</v>
      </c>
      <c r="F42" s="1">
        <v>176.49</v>
      </c>
      <c r="G42" s="6">
        <v>1</v>
      </c>
      <c r="H42" s="1">
        <v>45</v>
      </c>
      <c r="I42" s="1" t="s">
        <v>32</v>
      </c>
      <c r="J42" s="1">
        <v>254.39099999999999</v>
      </c>
      <c r="K42" s="1">
        <f t="shared" si="13"/>
        <v>9.5200000000000102</v>
      </c>
      <c r="L42" s="1">
        <f t="shared" si="4"/>
        <v>229.22</v>
      </c>
      <c r="M42" s="1">
        <v>34.691000000000003</v>
      </c>
      <c r="N42" s="1">
        <v>90.683899999999909</v>
      </c>
      <c r="O42" s="1">
        <f t="shared" si="5"/>
        <v>45.844000000000001</v>
      </c>
      <c r="P42" s="5">
        <f>9.2*O42-N42-F42</f>
        <v>154.59090000000003</v>
      </c>
      <c r="Q42" s="5"/>
      <c r="R42" s="1"/>
      <c r="S42" s="1">
        <f t="shared" si="6"/>
        <v>9.1999999999999975</v>
      </c>
      <c r="T42" s="1">
        <f t="shared" si="7"/>
        <v>5.8278924177645903</v>
      </c>
      <c r="U42" s="1">
        <v>40.037799999999997</v>
      </c>
      <c r="V42" s="1">
        <v>35.354799999999997</v>
      </c>
      <c r="W42" s="1">
        <v>47.480600000000003</v>
      </c>
      <c r="X42" s="1">
        <v>41.278799999999997</v>
      </c>
      <c r="Y42" s="1">
        <v>13.296799999999999</v>
      </c>
      <c r="Z42" s="1">
        <v>18.659800000000001</v>
      </c>
      <c r="AA42" s="1"/>
      <c r="AB42" s="1">
        <f t="shared" si="14"/>
        <v>155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75</v>
      </c>
      <c r="B43" s="10" t="s">
        <v>31</v>
      </c>
      <c r="C43" s="10"/>
      <c r="D43" s="10">
        <v>205.97499999999999</v>
      </c>
      <c r="E43" s="10"/>
      <c r="F43" s="10"/>
      <c r="G43" s="11">
        <v>0</v>
      </c>
      <c r="H43" s="10" t="e">
        <v>#N/A</v>
      </c>
      <c r="I43" s="10" t="s">
        <v>53</v>
      </c>
      <c r="J43" s="10"/>
      <c r="K43" s="10">
        <f t="shared" si="13"/>
        <v>0</v>
      </c>
      <c r="L43" s="10">
        <f t="shared" si="4"/>
        <v>0</v>
      </c>
      <c r="M43" s="10"/>
      <c r="N43" s="10"/>
      <c r="O43" s="10">
        <f t="shared" si="5"/>
        <v>0</v>
      </c>
      <c r="P43" s="12"/>
      <c r="Q43" s="12"/>
      <c r="R43" s="10"/>
      <c r="S43" s="10" t="e">
        <f t="shared" si="6"/>
        <v>#DIV/0!</v>
      </c>
      <c r="T43" s="10" t="e">
        <f t="shared" si="7"/>
        <v>#DIV/0!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 t="s">
        <v>76</v>
      </c>
      <c r="AB43" s="10">
        <f t="shared" si="1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39</v>
      </c>
      <c r="C44" s="1">
        <v>703</v>
      </c>
      <c r="D44" s="1">
        <v>566</v>
      </c>
      <c r="E44" s="1">
        <v>736</v>
      </c>
      <c r="F44" s="1">
        <v>470</v>
      </c>
      <c r="G44" s="6">
        <v>0.4</v>
      </c>
      <c r="H44" s="1">
        <v>45</v>
      </c>
      <c r="I44" s="1" t="s">
        <v>32</v>
      </c>
      <c r="J44" s="1">
        <v>744</v>
      </c>
      <c r="K44" s="1">
        <f t="shared" si="13"/>
        <v>-8</v>
      </c>
      <c r="L44" s="1">
        <f t="shared" si="4"/>
        <v>490</v>
      </c>
      <c r="M44" s="1">
        <v>246</v>
      </c>
      <c r="N44" s="1">
        <v>177.3599999999997</v>
      </c>
      <c r="O44" s="1">
        <f t="shared" si="5"/>
        <v>98</v>
      </c>
      <c r="P44" s="5">
        <f>9.2*O44-N44-F44</f>
        <v>254.24000000000024</v>
      </c>
      <c r="Q44" s="5"/>
      <c r="R44" s="1"/>
      <c r="S44" s="1">
        <f t="shared" si="6"/>
        <v>9.1999999999999993</v>
      </c>
      <c r="T44" s="1">
        <f t="shared" si="7"/>
        <v>6.6057142857142823</v>
      </c>
      <c r="U44" s="1">
        <v>90.8</v>
      </c>
      <c r="V44" s="1">
        <v>83.8</v>
      </c>
      <c r="W44" s="1">
        <v>110.2</v>
      </c>
      <c r="X44" s="1">
        <v>106</v>
      </c>
      <c r="Y44" s="1">
        <v>76.8</v>
      </c>
      <c r="Z44" s="1">
        <v>82.4</v>
      </c>
      <c r="AA44" s="1"/>
      <c r="AB44" s="1">
        <f t="shared" si="14"/>
        <v>102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3" t="s">
        <v>78</v>
      </c>
      <c r="B45" s="13" t="s">
        <v>39</v>
      </c>
      <c r="C45" s="13"/>
      <c r="D45" s="13"/>
      <c r="E45" s="13"/>
      <c r="F45" s="13"/>
      <c r="G45" s="14">
        <v>0</v>
      </c>
      <c r="H45" s="13">
        <v>50</v>
      </c>
      <c r="I45" s="13" t="s">
        <v>32</v>
      </c>
      <c r="J45" s="13"/>
      <c r="K45" s="13">
        <f t="shared" si="13"/>
        <v>0</v>
      </c>
      <c r="L45" s="13">
        <f t="shared" si="4"/>
        <v>0</v>
      </c>
      <c r="M45" s="13"/>
      <c r="N45" s="13"/>
      <c r="O45" s="13">
        <f t="shared" si="5"/>
        <v>0</v>
      </c>
      <c r="P45" s="15"/>
      <c r="Q45" s="15"/>
      <c r="R45" s="13"/>
      <c r="S45" s="13" t="e">
        <f t="shared" si="6"/>
        <v>#DIV/0!</v>
      </c>
      <c r="T45" s="13" t="e">
        <f t="shared" si="7"/>
        <v>#DIV/0!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 t="s">
        <v>34</v>
      </c>
      <c r="AB45" s="13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39</v>
      </c>
      <c r="C46" s="1">
        <v>715</v>
      </c>
      <c r="D46" s="1">
        <v>957</v>
      </c>
      <c r="E46" s="1">
        <v>943</v>
      </c>
      <c r="F46" s="1">
        <v>536</v>
      </c>
      <c r="G46" s="6">
        <v>0.4</v>
      </c>
      <c r="H46" s="1">
        <v>45</v>
      </c>
      <c r="I46" s="1" t="s">
        <v>32</v>
      </c>
      <c r="J46" s="1">
        <v>955</v>
      </c>
      <c r="K46" s="1">
        <f t="shared" si="13"/>
        <v>-12</v>
      </c>
      <c r="L46" s="1">
        <f t="shared" si="4"/>
        <v>523</v>
      </c>
      <c r="M46" s="1">
        <v>420</v>
      </c>
      <c r="N46" s="1">
        <v>256.5999999999998</v>
      </c>
      <c r="O46" s="1">
        <f t="shared" si="5"/>
        <v>104.6</v>
      </c>
      <c r="P46" s="5">
        <f>9.2*O46-N46-F46</f>
        <v>169.72000000000003</v>
      </c>
      <c r="Q46" s="5"/>
      <c r="R46" s="1"/>
      <c r="S46" s="1">
        <f t="shared" si="6"/>
        <v>9.1999999999999993</v>
      </c>
      <c r="T46" s="1">
        <f t="shared" si="7"/>
        <v>7.5774378585086026</v>
      </c>
      <c r="U46" s="1">
        <v>109.6</v>
      </c>
      <c r="V46" s="1">
        <v>106</v>
      </c>
      <c r="W46" s="1">
        <v>106.4</v>
      </c>
      <c r="X46" s="1">
        <v>106.2</v>
      </c>
      <c r="Y46" s="1">
        <v>91.4</v>
      </c>
      <c r="Z46" s="1">
        <v>91.2</v>
      </c>
      <c r="AA46" s="1"/>
      <c r="AB46" s="1">
        <f t="shared" si="14"/>
        <v>68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3" t="s">
        <v>80</v>
      </c>
      <c r="B47" s="13" t="s">
        <v>31</v>
      </c>
      <c r="C47" s="13"/>
      <c r="D47" s="13">
        <v>104.455</v>
      </c>
      <c r="E47" s="13">
        <v>104.455</v>
      </c>
      <c r="F47" s="13"/>
      <c r="G47" s="14">
        <v>0</v>
      </c>
      <c r="H47" s="13">
        <v>45</v>
      </c>
      <c r="I47" s="13" t="s">
        <v>32</v>
      </c>
      <c r="J47" s="13">
        <v>104.455</v>
      </c>
      <c r="K47" s="13">
        <f t="shared" si="13"/>
        <v>0</v>
      </c>
      <c r="L47" s="13">
        <f t="shared" si="4"/>
        <v>0</v>
      </c>
      <c r="M47" s="13">
        <v>104.455</v>
      </c>
      <c r="N47" s="13"/>
      <c r="O47" s="13">
        <f t="shared" si="5"/>
        <v>0</v>
      </c>
      <c r="P47" s="15"/>
      <c r="Q47" s="15"/>
      <c r="R47" s="13"/>
      <c r="S47" s="13" t="e">
        <f t="shared" si="6"/>
        <v>#DIV/0!</v>
      </c>
      <c r="T47" s="13" t="e">
        <f t="shared" si="7"/>
        <v>#DIV/0!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 t="s">
        <v>34</v>
      </c>
      <c r="AB47" s="13">
        <f t="shared" si="1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3" t="s">
        <v>81</v>
      </c>
      <c r="B48" s="13" t="s">
        <v>39</v>
      </c>
      <c r="C48" s="13"/>
      <c r="D48" s="13"/>
      <c r="E48" s="13"/>
      <c r="F48" s="13"/>
      <c r="G48" s="14">
        <v>0</v>
      </c>
      <c r="H48" s="13">
        <v>45</v>
      </c>
      <c r="I48" s="13" t="s">
        <v>32</v>
      </c>
      <c r="J48" s="13"/>
      <c r="K48" s="13">
        <f t="shared" si="13"/>
        <v>0</v>
      </c>
      <c r="L48" s="13">
        <f t="shared" si="4"/>
        <v>0</v>
      </c>
      <c r="M48" s="13"/>
      <c r="N48" s="13"/>
      <c r="O48" s="13">
        <f t="shared" si="5"/>
        <v>0</v>
      </c>
      <c r="P48" s="15"/>
      <c r="Q48" s="15"/>
      <c r="R48" s="13"/>
      <c r="S48" s="13" t="e">
        <f t="shared" si="6"/>
        <v>#DIV/0!</v>
      </c>
      <c r="T48" s="13" t="e">
        <f t="shared" si="7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 t="s">
        <v>34</v>
      </c>
      <c r="AB48" s="13">
        <f t="shared" si="1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3" t="s">
        <v>82</v>
      </c>
      <c r="B49" s="13" t="s">
        <v>39</v>
      </c>
      <c r="C49" s="13"/>
      <c r="D49" s="13"/>
      <c r="E49" s="13"/>
      <c r="F49" s="13"/>
      <c r="G49" s="14">
        <v>0</v>
      </c>
      <c r="H49" s="13">
        <v>40</v>
      </c>
      <c r="I49" s="13" t="s">
        <v>32</v>
      </c>
      <c r="J49" s="13"/>
      <c r="K49" s="13">
        <f t="shared" si="13"/>
        <v>0</v>
      </c>
      <c r="L49" s="13">
        <f t="shared" si="4"/>
        <v>0</v>
      </c>
      <c r="M49" s="13"/>
      <c r="N49" s="13"/>
      <c r="O49" s="13">
        <f t="shared" si="5"/>
        <v>0</v>
      </c>
      <c r="P49" s="15"/>
      <c r="Q49" s="15"/>
      <c r="R49" s="13"/>
      <c r="S49" s="13" t="e">
        <f t="shared" si="6"/>
        <v>#DIV/0!</v>
      </c>
      <c r="T49" s="13" t="e">
        <f t="shared" si="7"/>
        <v>#DIV/0!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 t="s">
        <v>34</v>
      </c>
      <c r="AB49" s="13">
        <f t="shared" si="1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31</v>
      </c>
      <c r="C50" s="1">
        <v>278.68200000000002</v>
      </c>
      <c r="D50" s="1">
        <v>120.834</v>
      </c>
      <c r="E50" s="1">
        <v>232.321</v>
      </c>
      <c r="F50" s="1">
        <v>137.65</v>
      </c>
      <c r="G50" s="6">
        <v>1</v>
      </c>
      <c r="H50" s="1">
        <v>40</v>
      </c>
      <c r="I50" s="1" t="s">
        <v>32</v>
      </c>
      <c r="J50" s="1">
        <v>236.65799999999999</v>
      </c>
      <c r="K50" s="1">
        <f t="shared" si="13"/>
        <v>-4.3369999999999891</v>
      </c>
      <c r="L50" s="1">
        <f t="shared" si="4"/>
        <v>197.96299999999999</v>
      </c>
      <c r="M50" s="1">
        <v>34.357999999999997</v>
      </c>
      <c r="N50" s="1"/>
      <c r="O50" s="1">
        <f t="shared" si="5"/>
        <v>39.592599999999997</v>
      </c>
      <c r="P50" s="5">
        <f t="shared" ref="P50:P51" si="16">9.2*O50-N50-F50</f>
        <v>226.60191999999992</v>
      </c>
      <c r="Q50" s="5"/>
      <c r="R50" s="1"/>
      <c r="S50" s="1">
        <f t="shared" si="6"/>
        <v>9.1999999999999993</v>
      </c>
      <c r="T50" s="1">
        <f t="shared" si="7"/>
        <v>3.4766597798578527</v>
      </c>
      <c r="U50" s="1">
        <v>27.293399999999998</v>
      </c>
      <c r="V50" s="1">
        <v>29.388400000000001</v>
      </c>
      <c r="W50" s="1">
        <v>39.508799999999987</v>
      </c>
      <c r="X50" s="1">
        <v>40.967399999999998</v>
      </c>
      <c r="Y50" s="1">
        <v>36.542999999999999</v>
      </c>
      <c r="Z50" s="1">
        <v>34.965000000000003</v>
      </c>
      <c r="AA50" s="1"/>
      <c r="AB50" s="1">
        <f t="shared" si="14"/>
        <v>227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39</v>
      </c>
      <c r="C51" s="1">
        <v>500</v>
      </c>
      <c r="D51" s="1">
        <v>312</v>
      </c>
      <c r="E51" s="1">
        <v>346</v>
      </c>
      <c r="F51" s="1">
        <v>404</v>
      </c>
      <c r="G51" s="6">
        <v>0.4</v>
      </c>
      <c r="H51" s="1">
        <v>40</v>
      </c>
      <c r="I51" s="1" t="s">
        <v>32</v>
      </c>
      <c r="J51" s="1">
        <v>352</v>
      </c>
      <c r="K51" s="1">
        <f t="shared" si="13"/>
        <v>-6</v>
      </c>
      <c r="L51" s="1">
        <f t="shared" si="4"/>
        <v>298</v>
      </c>
      <c r="M51" s="1">
        <v>48</v>
      </c>
      <c r="N51" s="1">
        <v>68.740000000000066</v>
      </c>
      <c r="O51" s="1">
        <f t="shared" si="5"/>
        <v>59.6</v>
      </c>
      <c r="P51" s="5">
        <f t="shared" si="16"/>
        <v>75.57999999999987</v>
      </c>
      <c r="Q51" s="5"/>
      <c r="R51" s="1"/>
      <c r="S51" s="1">
        <f t="shared" si="6"/>
        <v>9.1999999999999993</v>
      </c>
      <c r="T51" s="1">
        <f t="shared" si="7"/>
        <v>7.9318791946308735</v>
      </c>
      <c r="U51" s="1">
        <v>60.2</v>
      </c>
      <c r="V51" s="1">
        <v>55</v>
      </c>
      <c r="W51" s="1">
        <v>77.599999999999994</v>
      </c>
      <c r="X51" s="1">
        <v>72.2</v>
      </c>
      <c r="Y51" s="1">
        <v>52.4</v>
      </c>
      <c r="Z51" s="1">
        <v>62.6</v>
      </c>
      <c r="AA51" s="1"/>
      <c r="AB51" s="1">
        <f t="shared" si="14"/>
        <v>30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39</v>
      </c>
      <c r="C52" s="1">
        <v>619</v>
      </c>
      <c r="D52" s="1">
        <v>414</v>
      </c>
      <c r="E52" s="1">
        <v>463</v>
      </c>
      <c r="F52" s="1">
        <v>441</v>
      </c>
      <c r="G52" s="6">
        <v>0.4</v>
      </c>
      <c r="H52" s="1">
        <v>45</v>
      </c>
      <c r="I52" s="1" t="s">
        <v>32</v>
      </c>
      <c r="J52" s="1">
        <v>460</v>
      </c>
      <c r="K52" s="1">
        <f t="shared" si="13"/>
        <v>3</v>
      </c>
      <c r="L52" s="1">
        <f t="shared" si="4"/>
        <v>403</v>
      </c>
      <c r="M52" s="1">
        <v>60</v>
      </c>
      <c r="N52" s="1">
        <v>386.2</v>
      </c>
      <c r="O52" s="1">
        <f t="shared" si="5"/>
        <v>80.599999999999994</v>
      </c>
      <c r="P52" s="5"/>
      <c r="Q52" s="5"/>
      <c r="R52" s="1"/>
      <c r="S52" s="1">
        <f t="shared" si="6"/>
        <v>10.263027295285362</v>
      </c>
      <c r="T52" s="1">
        <f t="shared" si="7"/>
        <v>10.263027295285362</v>
      </c>
      <c r="U52" s="1">
        <v>97.2</v>
      </c>
      <c r="V52" s="1">
        <v>83.4</v>
      </c>
      <c r="W52" s="1">
        <v>93.6</v>
      </c>
      <c r="X52" s="1">
        <v>90.2</v>
      </c>
      <c r="Y52" s="1">
        <v>59.8</v>
      </c>
      <c r="Z52" s="1">
        <v>85</v>
      </c>
      <c r="AA52" s="1"/>
      <c r="AB52" s="1">
        <f t="shared" si="14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86</v>
      </c>
      <c r="B53" s="10" t="s">
        <v>31</v>
      </c>
      <c r="C53" s="10"/>
      <c r="D53" s="10">
        <v>35.098999999999997</v>
      </c>
      <c r="E53" s="10">
        <v>35.098999999999997</v>
      </c>
      <c r="F53" s="10"/>
      <c r="G53" s="11">
        <v>0</v>
      </c>
      <c r="H53" s="10" t="e">
        <v>#N/A</v>
      </c>
      <c r="I53" s="10" t="s">
        <v>53</v>
      </c>
      <c r="J53" s="10">
        <v>35.098999999999997</v>
      </c>
      <c r="K53" s="10">
        <f t="shared" si="13"/>
        <v>0</v>
      </c>
      <c r="L53" s="10">
        <f t="shared" si="4"/>
        <v>0</v>
      </c>
      <c r="M53" s="10">
        <v>35.098999999999997</v>
      </c>
      <c r="N53" s="10"/>
      <c r="O53" s="10">
        <f t="shared" si="5"/>
        <v>0</v>
      </c>
      <c r="P53" s="12"/>
      <c r="Q53" s="12"/>
      <c r="R53" s="10"/>
      <c r="S53" s="10" t="e">
        <f t="shared" si="6"/>
        <v>#DIV/0!</v>
      </c>
      <c r="T53" s="10" t="e">
        <f t="shared" si="7"/>
        <v>#DIV/0!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/>
      <c r="AB53" s="10">
        <f t="shared" si="14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87</v>
      </c>
      <c r="B54" s="13" t="s">
        <v>31</v>
      </c>
      <c r="C54" s="13"/>
      <c r="D54" s="13">
        <v>34.197000000000003</v>
      </c>
      <c r="E54" s="13">
        <v>34.197000000000003</v>
      </c>
      <c r="F54" s="13"/>
      <c r="G54" s="14">
        <v>0</v>
      </c>
      <c r="H54" s="13" t="e">
        <v>#N/A</v>
      </c>
      <c r="I54" s="13" t="s">
        <v>32</v>
      </c>
      <c r="J54" s="13">
        <v>34.197000000000003</v>
      </c>
      <c r="K54" s="13">
        <f t="shared" si="13"/>
        <v>0</v>
      </c>
      <c r="L54" s="13">
        <f t="shared" si="4"/>
        <v>0</v>
      </c>
      <c r="M54" s="13">
        <v>34.197000000000003</v>
      </c>
      <c r="N54" s="13"/>
      <c r="O54" s="13">
        <f t="shared" si="5"/>
        <v>0</v>
      </c>
      <c r="P54" s="15"/>
      <c r="Q54" s="15"/>
      <c r="R54" s="13"/>
      <c r="S54" s="13" t="e">
        <f t="shared" si="6"/>
        <v>#DIV/0!</v>
      </c>
      <c r="T54" s="13" t="e">
        <f t="shared" si="7"/>
        <v>#DIV/0!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 t="s">
        <v>34</v>
      </c>
      <c r="AB54" s="13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88</v>
      </c>
      <c r="B55" s="13" t="s">
        <v>39</v>
      </c>
      <c r="C55" s="13"/>
      <c r="D55" s="13">
        <v>24</v>
      </c>
      <c r="E55" s="13">
        <v>24</v>
      </c>
      <c r="F55" s="13"/>
      <c r="G55" s="14">
        <v>0</v>
      </c>
      <c r="H55" s="13">
        <v>40</v>
      </c>
      <c r="I55" s="13" t="s">
        <v>32</v>
      </c>
      <c r="J55" s="13">
        <v>24</v>
      </c>
      <c r="K55" s="13">
        <f t="shared" si="13"/>
        <v>0</v>
      </c>
      <c r="L55" s="13">
        <f t="shared" si="4"/>
        <v>0</v>
      </c>
      <c r="M55" s="13">
        <v>24</v>
      </c>
      <c r="N55" s="13"/>
      <c r="O55" s="13">
        <f t="shared" si="5"/>
        <v>0</v>
      </c>
      <c r="P55" s="15"/>
      <c r="Q55" s="15"/>
      <c r="R55" s="13"/>
      <c r="S55" s="13" t="e">
        <f t="shared" si="6"/>
        <v>#DIV/0!</v>
      </c>
      <c r="T55" s="13" t="e">
        <f t="shared" si="7"/>
        <v>#DIV/0!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 t="s">
        <v>34</v>
      </c>
      <c r="AB55" s="13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39</v>
      </c>
      <c r="C56" s="1">
        <v>639</v>
      </c>
      <c r="D56" s="1">
        <v>1056</v>
      </c>
      <c r="E56" s="1">
        <v>1021</v>
      </c>
      <c r="F56" s="1">
        <v>542</v>
      </c>
      <c r="G56" s="6">
        <v>0.4</v>
      </c>
      <c r="H56" s="1">
        <v>40</v>
      </c>
      <c r="I56" s="1" t="s">
        <v>32</v>
      </c>
      <c r="J56" s="1">
        <v>1033</v>
      </c>
      <c r="K56" s="1">
        <f t="shared" si="13"/>
        <v>-12</v>
      </c>
      <c r="L56" s="1">
        <f t="shared" si="4"/>
        <v>541</v>
      </c>
      <c r="M56" s="1">
        <v>480</v>
      </c>
      <c r="N56" s="1">
        <v>369.2</v>
      </c>
      <c r="O56" s="1">
        <f t="shared" si="5"/>
        <v>108.2</v>
      </c>
      <c r="P56" s="5">
        <f>9.2*O56-N56-F56</f>
        <v>84.240000000000009</v>
      </c>
      <c r="Q56" s="5"/>
      <c r="R56" s="1"/>
      <c r="S56" s="1">
        <f t="shared" si="6"/>
        <v>9.2000000000000011</v>
      </c>
      <c r="T56" s="1">
        <f t="shared" si="7"/>
        <v>8.421441774491683</v>
      </c>
      <c r="U56" s="1">
        <v>117.2</v>
      </c>
      <c r="V56" s="1">
        <v>108.2</v>
      </c>
      <c r="W56" s="1">
        <v>105</v>
      </c>
      <c r="X56" s="1">
        <v>104.6</v>
      </c>
      <c r="Y56" s="1">
        <v>102</v>
      </c>
      <c r="Z56" s="1">
        <v>111</v>
      </c>
      <c r="AA56" s="1"/>
      <c r="AB56" s="1">
        <f t="shared" si="14"/>
        <v>34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31</v>
      </c>
      <c r="C57" s="1">
        <v>138.048</v>
      </c>
      <c r="D57" s="1">
        <v>129.38300000000001</v>
      </c>
      <c r="E57" s="1">
        <v>101.142</v>
      </c>
      <c r="F57" s="1">
        <v>140.67699999999999</v>
      </c>
      <c r="G57" s="6">
        <v>1</v>
      </c>
      <c r="H57" s="1">
        <v>50</v>
      </c>
      <c r="I57" s="1" t="s">
        <v>32</v>
      </c>
      <c r="J57" s="1">
        <v>104.3</v>
      </c>
      <c r="K57" s="1">
        <f t="shared" si="13"/>
        <v>-3.1580000000000013</v>
      </c>
      <c r="L57" s="1">
        <f t="shared" si="4"/>
        <v>101.142</v>
      </c>
      <c r="M57" s="1"/>
      <c r="N57" s="1">
        <v>36.718599999999981</v>
      </c>
      <c r="O57" s="1">
        <f t="shared" si="5"/>
        <v>20.228400000000001</v>
      </c>
      <c r="P57" s="5">
        <f t="shared" ref="P56:P61" si="17">9.5*O57-N57-F57</f>
        <v>14.774200000000036</v>
      </c>
      <c r="Q57" s="5"/>
      <c r="R57" s="1"/>
      <c r="S57" s="1">
        <f t="shared" si="6"/>
        <v>9.5</v>
      </c>
      <c r="T57" s="1">
        <f t="shared" si="7"/>
        <v>8.76963081608036</v>
      </c>
      <c r="U57" s="1">
        <v>20.826599999999999</v>
      </c>
      <c r="V57" s="1">
        <v>21.663799999999998</v>
      </c>
      <c r="W57" s="1">
        <v>19.416399999999999</v>
      </c>
      <c r="X57" s="1">
        <v>20.189399999999999</v>
      </c>
      <c r="Y57" s="1">
        <v>24.9788</v>
      </c>
      <c r="Z57" s="1">
        <v>23.0838</v>
      </c>
      <c r="AA57" s="1"/>
      <c r="AB57" s="1">
        <f t="shared" si="14"/>
        <v>15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31</v>
      </c>
      <c r="C58" s="1">
        <v>186.29499999999999</v>
      </c>
      <c r="D58" s="1">
        <v>119.07899999999999</v>
      </c>
      <c r="E58" s="1">
        <v>150.47900000000001</v>
      </c>
      <c r="F58" s="1">
        <v>117.221</v>
      </c>
      <c r="G58" s="6">
        <v>1</v>
      </c>
      <c r="H58" s="1">
        <v>50</v>
      </c>
      <c r="I58" s="1" t="s">
        <v>32</v>
      </c>
      <c r="J58" s="1">
        <v>149.75</v>
      </c>
      <c r="K58" s="1">
        <f t="shared" si="13"/>
        <v>0.72900000000001342</v>
      </c>
      <c r="L58" s="1">
        <f t="shared" si="4"/>
        <v>150.47900000000001</v>
      </c>
      <c r="M58" s="1"/>
      <c r="N58" s="1">
        <v>106.9316</v>
      </c>
      <c r="O58" s="1">
        <f t="shared" si="5"/>
        <v>30.095800000000004</v>
      </c>
      <c r="P58" s="5">
        <f t="shared" si="17"/>
        <v>61.75750000000005</v>
      </c>
      <c r="Q58" s="5"/>
      <c r="R58" s="1"/>
      <c r="S58" s="1">
        <f t="shared" si="6"/>
        <v>9.5</v>
      </c>
      <c r="T58" s="1">
        <f t="shared" si="7"/>
        <v>7.4479694841140613</v>
      </c>
      <c r="U58" s="1">
        <v>29.6066</v>
      </c>
      <c r="V58" s="1">
        <v>26.0428</v>
      </c>
      <c r="W58" s="1">
        <v>24.28</v>
      </c>
      <c r="X58" s="1">
        <v>24.405200000000001</v>
      </c>
      <c r="Y58" s="1">
        <v>20.1252</v>
      </c>
      <c r="Z58" s="1">
        <v>19.850200000000001</v>
      </c>
      <c r="AA58" s="1"/>
      <c r="AB58" s="1">
        <f t="shared" si="14"/>
        <v>62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31</v>
      </c>
      <c r="C59" s="1">
        <v>201.904</v>
      </c>
      <c r="D59" s="1">
        <v>103.38500000000001</v>
      </c>
      <c r="E59" s="1">
        <v>180.583</v>
      </c>
      <c r="F59" s="1">
        <v>105.76</v>
      </c>
      <c r="G59" s="6">
        <v>1</v>
      </c>
      <c r="H59" s="1">
        <v>40</v>
      </c>
      <c r="I59" s="1" t="s">
        <v>32</v>
      </c>
      <c r="J59" s="1">
        <v>170.935</v>
      </c>
      <c r="K59" s="1">
        <f t="shared" si="13"/>
        <v>9.6479999999999961</v>
      </c>
      <c r="L59" s="1">
        <f t="shared" si="4"/>
        <v>144.148</v>
      </c>
      <c r="M59" s="1">
        <v>36.435000000000002</v>
      </c>
      <c r="N59" s="1">
        <v>10</v>
      </c>
      <c r="O59" s="1">
        <f t="shared" si="5"/>
        <v>28.829599999999999</v>
      </c>
      <c r="P59" s="5">
        <f t="shared" ref="P59:P61" si="18">9.2*O59-N59-F59</f>
        <v>149.47231999999997</v>
      </c>
      <c r="Q59" s="5"/>
      <c r="R59" s="1"/>
      <c r="S59" s="1">
        <f t="shared" si="6"/>
        <v>9.1999999999999993</v>
      </c>
      <c r="T59" s="1">
        <f t="shared" si="7"/>
        <v>4.0153175902544609</v>
      </c>
      <c r="U59" s="1">
        <v>20.702200000000001</v>
      </c>
      <c r="V59" s="1">
        <v>20.57</v>
      </c>
      <c r="W59" s="1">
        <v>27.580200000000001</v>
      </c>
      <c r="X59" s="1">
        <v>27.902200000000001</v>
      </c>
      <c r="Y59" s="1">
        <v>25.14660000000001</v>
      </c>
      <c r="Z59" s="1">
        <v>22.241800000000001</v>
      </c>
      <c r="AA59" s="1"/>
      <c r="AB59" s="1">
        <f t="shared" si="14"/>
        <v>149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31</v>
      </c>
      <c r="C60" s="1">
        <v>963.08799999999997</v>
      </c>
      <c r="D60" s="1">
        <v>3112.2339999999999</v>
      </c>
      <c r="E60" s="1">
        <v>1681.7049999999999</v>
      </c>
      <c r="F60" s="1">
        <v>772.48299999999995</v>
      </c>
      <c r="G60" s="6">
        <v>1</v>
      </c>
      <c r="H60" s="1">
        <v>40</v>
      </c>
      <c r="I60" s="1" t="s">
        <v>32</v>
      </c>
      <c r="J60" s="1">
        <v>1679.5319999999999</v>
      </c>
      <c r="K60" s="1">
        <f t="shared" si="13"/>
        <v>2.1730000000000018</v>
      </c>
      <c r="L60" s="1">
        <f t="shared" si="4"/>
        <v>475.97299999999996</v>
      </c>
      <c r="M60" s="1">
        <v>1205.732</v>
      </c>
      <c r="N60" s="1"/>
      <c r="O60" s="1">
        <f t="shared" si="5"/>
        <v>95.194599999999994</v>
      </c>
      <c r="P60" s="5">
        <f t="shared" si="18"/>
        <v>103.30731999999989</v>
      </c>
      <c r="Q60" s="5"/>
      <c r="R60" s="1"/>
      <c r="S60" s="1">
        <f t="shared" si="6"/>
        <v>9.1999999999999993</v>
      </c>
      <c r="T60" s="1">
        <f t="shared" si="7"/>
        <v>8.114777518892879</v>
      </c>
      <c r="U60" s="1">
        <v>96.839000000000027</v>
      </c>
      <c r="V60" s="1">
        <v>103.36660000000001</v>
      </c>
      <c r="W60" s="1">
        <v>145.62919999999991</v>
      </c>
      <c r="X60" s="1">
        <v>135.81899999999999</v>
      </c>
      <c r="Y60" s="1">
        <v>94.377199999999988</v>
      </c>
      <c r="Z60" s="1">
        <v>118.40260000000001</v>
      </c>
      <c r="AA60" s="1"/>
      <c r="AB60" s="1">
        <f t="shared" si="14"/>
        <v>103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31</v>
      </c>
      <c r="C61" s="1">
        <v>136.60499999999999</v>
      </c>
      <c r="D61" s="1">
        <v>90.849000000000004</v>
      </c>
      <c r="E61" s="1">
        <v>109.41500000000001</v>
      </c>
      <c r="F61" s="1">
        <v>90.117999999999995</v>
      </c>
      <c r="G61" s="6">
        <v>1</v>
      </c>
      <c r="H61" s="1">
        <v>40</v>
      </c>
      <c r="I61" s="1" t="s">
        <v>32</v>
      </c>
      <c r="J61" s="1">
        <v>107.3</v>
      </c>
      <c r="K61" s="1">
        <f t="shared" si="13"/>
        <v>2.1150000000000091</v>
      </c>
      <c r="L61" s="1">
        <f t="shared" si="4"/>
        <v>109.41500000000001</v>
      </c>
      <c r="M61" s="1"/>
      <c r="N61" s="1">
        <v>27.918200000000031</v>
      </c>
      <c r="O61" s="1">
        <f t="shared" si="5"/>
        <v>21.883000000000003</v>
      </c>
      <c r="P61" s="5">
        <f t="shared" si="18"/>
        <v>83.287399999999963</v>
      </c>
      <c r="Q61" s="5"/>
      <c r="R61" s="1"/>
      <c r="S61" s="1">
        <f t="shared" si="6"/>
        <v>9.1999999999999993</v>
      </c>
      <c r="T61" s="1">
        <f t="shared" si="7"/>
        <v>5.3939679203034325</v>
      </c>
      <c r="U61" s="1">
        <v>18.792200000000001</v>
      </c>
      <c r="V61" s="1">
        <v>19.5426</v>
      </c>
      <c r="W61" s="1">
        <v>13.718400000000001</v>
      </c>
      <c r="X61" s="1">
        <v>10.301600000000001</v>
      </c>
      <c r="Y61" s="1">
        <v>23.678000000000001</v>
      </c>
      <c r="Z61" s="1">
        <v>25.225999999999999</v>
      </c>
      <c r="AA61" s="1"/>
      <c r="AB61" s="1">
        <f t="shared" si="14"/>
        <v>83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95</v>
      </c>
      <c r="B62" s="13" t="s">
        <v>39</v>
      </c>
      <c r="C62" s="13"/>
      <c r="D62" s="13"/>
      <c r="E62" s="13"/>
      <c r="F62" s="13"/>
      <c r="G62" s="14">
        <v>0</v>
      </c>
      <c r="H62" s="13">
        <v>50</v>
      </c>
      <c r="I62" s="13" t="s">
        <v>32</v>
      </c>
      <c r="J62" s="13"/>
      <c r="K62" s="13">
        <f t="shared" si="13"/>
        <v>0</v>
      </c>
      <c r="L62" s="13">
        <f t="shared" si="4"/>
        <v>0</v>
      </c>
      <c r="M62" s="13"/>
      <c r="N62" s="13"/>
      <c r="O62" s="13">
        <f t="shared" si="5"/>
        <v>0</v>
      </c>
      <c r="P62" s="15"/>
      <c r="Q62" s="15"/>
      <c r="R62" s="13"/>
      <c r="S62" s="13" t="e">
        <f t="shared" si="6"/>
        <v>#DIV/0!</v>
      </c>
      <c r="T62" s="13" t="e">
        <f t="shared" si="7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 t="s">
        <v>34</v>
      </c>
      <c r="AB62" s="13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96</v>
      </c>
      <c r="B63" s="1" t="s">
        <v>31</v>
      </c>
      <c r="C63" s="1">
        <v>239.529</v>
      </c>
      <c r="D63" s="1">
        <v>210.32599999999999</v>
      </c>
      <c r="E63" s="1">
        <v>249.25899999999999</v>
      </c>
      <c r="F63" s="1">
        <v>170.73699999999999</v>
      </c>
      <c r="G63" s="6">
        <v>1</v>
      </c>
      <c r="H63" s="1">
        <v>40</v>
      </c>
      <c r="I63" s="1" t="s">
        <v>32</v>
      </c>
      <c r="J63" s="1">
        <v>260.17899999999997</v>
      </c>
      <c r="K63" s="1">
        <f t="shared" si="13"/>
        <v>-10.919999999999987</v>
      </c>
      <c r="L63" s="1">
        <f t="shared" si="4"/>
        <v>217.77999999999997</v>
      </c>
      <c r="M63" s="1">
        <v>31.478999999999999</v>
      </c>
      <c r="N63" s="1">
        <v>59.03720000000007</v>
      </c>
      <c r="O63" s="1">
        <f t="shared" si="5"/>
        <v>43.555999999999997</v>
      </c>
      <c r="P63" s="5">
        <f t="shared" ref="P63:P65" si="19">9.2*O63-N63-F63</f>
        <v>170.94099999999989</v>
      </c>
      <c r="Q63" s="5"/>
      <c r="R63" s="1"/>
      <c r="S63" s="1">
        <f t="shared" si="6"/>
        <v>9.1999999999999993</v>
      </c>
      <c r="T63" s="1">
        <f t="shared" si="7"/>
        <v>5.2753742308751965</v>
      </c>
      <c r="U63" s="1">
        <v>38.770200000000003</v>
      </c>
      <c r="V63" s="1">
        <v>38.922600000000003</v>
      </c>
      <c r="W63" s="1">
        <v>28.030799999999999</v>
      </c>
      <c r="X63" s="1">
        <v>31.330400000000001</v>
      </c>
      <c r="Y63" s="1">
        <v>45.704599999999999</v>
      </c>
      <c r="Z63" s="1">
        <v>47.439399999999992</v>
      </c>
      <c r="AA63" s="1"/>
      <c r="AB63" s="1">
        <f t="shared" si="14"/>
        <v>171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39</v>
      </c>
      <c r="C64" s="1">
        <v>491</v>
      </c>
      <c r="D64" s="1">
        <v>366</v>
      </c>
      <c r="E64" s="1">
        <v>335</v>
      </c>
      <c r="F64" s="1">
        <v>419</v>
      </c>
      <c r="G64" s="6">
        <v>0.4</v>
      </c>
      <c r="H64" s="1">
        <v>40</v>
      </c>
      <c r="I64" s="1" t="s">
        <v>32</v>
      </c>
      <c r="J64" s="1">
        <v>361</v>
      </c>
      <c r="K64" s="1">
        <f t="shared" si="13"/>
        <v>-26</v>
      </c>
      <c r="L64" s="1">
        <f t="shared" si="4"/>
        <v>335</v>
      </c>
      <c r="M64" s="1"/>
      <c r="N64" s="1">
        <v>120.2</v>
      </c>
      <c r="O64" s="1">
        <f t="shared" si="5"/>
        <v>67</v>
      </c>
      <c r="P64" s="5">
        <f t="shared" si="19"/>
        <v>77.199999999999989</v>
      </c>
      <c r="Q64" s="5"/>
      <c r="R64" s="1"/>
      <c r="S64" s="1">
        <f t="shared" si="6"/>
        <v>9.2000000000000011</v>
      </c>
      <c r="T64" s="1">
        <f t="shared" si="7"/>
        <v>8.0477611940298512</v>
      </c>
      <c r="U64" s="1">
        <v>71.2</v>
      </c>
      <c r="V64" s="1">
        <v>75.2</v>
      </c>
      <c r="W64" s="1">
        <v>87.4</v>
      </c>
      <c r="X64" s="1">
        <v>76.8</v>
      </c>
      <c r="Y64" s="1">
        <v>64.2</v>
      </c>
      <c r="Z64" s="1">
        <v>77.599999999999994</v>
      </c>
      <c r="AA64" s="1"/>
      <c r="AB64" s="1">
        <f t="shared" si="14"/>
        <v>31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39</v>
      </c>
      <c r="C65" s="1">
        <v>520</v>
      </c>
      <c r="D65" s="1">
        <v>402</v>
      </c>
      <c r="E65" s="1">
        <v>351</v>
      </c>
      <c r="F65" s="1">
        <v>447</v>
      </c>
      <c r="G65" s="6">
        <v>0.4</v>
      </c>
      <c r="H65" s="1">
        <v>40</v>
      </c>
      <c r="I65" s="1" t="s">
        <v>32</v>
      </c>
      <c r="J65" s="1">
        <v>349</v>
      </c>
      <c r="K65" s="1">
        <f t="shared" si="13"/>
        <v>2</v>
      </c>
      <c r="L65" s="1">
        <f t="shared" si="4"/>
        <v>351</v>
      </c>
      <c r="M65" s="1"/>
      <c r="N65" s="1">
        <v>101.59999999999989</v>
      </c>
      <c r="O65" s="1">
        <f t="shared" si="5"/>
        <v>70.2</v>
      </c>
      <c r="P65" s="5">
        <f t="shared" si="19"/>
        <v>97.240000000000123</v>
      </c>
      <c r="Q65" s="5"/>
      <c r="R65" s="1"/>
      <c r="S65" s="1">
        <f t="shared" si="6"/>
        <v>9.1999999999999993</v>
      </c>
      <c r="T65" s="1">
        <f t="shared" si="7"/>
        <v>7.8148148148148131</v>
      </c>
      <c r="U65" s="1">
        <v>74.599999999999994</v>
      </c>
      <c r="V65" s="1">
        <v>79.8</v>
      </c>
      <c r="W65" s="1">
        <v>85</v>
      </c>
      <c r="X65" s="1">
        <v>79.2</v>
      </c>
      <c r="Y65" s="1">
        <v>63.8</v>
      </c>
      <c r="Z65" s="1">
        <v>68.599999999999994</v>
      </c>
      <c r="AA65" s="1"/>
      <c r="AB65" s="1">
        <f t="shared" si="14"/>
        <v>39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3" t="s">
        <v>99</v>
      </c>
      <c r="B66" s="13" t="s">
        <v>31</v>
      </c>
      <c r="C66" s="13"/>
      <c r="D66" s="13"/>
      <c r="E66" s="13"/>
      <c r="F66" s="13"/>
      <c r="G66" s="14">
        <v>0</v>
      </c>
      <c r="H66" s="13">
        <v>55</v>
      </c>
      <c r="I66" s="13" t="s">
        <v>32</v>
      </c>
      <c r="J66" s="13"/>
      <c r="K66" s="13">
        <f t="shared" si="13"/>
        <v>0</v>
      </c>
      <c r="L66" s="13">
        <f t="shared" si="4"/>
        <v>0</v>
      </c>
      <c r="M66" s="13"/>
      <c r="N66" s="13"/>
      <c r="O66" s="13">
        <f t="shared" si="5"/>
        <v>0</v>
      </c>
      <c r="P66" s="15"/>
      <c r="Q66" s="15"/>
      <c r="R66" s="13"/>
      <c r="S66" s="13" t="e">
        <f t="shared" si="6"/>
        <v>#DIV/0!</v>
      </c>
      <c r="T66" s="13" t="e">
        <f t="shared" si="7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 t="s">
        <v>34</v>
      </c>
      <c r="AB66" s="13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31</v>
      </c>
      <c r="C67" s="1">
        <v>207.46199999999999</v>
      </c>
      <c r="D67" s="1">
        <v>169.798</v>
      </c>
      <c r="E67" s="1">
        <v>164.25899999999999</v>
      </c>
      <c r="F67" s="1">
        <v>171.43600000000001</v>
      </c>
      <c r="G67" s="6">
        <v>1</v>
      </c>
      <c r="H67" s="1">
        <v>50</v>
      </c>
      <c r="I67" s="1" t="s">
        <v>32</v>
      </c>
      <c r="J67" s="1">
        <v>150.30000000000001</v>
      </c>
      <c r="K67" s="1">
        <f t="shared" ref="K67:K95" si="20">E67-J67</f>
        <v>13.958999999999975</v>
      </c>
      <c r="L67" s="1">
        <f t="shared" si="4"/>
        <v>164.25899999999999</v>
      </c>
      <c r="M67" s="1"/>
      <c r="N67" s="1">
        <v>96.509200000000021</v>
      </c>
      <c r="O67" s="1">
        <f t="shared" si="5"/>
        <v>32.851799999999997</v>
      </c>
      <c r="P67" s="5">
        <f>9.5*O67-N67-F67</f>
        <v>44.146899999999931</v>
      </c>
      <c r="Q67" s="5"/>
      <c r="R67" s="1"/>
      <c r="S67" s="1">
        <f t="shared" si="6"/>
        <v>9.5</v>
      </c>
      <c r="T67" s="1">
        <f t="shared" si="7"/>
        <v>8.1561801788638686</v>
      </c>
      <c r="U67" s="1">
        <v>34.3992</v>
      </c>
      <c r="V67" s="1">
        <v>31.505600000000001</v>
      </c>
      <c r="W67" s="1">
        <v>27.926400000000001</v>
      </c>
      <c r="X67" s="1">
        <v>30.974</v>
      </c>
      <c r="Y67" s="1">
        <v>35.137599999999999</v>
      </c>
      <c r="Z67" s="1">
        <v>33.2592</v>
      </c>
      <c r="AA67" s="1"/>
      <c r="AB67" s="1">
        <f t="shared" si="14"/>
        <v>44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3" t="s">
        <v>101</v>
      </c>
      <c r="B68" s="13" t="s">
        <v>31</v>
      </c>
      <c r="C68" s="13"/>
      <c r="D68" s="13"/>
      <c r="E68" s="13"/>
      <c r="F68" s="13"/>
      <c r="G68" s="14">
        <v>0</v>
      </c>
      <c r="H68" s="13">
        <v>50</v>
      </c>
      <c r="I68" s="13" t="s">
        <v>32</v>
      </c>
      <c r="J68" s="13"/>
      <c r="K68" s="13">
        <f t="shared" si="20"/>
        <v>0</v>
      </c>
      <c r="L68" s="13">
        <f t="shared" ref="L68:L102" si="21">E68-M68</f>
        <v>0</v>
      </c>
      <c r="M68" s="13"/>
      <c r="N68" s="13"/>
      <c r="O68" s="13">
        <f t="shared" ref="O68:O102" si="22">L68/5</f>
        <v>0</v>
      </c>
      <c r="P68" s="15"/>
      <c r="Q68" s="15"/>
      <c r="R68" s="13"/>
      <c r="S68" s="13" t="e">
        <f t="shared" ref="S68:S102" si="23">(F68+N68+P68)/O68</f>
        <v>#DIV/0!</v>
      </c>
      <c r="T68" s="13" t="e">
        <f t="shared" ref="T68:T102" si="24">(F68+N68)/O68</f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 t="s">
        <v>34</v>
      </c>
      <c r="AB68" s="13">
        <f t="shared" si="14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102</v>
      </c>
      <c r="B69" s="13" t="s">
        <v>39</v>
      </c>
      <c r="C69" s="13"/>
      <c r="D69" s="13"/>
      <c r="E69" s="13"/>
      <c r="F69" s="13"/>
      <c r="G69" s="14">
        <v>0</v>
      </c>
      <c r="H69" s="13">
        <v>50</v>
      </c>
      <c r="I69" s="13" t="s">
        <v>32</v>
      </c>
      <c r="J69" s="13"/>
      <c r="K69" s="13">
        <f t="shared" si="20"/>
        <v>0</v>
      </c>
      <c r="L69" s="13">
        <f t="shared" si="21"/>
        <v>0</v>
      </c>
      <c r="M69" s="13"/>
      <c r="N69" s="13"/>
      <c r="O69" s="13">
        <f t="shared" si="22"/>
        <v>0</v>
      </c>
      <c r="P69" s="15"/>
      <c r="Q69" s="15"/>
      <c r="R69" s="13"/>
      <c r="S69" s="13" t="e">
        <f t="shared" si="23"/>
        <v>#DIV/0!</v>
      </c>
      <c r="T69" s="13" t="e">
        <f t="shared" si="24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 t="s">
        <v>34</v>
      </c>
      <c r="AB69" s="13">
        <f t="shared" si="14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103</v>
      </c>
      <c r="B70" s="10" t="s">
        <v>31</v>
      </c>
      <c r="C70" s="10"/>
      <c r="D70" s="10">
        <v>32.439</v>
      </c>
      <c r="E70" s="10">
        <v>32.439</v>
      </c>
      <c r="F70" s="10"/>
      <c r="G70" s="11">
        <v>0</v>
      </c>
      <c r="H70" s="10" t="e">
        <v>#N/A</v>
      </c>
      <c r="I70" s="10" t="s">
        <v>53</v>
      </c>
      <c r="J70" s="10">
        <v>32.439</v>
      </c>
      <c r="K70" s="10">
        <f t="shared" si="20"/>
        <v>0</v>
      </c>
      <c r="L70" s="10">
        <f t="shared" si="21"/>
        <v>0</v>
      </c>
      <c r="M70" s="10">
        <v>32.439</v>
      </c>
      <c r="N70" s="10"/>
      <c r="O70" s="10">
        <f t="shared" si="22"/>
        <v>0</v>
      </c>
      <c r="P70" s="12"/>
      <c r="Q70" s="12"/>
      <c r="R70" s="10"/>
      <c r="S70" s="10" t="e">
        <f t="shared" si="23"/>
        <v>#DIV/0!</v>
      </c>
      <c r="T70" s="10" t="e">
        <f t="shared" si="24"/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/>
      <c r="AB70" s="10">
        <f t="shared" ref="AB70:AB102" si="25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104</v>
      </c>
      <c r="B71" s="1" t="s">
        <v>39</v>
      </c>
      <c r="C71" s="1">
        <v>737</v>
      </c>
      <c r="D71" s="1">
        <v>1326</v>
      </c>
      <c r="E71" s="1">
        <v>1214</v>
      </c>
      <c r="F71" s="1">
        <v>665</v>
      </c>
      <c r="G71" s="6">
        <v>0.4</v>
      </c>
      <c r="H71" s="1">
        <v>40</v>
      </c>
      <c r="I71" s="1" t="s">
        <v>32</v>
      </c>
      <c r="J71" s="1">
        <v>1208</v>
      </c>
      <c r="K71" s="1">
        <f t="shared" si="20"/>
        <v>6</v>
      </c>
      <c r="L71" s="1">
        <f t="shared" si="21"/>
        <v>734</v>
      </c>
      <c r="M71" s="1">
        <v>480</v>
      </c>
      <c r="N71" s="1">
        <v>340.19999999999982</v>
      </c>
      <c r="O71" s="1">
        <f t="shared" si="22"/>
        <v>146.80000000000001</v>
      </c>
      <c r="P71" s="5">
        <f t="shared" ref="P71:P73" si="26">9.2*O71-N71-F71</f>
        <v>345.36000000000013</v>
      </c>
      <c r="Q71" s="5"/>
      <c r="R71" s="1"/>
      <c r="S71" s="1">
        <f t="shared" si="23"/>
        <v>9.1999999999999993</v>
      </c>
      <c r="T71" s="1">
        <f t="shared" si="24"/>
        <v>6.847411444141688</v>
      </c>
      <c r="U71" s="1">
        <v>142</v>
      </c>
      <c r="V71" s="1">
        <v>135.80000000000001</v>
      </c>
      <c r="W71" s="1">
        <v>167.2</v>
      </c>
      <c r="X71" s="1">
        <v>162.80000000000001</v>
      </c>
      <c r="Y71" s="1">
        <v>123.6</v>
      </c>
      <c r="Z71" s="1">
        <v>144.19999999999999</v>
      </c>
      <c r="AA71" s="1"/>
      <c r="AB71" s="1">
        <f t="shared" si="25"/>
        <v>138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105</v>
      </c>
      <c r="B72" s="1" t="s">
        <v>39</v>
      </c>
      <c r="C72" s="1">
        <v>520</v>
      </c>
      <c r="D72" s="1">
        <v>1014</v>
      </c>
      <c r="E72" s="1">
        <v>1007</v>
      </c>
      <c r="F72" s="1">
        <v>409</v>
      </c>
      <c r="G72" s="6">
        <v>0.4</v>
      </c>
      <c r="H72" s="1">
        <v>40</v>
      </c>
      <c r="I72" s="1" t="s">
        <v>32</v>
      </c>
      <c r="J72" s="1">
        <v>1005</v>
      </c>
      <c r="K72" s="1">
        <f t="shared" si="20"/>
        <v>2</v>
      </c>
      <c r="L72" s="1">
        <f t="shared" si="21"/>
        <v>587</v>
      </c>
      <c r="M72" s="1">
        <v>420</v>
      </c>
      <c r="N72" s="1">
        <v>379.59999999999991</v>
      </c>
      <c r="O72" s="1">
        <f t="shared" si="22"/>
        <v>117.4</v>
      </c>
      <c r="P72" s="5">
        <f t="shared" si="26"/>
        <v>291.48</v>
      </c>
      <c r="Q72" s="5"/>
      <c r="R72" s="1"/>
      <c r="S72" s="1">
        <f t="shared" si="23"/>
        <v>9.1999999999999993</v>
      </c>
      <c r="T72" s="1">
        <f t="shared" si="24"/>
        <v>6.7172061328790447</v>
      </c>
      <c r="U72" s="1">
        <v>110.6</v>
      </c>
      <c r="V72" s="1">
        <v>99.2</v>
      </c>
      <c r="W72" s="1">
        <v>113</v>
      </c>
      <c r="X72" s="1">
        <v>113.6</v>
      </c>
      <c r="Y72" s="1">
        <v>87.8</v>
      </c>
      <c r="Z72" s="1">
        <v>99.2</v>
      </c>
      <c r="AA72" s="1"/>
      <c r="AB72" s="1">
        <f t="shared" si="25"/>
        <v>117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106</v>
      </c>
      <c r="B73" s="1" t="s">
        <v>31</v>
      </c>
      <c r="C73" s="1">
        <v>293.47000000000003</v>
      </c>
      <c r="D73" s="1">
        <v>76.367999999999995</v>
      </c>
      <c r="E73" s="1">
        <v>200.239</v>
      </c>
      <c r="F73" s="1">
        <v>127.673</v>
      </c>
      <c r="G73" s="6">
        <v>1</v>
      </c>
      <c r="H73" s="1">
        <v>40</v>
      </c>
      <c r="I73" s="1" t="s">
        <v>32</v>
      </c>
      <c r="J73" s="1">
        <v>186.3</v>
      </c>
      <c r="K73" s="1">
        <f t="shared" si="20"/>
        <v>13.938999999999993</v>
      </c>
      <c r="L73" s="1">
        <f t="shared" si="21"/>
        <v>200.239</v>
      </c>
      <c r="M73" s="1"/>
      <c r="N73" s="1">
        <v>73.35909999999987</v>
      </c>
      <c r="O73" s="1">
        <f t="shared" si="22"/>
        <v>40.047800000000002</v>
      </c>
      <c r="P73" s="5">
        <f t="shared" si="26"/>
        <v>167.40766000000008</v>
      </c>
      <c r="Q73" s="5"/>
      <c r="R73" s="1"/>
      <c r="S73" s="1">
        <f t="shared" si="23"/>
        <v>9.1999999999999993</v>
      </c>
      <c r="T73" s="1">
        <f t="shared" si="24"/>
        <v>5.0198038344178668</v>
      </c>
      <c r="U73" s="1">
        <v>33.277799999999992</v>
      </c>
      <c r="V73" s="1">
        <v>32.069800000000001</v>
      </c>
      <c r="W73" s="1">
        <v>39.131799999999998</v>
      </c>
      <c r="X73" s="1">
        <v>40.765799999999999</v>
      </c>
      <c r="Y73" s="1">
        <v>35.922400000000003</v>
      </c>
      <c r="Z73" s="1">
        <v>35.906599999999997</v>
      </c>
      <c r="AA73" s="1"/>
      <c r="AB73" s="1">
        <f t="shared" si="25"/>
        <v>167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107</v>
      </c>
      <c r="B74" s="1" t="s">
        <v>31</v>
      </c>
      <c r="C74" s="1">
        <v>156.798</v>
      </c>
      <c r="D74" s="1">
        <v>201.62899999999999</v>
      </c>
      <c r="E74" s="1">
        <v>108.672</v>
      </c>
      <c r="F74" s="1">
        <v>199.333</v>
      </c>
      <c r="G74" s="6">
        <v>1</v>
      </c>
      <c r="H74" s="1">
        <v>40</v>
      </c>
      <c r="I74" s="1" t="s">
        <v>32</v>
      </c>
      <c r="J74" s="1">
        <v>114.3</v>
      </c>
      <c r="K74" s="1">
        <f t="shared" si="20"/>
        <v>-5.6280000000000001</v>
      </c>
      <c r="L74" s="1">
        <f t="shared" si="21"/>
        <v>108.672</v>
      </c>
      <c r="M74" s="1"/>
      <c r="N74" s="1">
        <v>68.165199999999999</v>
      </c>
      <c r="O74" s="1">
        <f t="shared" si="22"/>
        <v>21.734400000000001</v>
      </c>
      <c r="P74" s="5"/>
      <c r="Q74" s="5"/>
      <c r="R74" s="1"/>
      <c r="S74" s="1">
        <f t="shared" si="23"/>
        <v>12.307595332744405</v>
      </c>
      <c r="T74" s="1">
        <f t="shared" si="24"/>
        <v>12.307595332744405</v>
      </c>
      <c r="U74" s="1">
        <v>30.712199999999999</v>
      </c>
      <c r="V74" s="1">
        <v>29.5776</v>
      </c>
      <c r="W74" s="1">
        <v>28.7014</v>
      </c>
      <c r="X74" s="1">
        <v>24.94540000000001</v>
      </c>
      <c r="Y74" s="1">
        <v>27.533000000000001</v>
      </c>
      <c r="Z74" s="1">
        <v>32.920400000000001</v>
      </c>
      <c r="AA74" s="1"/>
      <c r="AB74" s="1">
        <f t="shared" si="2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108</v>
      </c>
      <c r="B75" s="10" t="s">
        <v>31</v>
      </c>
      <c r="C75" s="10"/>
      <c r="D75" s="10">
        <v>58.222999999999999</v>
      </c>
      <c r="E75" s="10">
        <v>58.222999999999999</v>
      </c>
      <c r="F75" s="10"/>
      <c r="G75" s="11">
        <v>0</v>
      </c>
      <c r="H75" s="10" t="e">
        <v>#N/A</v>
      </c>
      <c r="I75" s="10" t="s">
        <v>53</v>
      </c>
      <c r="J75" s="10">
        <v>58.222999999999999</v>
      </c>
      <c r="K75" s="10">
        <f t="shared" si="20"/>
        <v>0</v>
      </c>
      <c r="L75" s="10">
        <f t="shared" si="21"/>
        <v>0</v>
      </c>
      <c r="M75" s="10">
        <v>58.222999999999999</v>
      </c>
      <c r="N75" s="10"/>
      <c r="O75" s="10">
        <f t="shared" si="22"/>
        <v>0</v>
      </c>
      <c r="P75" s="12"/>
      <c r="Q75" s="12"/>
      <c r="R75" s="10"/>
      <c r="S75" s="10" t="e">
        <f t="shared" si="23"/>
        <v>#DIV/0!</v>
      </c>
      <c r="T75" s="10" t="e">
        <f t="shared" si="24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/>
      <c r="AB75" s="10">
        <f t="shared" si="25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3" t="s">
        <v>109</v>
      </c>
      <c r="B76" s="13" t="s">
        <v>31</v>
      </c>
      <c r="C76" s="13"/>
      <c r="D76" s="13">
        <v>54.131</v>
      </c>
      <c r="E76" s="13">
        <v>54.131</v>
      </c>
      <c r="F76" s="13"/>
      <c r="G76" s="14">
        <v>0</v>
      </c>
      <c r="H76" s="13">
        <v>40</v>
      </c>
      <c r="I76" s="13" t="s">
        <v>32</v>
      </c>
      <c r="J76" s="13">
        <v>54.131</v>
      </c>
      <c r="K76" s="13">
        <f t="shared" si="20"/>
        <v>0</v>
      </c>
      <c r="L76" s="13">
        <f t="shared" si="21"/>
        <v>0</v>
      </c>
      <c r="M76" s="13">
        <v>54.131</v>
      </c>
      <c r="N76" s="13"/>
      <c r="O76" s="13">
        <f t="shared" si="22"/>
        <v>0</v>
      </c>
      <c r="P76" s="15"/>
      <c r="Q76" s="15"/>
      <c r="R76" s="13"/>
      <c r="S76" s="13" t="e">
        <f t="shared" si="23"/>
        <v>#DIV/0!</v>
      </c>
      <c r="T76" s="13" t="e">
        <f t="shared" si="24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34</v>
      </c>
      <c r="AB76" s="13">
        <f t="shared" si="25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31</v>
      </c>
      <c r="C77" s="1">
        <v>172.41499999999999</v>
      </c>
      <c r="D77" s="1">
        <v>40.933</v>
      </c>
      <c r="E77" s="1">
        <v>101.283</v>
      </c>
      <c r="F77" s="1">
        <v>90.204999999999998</v>
      </c>
      <c r="G77" s="6">
        <v>1</v>
      </c>
      <c r="H77" s="1">
        <v>30</v>
      </c>
      <c r="I77" s="1" t="s">
        <v>32</v>
      </c>
      <c r="J77" s="1">
        <v>105.7</v>
      </c>
      <c r="K77" s="1">
        <f t="shared" si="20"/>
        <v>-4.4170000000000016</v>
      </c>
      <c r="L77" s="1">
        <f t="shared" si="21"/>
        <v>101.283</v>
      </c>
      <c r="M77" s="1"/>
      <c r="N77" s="1">
        <v>43.696800000000017</v>
      </c>
      <c r="O77" s="1">
        <f t="shared" si="22"/>
        <v>20.256599999999999</v>
      </c>
      <c r="P77" s="5">
        <f>9.2*O77-N77-F77</f>
        <v>52.458919999999964</v>
      </c>
      <c r="Q77" s="5"/>
      <c r="R77" s="1"/>
      <c r="S77" s="1">
        <f t="shared" si="23"/>
        <v>9.1999999999999993</v>
      </c>
      <c r="T77" s="1">
        <f t="shared" si="24"/>
        <v>6.6102801062369805</v>
      </c>
      <c r="U77" s="1">
        <v>19.915400000000002</v>
      </c>
      <c r="V77" s="1">
        <v>19.790199999999999</v>
      </c>
      <c r="W77" s="1">
        <v>18.939800000000002</v>
      </c>
      <c r="X77" s="1">
        <v>18.3706</v>
      </c>
      <c r="Y77" s="1">
        <v>28.643799999999999</v>
      </c>
      <c r="Z77" s="1">
        <v>31.933800000000002</v>
      </c>
      <c r="AA77" s="1"/>
      <c r="AB77" s="1">
        <f t="shared" si="25"/>
        <v>52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111</v>
      </c>
      <c r="B78" s="13" t="s">
        <v>39</v>
      </c>
      <c r="C78" s="13"/>
      <c r="D78" s="13"/>
      <c r="E78" s="13"/>
      <c r="F78" s="13"/>
      <c r="G78" s="14">
        <v>0</v>
      </c>
      <c r="H78" s="13">
        <v>55</v>
      </c>
      <c r="I78" s="13" t="s">
        <v>32</v>
      </c>
      <c r="J78" s="13"/>
      <c r="K78" s="13">
        <f t="shared" si="20"/>
        <v>0</v>
      </c>
      <c r="L78" s="13">
        <f t="shared" si="21"/>
        <v>0</v>
      </c>
      <c r="M78" s="13"/>
      <c r="N78" s="13"/>
      <c r="O78" s="13">
        <f t="shared" si="22"/>
        <v>0</v>
      </c>
      <c r="P78" s="15"/>
      <c r="Q78" s="15"/>
      <c r="R78" s="13"/>
      <c r="S78" s="13" t="e">
        <f t="shared" si="23"/>
        <v>#DIV/0!</v>
      </c>
      <c r="T78" s="13" t="e">
        <f t="shared" si="24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 t="s">
        <v>34</v>
      </c>
      <c r="AB78" s="13">
        <f t="shared" si="2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112</v>
      </c>
      <c r="B79" s="13" t="s">
        <v>39</v>
      </c>
      <c r="C79" s="13"/>
      <c r="D79" s="13"/>
      <c r="E79" s="13"/>
      <c r="F79" s="13"/>
      <c r="G79" s="14">
        <v>0</v>
      </c>
      <c r="H79" s="13" t="e">
        <v>#N/A</v>
      </c>
      <c r="I79" s="13" t="s">
        <v>32</v>
      </c>
      <c r="J79" s="13"/>
      <c r="K79" s="13">
        <f t="shared" si="20"/>
        <v>0</v>
      </c>
      <c r="L79" s="13">
        <f t="shared" si="21"/>
        <v>0</v>
      </c>
      <c r="M79" s="13"/>
      <c r="N79" s="13"/>
      <c r="O79" s="13">
        <f t="shared" si="22"/>
        <v>0</v>
      </c>
      <c r="P79" s="15"/>
      <c r="Q79" s="15"/>
      <c r="R79" s="13"/>
      <c r="S79" s="13" t="e">
        <f t="shared" si="23"/>
        <v>#DIV/0!</v>
      </c>
      <c r="T79" s="13" t="e">
        <f t="shared" si="24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 t="s">
        <v>34</v>
      </c>
      <c r="AB79" s="13">
        <f t="shared" si="25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113</v>
      </c>
      <c r="B80" s="13" t="s">
        <v>39</v>
      </c>
      <c r="C80" s="13"/>
      <c r="D80" s="13"/>
      <c r="E80" s="13"/>
      <c r="F80" s="13"/>
      <c r="G80" s="14">
        <v>0</v>
      </c>
      <c r="H80" s="13">
        <v>50</v>
      </c>
      <c r="I80" s="13" t="s">
        <v>32</v>
      </c>
      <c r="J80" s="13"/>
      <c r="K80" s="13">
        <f t="shared" si="20"/>
        <v>0</v>
      </c>
      <c r="L80" s="13">
        <f t="shared" si="21"/>
        <v>0</v>
      </c>
      <c r="M80" s="13"/>
      <c r="N80" s="13"/>
      <c r="O80" s="13">
        <f t="shared" si="22"/>
        <v>0</v>
      </c>
      <c r="P80" s="15"/>
      <c r="Q80" s="15"/>
      <c r="R80" s="13"/>
      <c r="S80" s="13" t="e">
        <f t="shared" si="23"/>
        <v>#DIV/0!</v>
      </c>
      <c r="T80" s="13" t="e">
        <f t="shared" si="24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 t="s">
        <v>34</v>
      </c>
      <c r="AB80" s="13">
        <f t="shared" si="25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114</v>
      </c>
      <c r="B81" s="13" t="s">
        <v>39</v>
      </c>
      <c r="C81" s="13"/>
      <c r="D81" s="13"/>
      <c r="E81" s="13"/>
      <c r="F81" s="13"/>
      <c r="G81" s="14">
        <v>0</v>
      </c>
      <c r="H81" s="13">
        <v>30</v>
      </c>
      <c r="I81" s="13" t="s">
        <v>32</v>
      </c>
      <c r="J81" s="13"/>
      <c r="K81" s="13">
        <f t="shared" si="20"/>
        <v>0</v>
      </c>
      <c r="L81" s="13">
        <f t="shared" si="21"/>
        <v>0</v>
      </c>
      <c r="M81" s="13"/>
      <c r="N81" s="13"/>
      <c r="O81" s="13">
        <f t="shared" si="22"/>
        <v>0</v>
      </c>
      <c r="P81" s="15"/>
      <c r="Q81" s="15"/>
      <c r="R81" s="13"/>
      <c r="S81" s="13" t="e">
        <f t="shared" si="23"/>
        <v>#DIV/0!</v>
      </c>
      <c r="T81" s="13" t="e">
        <f t="shared" si="24"/>
        <v>#DIV/0!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 t="s">
        <v>34</v>
      </c>
      <c r="AB81" s="13">
        <f t="shared" si="25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115</v>
      </c>
      <c r="B82" s="13" t="s">
        <v>39</v>
      </c>
      <c r="C82" s="13"/>
      <c r="D82" s="13"/>
      <c r="E82" s="13"/>
      <c r="F82" s="13"/>
      <c r="G82" s="14">
        <v>0</v>
      </c>
      <c r="H82" s="13">
        <v>55</v>
      </c>
      <c r="I82" s="13" t="s">
        <v>32</v>
      </c>
      <c r="J82" s="13"/>
      <c r="K82" s="13">
        <f t="shared" si="20"/>
        <v>0</v>
      </c>
      <c r="L82" s="13">
        <f t="shared" si="21"/>
        <v>0</v>
      </c>
      <c r="M82" s="13"/>
      <c r="N82" s="13"/>
      <c r="O82" s="13">
        <f t="shared" si="22"/>
        <v>0</v>
      </c>
      <c r="P82" s="15"/>
      <c r="Q82" s="15"/>
      <c r="R82" s="13"/>
      <c r="S82" s="13" t="e">
        <f t="shared" si="23"/>
        <v>#DIV/0!</v>
      </c>
      <c r="T82" s="13" t="e">
        <f t="shared" si="24"/>
        <v>#DIV/0!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 t="s">
        <v>34</v>
      </c>
      <c r="AB82" s="13">
        <f t="shared" si="2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116</v>
      </c>
      <c r="B83" s="13" t="s">
        <v>39</v>
      </c>
      <c r="C83" s="13"/>
      <c r="D83" s="13"/>
      <c r="E83" s="13"/>
      <c r="F83" s="13"/>
      <c r="G83" s="14">
        <v>0</v>
      </c>
      <c r="H83" s="13">
        <v>40</v>
      </c>
      <c r="I83" s="13" t="s">
        <v>32</v>
      </c>
      <c r="J83" s="13"/>
      <c r="K83" s="13">
        <f t="shared" si="20"/>
        <v>0</v>
      </c>
      <c r="L83" s="13">
        <f t="shared" si="21"/>
        <v>0</v>
      </c>
      <c r="M83" s="13"/>
      <c r="N83" s="13"/>
      <c r="O83" s="13">
        <f t="shared" si="22"/>
        <v>0</v>
      </c>
      <c r="P83" s="15"/>
      <c r="Q83" s="15"/>
      <c r="R83" s="13"/>
      <c r="S83" s="13" t="e">
        <f t="shared" si="23"/>
        <v>#DIV/0!</v>
      </c>
      <c r="T83" s="13" t="e">
        <f t="shared" si="24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 t="s">
        <v>34</v>
      </c>
      <c r="AB83" s="13">
        <f t="shared" si="2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3" t="s">
        <v>117</v>
      </c>
      <c r="B84" s="13" t="s">
        <v>39</v>
      </c>
      <c r="C84" s="13"/>
      <c r="D84" s="13"/>
      <c r="E84" s="13"/>
      <c r="F84" s="13"/>
      <c r="G84" s="14">
        <v>0</v>
      </c>
      <c r="H84" s="13">
        <v>50</v>
      </c>
      <c r="I84" s="13" t="s">
        <v>32</v>
      </c>
      <c r="J84" s="13"/>
      <c r="K84" s="13">
        <f t="shared" si="20"/>
        <v>0</v>
      </c>
      <c r="L84" s="13">
        <f t="shared" si="21"/>
        <v>0</v>
      </c>
      <c r="M84" s="13"/>
      <c r="N84" s="13"/>
      <c r="O84" s="13">
        <f t="shared" si="22"/>
        <v>0</v>
      </c>
      <c r="P84" s="15"/>
      <c r="Q84" s="15"/>
      <c r="R84" s="13"/>
      <c r="S84" s="13" t="e">
        <f t="shared" si="23"/>
        <v>#DIV/0!</v>
      </c>
      <c r="T84" s="13" t="e">
        <f t="shared" si="24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 t="s">
        <v>34</v>
      </c>
      <c r="AB84" s="13">
        <f t="shared" si="2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118</v>
      </c>
      <c r="B85" s="10" t="s">
        <v>39</v>
      </c>
      <c r="C85" s="10"/>
      <c r="D85" s="10">
        <v>24</v>
      </c>
      <c r="E85" s="10">
        <v>24</v>
      </c>
      <c r="F85" s="10"/>
      <c r="G85" s="11">
        <v>0</v>
      </c>
      <c r="H85" s="10" t="e">
        <v>#N/A</v>
      </c>
      <c r="I85" s="10" t="s">
        <v>53</v>
      </c>
      <c r="J85" s="10">
        <v>24</v>
      </c>
      <c r="K85" s="10">
        <f t="shared" si="20"/>
        <v>0</v>
      </c>
      <c r="L85" s="10">
        <f t="shared" si="21"/>
        <v>0</v>
      </c>
      <c r="M85" s="10">
        <v>24</v>
      </c>
      <c r="N85" s="10"/>
      <c r="O85" s="10">
        <f t="shared" si="22"/>
        <v>0</v>
      </c>
      <c r="P85" s="12"/>
      <c r="Q85" s="12"/>
      <c r="R85" s="10"/>
      <c r="S85" s="10" t="e">
        <f t="shared" si="23"/>
        <v>#DIV/0!</v>
      </c>
      <c r="T85" s="10" t="e">
        <f t="shared" si="24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/>
      <c r="AB85" s="10">
        <f t="shared" si="2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3" t="s">
        <v>119</v>
      </c>
      <c r="B86" s="13" t="s">
        <v>39</v>
      </c>
      <c r="C86" s="13"/>
      <c r="D86" s="13"/>
      <c r="E86" s="13"/>
      <c r="F86" s="13"/>
      <c r="G86" s="14">
        <v>0</v>
      </c>
      <c r="H86" s="13" t="e">
        <v>#N/A</v>
      </c>
      <c r="I86" s="13" t="s">
        <v>32</v>
      </c>
      <c r="J86" s="13"/>
      <c r="K86" s="13">
        <f t="shared" si="20"/>
        <v>0</v>
      </c>
      <c r="L86" s="13">
        <f t="shared" si="21"/>
        <v>0</v>
      </c>
      <c r="M86" s="13"/>
      <c r="N86" s="13"/>
      <c r="O86" s="13">
        <f t="shared" si="22"/>
        <v>0</v>
      </c>
      <c r="P86" s="15"/>
      <c r="Q86" s="15"/>
      <c r="R86" s="13"/>
      <c r="S86" s="13" t="e">
        <f t="shared" si="23"/>
        <v>#DIV/0!</v>
      </c>
      <c r="T86" s="13" t="e">
        <f t="shared" si="24"/>
        <v>#DIV/0!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 t="s">
        <v>34</v>
      </c>
      <c r="AB86" s="13">
        <f t="shared" si="2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120</v>
      </c>
      <c r="B87" s="1" t="s">
        <v>39</v>
      </c>
      <c r="C87" s="1">
        <v>101</v>
      </c>
      <c r="D87" s="1"/>
      <c r="E87" s="1">
        <v>44</v>
      </c>
      <c r="F87" s="1">
        <v>44</v>
      </c>
      <c r="G87" s="6">
        <v>0.06</v>
      </c>
      <c r="H87" s="1">
        <v>60</v>
      </c>
      <c r="I87" s="1" t="s">
        <v>32</v>
      </c>
      <c r="J87" s="1">
        <v>47</v>
      </c>
      <c r="K87" s="1">
        <f t="shared" si="20"/>
        <v>-3</v>
      </c>
      <c r="L87" s="1">
        <f t="shared" si="21"/>
        <v>44</v>
      </c>
      <c r="M87" s="1"/>
      <c r="N87" s="1">
        <v>10</v>
      </c>
      <c r="O87" s="1">
        <f t="shared" si="22"/>
        <v>8.8000000000000007</v>
      </c>
      <c r="P87" s="5">
        <f>9.5*O87-N87-F87</f>
        <v>29.600000000000009</v>
      </c>
      <c r="Q87" s="5"/>
      <c r="R87" s="1"/>
      <c r="S87" s="1">
        <f t="shared" si="23"/>
        <v>9.5</v>
      </c>
      <c r="T87" s="1">
        <f t="shared" si="24"/>
        <v>6.1363636363636358</v>
      </c>
      <c r="U87" s="1">
        <v>8</v>
      </c>
      <c r="V87" s="1">
        <v>8</v>
      </c>
      <c r="W87" s="1">
        <v>7.6</v>
      </c>
      <c r="X87" s="1">
        <v>10.8</v>
      </c>
      <c r="Y87" s="1">
        <v>11.8</v>
      </c>
      <c r="Z87" s="1">
        <v>8</v>
      </c>
      <c r="AA87" s="1"/>
      <c r="AB87" s="1">
        <f t="shared" si="25"/>
        <v>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121</v>
      </c>
      <c r="B88" s="1" t="s">
        <v>39</v>
      </c>
      <c r="C88" s="1">
        <v>85</v>
      </c>
      <c r="D88" s="1"/>
      <c r="E88" s="1">
        <v>38</v>
      </c>
      <c r="F88" s="1">
        <v>41</v>
      </c>
      <c r="G88" s="6">
        <v>0.15</v>
      </c>
      <c r="H88" s="1">
        <v>60</v>
      </c>
      <c r="I88" s="1" t="s">
        <v>32</v>
      </c>
      <c r="J88" s="1">
        <v>39</v>
      </c>
      <c r="K88" s="1">
        <f t="shared" si="20"/>
        <v>-1</v>
      </c>
      <c r="L88" s="1">
        <f t="shared" si="21"/>
        <v>38</v>
      </c>
      <c r="M88" s="1"/>
      <c r="N88" s="1">
        <v>55.800000000000011</v>
      </c>
      <c r="O88" s="1">
        <f t="shared" si="22"/>
        <v>7.6</v>
      </c>
      <c r="P88" s="5"/>
      <c r="Q88" s="5"/>
      <c r="R88" s="1"/>
      <c r="S88" s="1">
        <f t="shared" si="23"/>
        <v>12.736842105263159</v>
      </c>
      <c r="T88" s="1">
        <f t="shared" si="24"/>
        <v>12.736842105263159</v>
      </c>
      <c r="U88" s="1">
        <v>10.8</v>
      </c>
      <c r="V88" s="1">
        <v>8.1999999999999993</v>
      </c>
      <c r="W88" s="1">
        <v>6.4</v>
      </c>
      <c r="X88" s="1">
        <v>10.4</v>
      </c>
      <c r="Y88" s="1">
        <v>10.199999999999999</v>
      </c>
      <c r="Z88" s="1">
        <v>8</v>
      </c>
      <c r="AA88" s="1"/>
      <c r="AB88" s="1">
        <f t="shared" si="2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122</v>
      </c>
      <c r="B89" s="1" t="s">
        <v>31</v>
      </c>
      <c r="C89" s="1">
        <v>132.52799999999999</v>
      </c>
      <c r="D89" s="1">
        <v>34.409999999999997</v>
      </c>
      <c r="E89" s="1">
        <v>56.213000000000001</v>
      </c>
      <c r="F89" s="1">
        <v>100.57899999999999</v>
      </c>
      <c r="G89" s="6">
        <v>1</v>
      </c>
      <c r="H89" s="1">
        <v>55</v>
      </c>
      <c r="I89" s="1" t="s">
        <v>32</v>
      </c>
      <c r="J89" s="1">
        <v>55.4</v>
      </c>
      <c r="K89" s="1">
        <f t="shared" si="20"/>
        <v>0.81300000000000239</v>
      </c>
      <c r="L89" s="1">
        <f t="shared" si="21"/>
        <v>56.213000000000001</v>
      </c>
      <c r="M89" s="1"/>
      <c r="N89" s="1">
        <v>21.031399999999991</v>
      </c>
      <c r="O89" s="1">
        <f t="shared" si="22"/>
        <v>11.242599999999999</v>
      </c>
      <c r="P89" s="5"/>
      <c r="Q89" s="5"/>
      <c r="R89" s="1"/>
      <c r="S89" s="1">
        <f t="shared" si="23"/>
        <v>10.816928468503725</v>
      </c>
      <c r="T89" s="1">
        <f t="shared" si="24"/>
        <v>10.816928468503725</v>
      </c>
      <c r="U89" s="1">
        <v>13.4634</v>
      </c>
      <c r="V89" s="1">
        <v>14.0044</v>
      </c>
      <c r="W89" s="1">
        <v>10.357799999999999</v>
      </c>
      <c r="X89" s="1">
        <v>9.2468000000000004</v>
      </c>
      <c r="Y89" s="1">
        <v>14.450799999999999</v>
      </c>
      <c r="Z89" s="1">
        <v>16.751200000000001</v>
      </c>
      <c r="AA89" s="1"/>
      <c r="AB89" s="1">
        <f t="shared" si="2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123</v>
      </c>
      <c r="B90" s="1" t="s">
        <v>39</v>
      </c>
      <c r="C90" s="1">
        <v>78</v>
      </c>
      <c r="D90" s="1">
        <v>30</v>
      </c>
      <c r="E90" s="1">
        <v>48</v>
      </c>
      <c r="F90" s="1">
        <v>53</v>
      </c>
      <c r="G90" s="6">
        <v>0.4</v>
      </c>
      <c r="H90" s="1">
        <v>55</v>
      </c>
      <c r="I90" s="1" t="s">
        <v>32</v>
      </c>
      <c r="J90" s="1">
        <v>50</v>
      </c>
      <c r="K90" s="1">
        <f t="shared" si="20"/>
        <v>-2</v>
      </c>
      <c r="L90" s="1">
        <f t="shared" si="21"/>
        <v>48</v>
      </c>
      <c r="M90" s="1"/>
      <c r="N90" s="1"/>
      <c r="O90" s="1">
        <f t="shared" si="22"/>
        <v>9.6</v>
      </c>
      <c r="P90" s="5">
        <f>9.5*O90-N90-F90</f>
        <v>38.200000000000003</v>
      </c>
      <c r="Q90" s="5"/>
      <c r="R90" s="1"/>
      <c r="S90" s="1">
        <f t="shared" si="23"/>
        <v>9.5</v>
      </c>
      <c r="T90" s="1">
        <f t="shared" si="24"/>
        <v>5.5208333333333339</v>
      </c>
      <c r="U90" s="1">
        <v>8.1999999999999993</v>
      </c>
      <c r="V90" s="1">
        <v>9.6</v>
      </c>
      <c r="W90" s="1">
        <v>11.6</v>
      </c>
      <c r="X90" s="1">
        <v>11.6</v>
      </c>
      <c r="Y90" s="1">
        <v>13.8</v>
      </c>
      <c r="Z90" s="1">
        <v>12.2</v>
      </c>
      <c r="AA90" s="1"/>
      <c r="AB90" s="1">
        <f t="shared" si="25"/>
        <v>15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124</v>
      </c>
      <c r="B91" s="1" t="s">
        <v>31</v>
      </c>
      <c r="C91" s="1">
        <v>137.19800000000001</v>
      </c>
      <c r="D91" s="1">
        <v>115.41200000000001</v>
      </c>
      <c r="E91" s="1">
        <v>69.37</v>
      </c>
      <c r="F91" s="1">
        <v>171.69800000000001</v>
      </c>
      <c r="G91" s="6">
        <v>1</v>
      </c>
      <c r="H91" s="1">
        <v>55</v>
      </c>
      <c r="I91" s="1" t="s">
        <v>32</v>
      </c>
      <c r="J91" s="1">
        <v>68.400000000000006</v>
      </c>
      <c r="K91" s="1">
        <f t="shared" si="20"/>
        <v>0.96999999999999886</v>
      </c>
      <c r="L91" s="1">
        <f t="shared" si="21"/>
        <v>69.37</v>
      </c>
      <c r="M91" s="1"/>
      <c r="N91" s="1">
        <v>22.149400000000028</v>
      </c>
      <c r="O91" s="1">
        <f t="shared" si="22"/>
        <v>13.874000000000001</v>
      </c>
      <c r="P91" s="5"/>
      <c r="Q91" s="5"/>
      <c r="R91" s="1"/>
      <c r="S91" s="1">
        <f t="shared" si="23"/>
        <v>13.971990774109848</v>
      </c>
      <c r="T91" s="1">
        <f t="shared" si="24"/>
        <v>13.971990774109848</v>
      </c>
      <c r="U91" s="1">
        <v>18.571400000000001</v>
      </c>
      <c r="V91" s="1">
        <v>20.257000000000001</v>
      </c>
      <c r="W91" s="1">
        <v>20.476400000000002</v>
      </c>
      <c r="X91" s="1">
        <v>14.704000000000001</v>
      </c>
      <c r="Y91" s="1">
        <v>19.038</v>
      </c>
      <c r="Z91" s="1">
        <v>23.134</v>
      </c>
      <c r="AA91" s="1"/>
      <c r="AB91" s="1">
        <f t="shared" si="2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3" t="s">
        <v>125</v>
      </c>
      <c r="B92" s="13" t="s">
        <v>39</v>
      </c>
      <c r="C92" s="13"/>
      <c r="D92" s="13"/>
      <c r="E92" s="13"/>
      <c r="F92" s="13"/>
      <c r="G92" s="14">
        <v>0</v>
      </c>
      <c r="H92" s="13" t="e">
        <v>#N/A</v>
      </c>
      <c r="I92" s="13" t="s">
        <v>32</v>
      </c>
      <c r="J92" s="13"/>
      <c r="K92" s="13">
        <f t="shared" si="20"/>
        <v>0</v>
      </c>
      <c r="L92" s="13">
        <f t="shared" si="21"/>
        <v>0</v>
      </c>
      <c r="M92" s="13"/>
      <c r="N92" s="13"/>
      <c r="O92" s="13">
        <f t="shared" si="22"/>
        <v>0</v>
      </c>
      <c r="P92" s="15"/>
      <c r="Q92" s="15"/>
      <c r="R92" s="13"/>
      <c r="S92" s="13" t="e">
        <f t="shared" si="23"/>
        <v>#DIV/0!</v>
      </c>
      <c r="T92" s="13" t="e">
        <f t="shared" si="24"/>
        <v>#DIV/0!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 t="s">
        <v>34</v>
      </c>
      <c r="AB92" s="13">
        <f t="shared" si="2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126</v>
      </c>
      <c r="B93" s="1" t="s">
        <v>39</v>
      </c>
      <c r="C93" s="1">
        <v>71</v>
      </c>
      <c r="D93" s="1">
        <v>50</v>
      </c>
      <c r="E93" s="1">
        <v>60</v>
      </c>
      <c r="F93" s="1">
        <v>53</v>
      </c>
      <c r="G93" s="6">
        <v>0.4</v>
      </c>
      <c r="H93" s="1">
        <v>55</v>
      </c>
      <c r="I93" s="1" t="s">
        <v>32</v>
      </c>
      <c r="J93" s="1">
        <v>62</v>
      </c>
      <c r="K93" s="1">
        <f t="shared" si="20"/>
        <v>-2</v>
      </c>
      <c r="L93" s="1">
        <f t="shared" si="21"/>
        <v>60</v>
      </c>
      <c r="M93" s="1"/>
      <c r="N93" s="1">
        <v>10</v>
      </c>
      <c r="O93" s="1">
        <f t="shared" si="22"/>
        <v>12</v>
      </c>
      <c r="P93" s="5">
        <f>9.5*O93-N93-F93</f>
        <v>51</v>
      </c>
      <c r="Q93" s="5"/>
      <c r="R93" s="1"/>
      <c r="S93" s="1">
        <f t="shared" si="23"/>
        <v>9.5</v>
      </c>
      <c r="T93" s="1">
        <f t="shared" si="24"/>
        <v>5.25</v>
      </c>
      <c r="U93" s="1">
        <v>10</v>
      </c>
      <c r="V93" s="1">
        <v>10.8</v>
      </c>
      <c r="W93" s="1">
        <v>9</v>
      </c>
      <c r="X93" s="1">
        <v>9</v>
      </c>
      <c r="Y93" s="1">
        <v>13</v>
      </c>
      <c r="Z93" s="1">
        <v>13</v>
      </c>
      <c r="AA93" s="1"/>
      <c r="AB93" s="1">
        <f t="shared" si="25"/>
        <v>20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3" t="s">
        <v>127</v>
      </c>
      <c r="B94" s="13" t="s">
        <v>31</v>
      </c>
      <c r="C94" s="13"/>
      <c r="D94" s="13"/>
      <c r="E94" s="13"/>
      <c r="F94" s="13"/>
      <c r="G94" s="14">
        <v>0</v>
      </c>
      <c r="H94" s="13">
        <v>50</v>
      </c>
      <c r="I94" s="13" t="s">
        <v>32</v>
      </c>
      <c r="J94" s="13"/>
      <c r="K94" s="13">
        <f t="shared" si="20"/>
        <v>0</v>
      </c>
      <c r="L94" s="13">
        <f t="shared" si="21"/>
        <v>0</v>
      </c>
      <c r="M94" s="13"/>
      <c r="N94" s="13"/>
      <c r="O94" s="13">
        <f t="shared" si="22"/>
        <v>0</v>
      </c>
      <c r="P94" s="15"/>
      <c r="Q94" s="15"/>
      <c r="R94" s="13"/>
      <c r="S94" s="13" t="e">
        <f t="shared" si="23"/>
        <v>#DIV/0!</v>
      </c>
      <c r="T94" s="13" t="e">
        <f t="shared" si="24"/>
        <v>#DIV/0!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 t="s">
        <v>34</v>
      </c>
      <c r="AB94" s="13">
        <f t="shared" si="2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128</v>
      </c>
      <c r="B95" s="1" t="s">
        <v>39</v>
      </c>
      <c r="C95" s="1">
        <v>114</v>
      </c>
      <c r="D95" s="1">
        <v>78</v>
      </c>
      <c r="E95" s="1">
        <v>82</v>
      </c>
      <c r="F95" s="1">
        <v>105</v>
      </c>
      <c r="G95" s="6">
        <v>0.3</v>
      </c>
      <c r="H95" s="1">
        <v>30</v>
      </c>
      <c r="I95" s="1" t="s">
        <v>32</v>
      </c>
      <c r="J95" s="1">
        <v>89</v>
      </c>
      <c r="K95" s="1">
        <f t="shared" si="20"/>
        <v>-7</v>
      </c>
      <c r="L95" s="1">
        <f t="shared" si="21"/>
        <v>82</v>
      </c>
      <c r="M95" s="1"/>
      <c r="N95" s="1"/>
      <c r="O95" s="1">
        <f t="shared" si="22"/>
        <v>16.399999999999999</v>
      </c>
      <c r="P95" s="5">
        <f t="shared" ref="P95:P96" si="27">9.2*O95-N95-F95</f>
        <v>45.879999999999967</v>
      </c>
      <c r="Q95" s="5"/>
      <c r="R95" s="1"/>
      <c r="S95" s="1">
        <f t="shared" si="23"/>
        <v>9.1999999999999993</v>
      </c>
      <c r="T95" s="1">
        <f t="shared" si="24"/>
        <v>6.4024390243902447</v>
      </c>
      <c r="U95" s="1">
        <v>4.8</v>
      </c>
      <c r="V95" s="1">
        <v>5.4</v>
      </c>
      <c r="W95" s="1">
        <v>16.600000000000001</v>
      </c>
      <c r="X95" s="1">
        <v>15.6</v>
      </c>
      <c r="Y95" s="1">
        <v>5.8</v>
      </c>
      <c r="Z95" s="1">
        <v>5.6</v>
      </c>
      <c r="AA95" s="1"/>
      <c r="AB95" s="1">
        <f t="shared" si="25"/>
        <v>14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129</v>
      </c>
      <c r="B96" s="1" t="s">
        <v>39</v>
      </c>
      <c r="C96" s="1">
        <v>113</v>
      </c>
      <c r="D96" s="1">
        <v>4</v>
      </c>
      <c r="E96" s="1">
        <v>52</v>
      </c>
      <c r="F96" s="1">
        <v>51</v>
      </c>
      <c r="G96" s="6">
        <v>0.3</v>
      </c>
      <c r="H96" s="1">
        <v>30</v>
      </c>
      <c r="I96" s="1" t="s">
        <v>32</v>
      </c>
      <c r="J96" s="1">
        <v>78</v>
      </c>
      <c r="K96" s="1">
        <f t="shared" ref="K96:K102" si="28">E96-J96</f>
        <v>-26</v>
      </c>
      <c r="L96" s="1">
        <f t="shared" si="21"/>
        <v>52</v>
      </c>
      <c r="M96" s="1"/>
      <c r="N96" s="1">
        <v>19.400000000000009</v>
      </c>
      <c r="O96" s="1">
        <f t="shared" si="22"/>
        <v>10.4</v>
      </c>
      <c r="P96" s="5">
        <f t="shared" si="27"/>
        <v>25.279999999999987</v>
      </c>
      <c r="Q96" s="5"/>
      <c r="R96" s="1"/>
      <c r="S96" s="1">
        <f t="shared" si="23"/>
        <v>9.1999999999999993</v>
      </c>
      <c r="T96" s="1">
        <f t="shared" si="24"/>
        <v>6.7692307692307692</v>
      </c>
      <c r="U96" s="1">
        <v>8.8000000000000007</v>
      </c>
      <c r="V96" s="1">
        <v>3.4</v>
      </c>
      <c r="W96" s="1">
        <v>7</v>
      </c>
      <c r="X96" s="1">
        <v>12</v>
      </c>
      <c r="Y96" s="1">
        <v>8.4</v>
      </c>
      <c r="Z96" s="1">
        <v>4.2</v>
      </c>
      <c r="AA96" s="1"/>
      <c r="AB96" s="1">
        <f t="shared" si="25"/>
        <v>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130</v>
      </c>
      <c r="B97" s="1" t="s">
        <v>31</v>
      </c>
      <c r="C97" s="1">
        <v>1966.886</v>
      </c>
      <c r="D97" s="1">
        <v>1890.5350000000001</v>
      </c>
      <c r="E97" s="1">
        <v>1540.1410000000001</v>
      </c>
      <c r="F97" s="1">
        <v>1431.953</v>
      </c>
      <c r="G97" s="6">
        <v>1</v>
      </c>
      <c r="H97" s="1">
        <v>60</v>
      </c>
      <c r="I97" s="1" t="s">
        <v>131</v>
      </c>
      <c r="J97" s="1">
        <v>1489.5</v>
      </c>
      <c r="K97" s="1">
        <f t="shared" si="28"/>
        <v>50.641000000000076</v>
      </c>
      <c r="L97" s="1">
        <f t="shared" si="21"/>
        <v>1540.1410000000001</v>
      </c>
      <c r="M97" s="1"/>
      <c r="N97" s="1">
        <v>250</v>
      </c>
      <c r="O97" s="1">
        <f t="shared" si="22"/>
        <v>308.02820000000003</v>
      </c>
      <c r="P97" s="5">
        <f t="shared" ref="P95:P97" si="29">9.5*O97-N97-F97</f>
        <v>1244.3149000000003</v>
      </c>
      <c r="Q97" s="5"/>
      <c r="R97" s="1"/>
      <c r="S97" s="1">
        <f t="shared" si="23"/>
        <v>9.5</v>
      </c>
      <c r="T97" s="1">
        <f t="shared" si="24"/>
        <v>5.4603864191655171</v>
      </c>
      <c r="U97" s="1">
        <v>262.08659999999998</v>
      </c>
      <c r="V97" s="1">
        <v>264.35759999999999</v>
      </c>
      <c r="W97" s="1">
        <v>327.70760000000001</v>
      </c>
      <c r="X97" s="1">
        <v>325.97120000000001</v>
      </c>
      <c r="Y97" s="1">
        <v>313.66719999999998</v>
      </c>
      <c r="Z97" s="1">
        <v>320.15599999999989</v>
      </c>
      <c r="AA97" s="1"/>
      <c r="AB97" s="1">
        <f t="shared" si="25"/>
        <v>1244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132</v>
      </c>
      <c r="B98" s="10" t="s">
        <v>31</v>
      </c>
      <c r="C98" s="10">
        <v>-18.091999999999999</v>
      </c>
      <c r="D98" s="10">
        <v>18.091999999999999</v>
      </c>
      <c r="E98" s="10">
        <v>-0.70499999999999996</v>
      </c>
      <c r="F98" s="10"/>
      <c r="G98" s="11">
        <v>0</v>
      </c>
      <c r="H98" s="10">
        <v>60</v>
      </c>
      <c r="I98" s="10" t="s">
        <v>53</v>
      </c>
      <c r="J98" s="10"/>
      <c r="K98" s="10">
        <f t="shared" si="28"/>
        <v>-0.70499999999999996</v>
      </c>
      <c r="L98" s="10">
        <f t="shared" si="21"/>
        <v>-0.70499999999999996</v>
      </c>
      <c r="M98" s="10"/>
      <c r="N98" s="10"/>
      <c r="O98" s="10">
        <f t="shared" si="22"/>
        <v>-0.14099999999999999</v>
      </c>
      <c r="P98" s="12"/>
      <c r="Q98" s="12"/>
      <c r="R98" s="10"/>
      <c r="S98" s="10">
        <f t="shared" si="23"/>
        <v>0</v>
      </c>
      <c r="T98" s="10">
        <f t="shared" si="24"/>
        <v>0</v>
      </c>
      <c r="U98" s="10">
        <v>86.265200000000007</v>
      </c>
      <c r="V98" s="10">
        <v>138.20480000000001</v>
      </c>
      <c r="W98" s="10">
        <v>431.93599999999998</v>
      </c>
      <c r="X98" s="10">
        <v>433.6388</v>
      </c>
      <c r="Y98" s="10">
        <v>414.07799999999997</v>
      </c>
      <c r="Z98" s="10">
        <v>455.04919999999998</v>
      </c>
      <c r="AA98" s="10" t="s">
        <v>54</v>
      </c>
      <c r="AB98" s="10">
        <f t="shared" si="25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133</v>
      </c>
      <c r="B99" s="1" t="s">
        <v>39</v>
      </c>
      <c r="C99" s="1">
        <v>89</v>
      </c>
      <c r="D99" s="1">
        <v>20</v>
      </c>
      <c r="E99" s="1">
        <v>21</v>
      </c>
      <c r="F99" s="1">
        <v>76</v>
      </c>
      <c r="G99" s="6">
        <v>0.1</v>
      </c>
      <c r="H99" s="1">
        <v>60</v>
      </c>
      <c r="I99" s="1" t="s">
        <v>32</v>
      </c>
      <c r="J99" s="1">
        <v>21</v>
      </c>
      <c r="K99" s="1">
        <f t="shared" si="28"/>
        <v>0</v>
      </c>
      <c r="L99" s="1">
        <f t="shared" si="21"/>
        <v>21</v>
      </c>
      <c r="M99" s="1"/>
      <c r="N99" s="1"/>
      <c r="O99" s="1">
        <f t="shared" si="22"/>
        <v>4.2</v>
      </c>
      <c r="P99" s="5"/>
      <c r="Q99" s="5"/>
      <c r="R99" s="1"/>
      <c r="S99" s="1">
        <f t="shared" si="23"/>
        <v>18.095238095238095</v>
      </c>
      <c r="T99" s="1">
        <f t="shared" si="24"/>
        <v>18.095238095238095</v>
      </c>
      <c r="U99" s="1">
        <v>7.8</v>
      </c>
      <c r="V99" s="1">
        <v>8.4</v>
      </c>
      <c r="W99" s="1">
        <v>6</v>
      </c>
      <c r="X99" s="1">
        <v>4.4000000000000004</v>
      </c>
      <c r="Y99" s="1">
        <v>2.2000000000000002</v>
      </c>
      <c r="Z99" s="1">
        <v>3.6</v>
      </c>
      <c r="AA99" s="1" t="s">
        <v>134</v>
      </c>
      <c r="AB99" s="1">
        <f t="shared" si="25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135</v>
      </c>
      <c r="B100" s="1" t="s">
        <v>31</v>
      </c>
      <c r="C100" s="1">
        <v>3765.4830000000002</v>
      </c>
      <c r="D100" s="1">
        <v>4141.7179999999998</v>
      </c>
      <c r="E100" s="1">
        <v>2427.0010000000002</v>
      </c>
      <c r="F100" s="1">
        <v>3346.8389999999999</v>
      </c>
      <c r="G100" s="6">
        <v>1</v>
      </c>
      <c r="H100" s="1">
        <v>60</v>
      </c>
      <c r="I100" s="1" t="s">
        <v>32</v>
      </c>
      <c r="J100" s="1">
        <v>2331</v>
      </c>
      <c r="K100" s="1">
        <f t="shared" si="28"/>
        <v>96.001000000000204</v>
      </c>
      <c r="L100" s="1">
        <f t="shared" si="21"/>
        <v>2427.0010000000002</v>
      </c>
      <c r="M100" s="1"/>
      <c r="N100" s="1"/>
      <c r="O100" s="1">
        <f t="shared" si="22"/>
        <v>485.40020000000004</v>
      </c>
      <c r="P100" s="5">
        <f t="shared" ref="P100:P101" si="30">9.5*O100-N100-F100</f>
        <v>1264.4629000000004</v>
      </c>
      <c r="Q100" s="5"/>
      <c r="R100" s="1"/>
      <c r="S100" s="1">
        <f t="shared" si="23"/>
        <v>9.5</v>
      </c>
      <c r="T100" s="1">
        <f t="shared" si="24"/>
        <v>6.8950095199795953</v>
      </c>
      <c r="U100" s="1">
        <v>415.60739999999998</v>
      </c>
      <c r="V100" s="1">
        <v>457.28700000000009</v>
      </c>
      <c r="W100" s="1">
        <v>622.27879999999993</v>
      </c>
      <c r="X100" s="1">
        <v>638.80020000000002</v>
      </c>
      <c r="Y100" s="1">
        <v>581.31760000000008</v>
      </c>
      <c r="Z100" s="1">
        <v>563.79280000000017</v>
      </c>
      <c r="AA100" s="1" t="s">
        <v>54</v>
      </c>
      <c r="AB100" s="1">
        <f t="shared" si="25"/>
        <v>1264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136</v>
      </c>
      <c r="B101" s="1" t="s">
        <v>31</v>
      </c>
      <c r="C101" s="1">
        <v>3358.7730000000001</v>
      </c>
      <c r="D101" s="1">
        <v>6075.625</v>
      </c>
      <c r="E101" s="1">
        <v>2497.652</v>
      </c>
      <c r="F101" s="1">
        <v>2305.5259999999998</v>
      </c>
      <c r="G101" s="6">
        <v>1</v>
      </c>
      <c r="H101" s="1">
        <v>60</v>
      </c>
      <c r="I101" s="1" t="s">
        <v>131</v>
      </c>
      <c r="J101" s="1">
        <v>2403</v>
      </c>
      <c r="K101" s="1">
        <f t="shared" si="28"/>
        <v>94.652000000000044</v>
      </c>
      <c r="L101" s="1">
        <f t="shared" si="21"/>
        <v>2497.652</v>
      </c>
      <c r="M101" s="1"/>
      <c r="N101" s="1">
        <v>1200</v>
      </c>
      <c r="O101" s="1">
        <f t="shared" si="22"/>
        <v>499.53039999999999</v>
      </c>
      <c r="P101" s="5">
        <f t="shared" si="30"/>
        <v>1240.0128000000004</v>
      </c>
      <c r="Q101" s="5"/>
      <c r="R101" s="1"/>
      <c r="S101" s="1">
        <f t="shared" si="23"/>
        <v>9.5</v>
      </c>
      <c r="T101" s="1">
        <f t="shared" si="24"/>
        <v>7.0176429702776844</v>
      </c>
      <c r="U101" s="1">
        <v>479.15879999999999</v>
      </c>
      <c r="V101" s="1">
        <v>470.74119999999999</v>
      </c>
      <c r="W101" s="1">
        <v>469.0637999999999</v>
      </c>
      <c r="X101" s="1">
        <v>496.88060000000007</v>
      </c>
      <c r="Y101" s="1">
        <v>498.28359999999992</v>
      </c>
      <c r="Z101" s="1">
        <v>512.01239999999996</v>
      </c>
      <c r="AA101" s="1" t="s">
        <v>54</v>
      </c>
      <c r="AB101" s="1">
        <f t="shared" si="25"/>
        <v>1240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137</v>
      </c>
      <c r="B102" s="1" t="s">
        <v>39</v>
      </c>
      <c r="C102" s="1"/>
      <c r="D102" s="1">
        <v>48</v>
      </c>
      <c r="E102" s="1"/>
      <c r="F102" s="1">
        <v>48</v>
      </c>
      <c r="G102" s="6">
        <v>0.2</v>
      </c>
      <c r="H102" s="1">
        <v>30</v>
      </c>
      <c r="I102" s="1" t="s">
        <v>32</v>
      </c>
      <c r="J102" s="1"/>
      <c r="K102" s="1">
        <f t="shared" si="28"/>
        <v>0</v>
      </c>
      <c r="L102" s="1">
        <f t="shared" si="21"/>
        <v>0</v>
      </c>
      <c r="M102" s="1"/>
      <c r="N102" s="1"/>
      <c r="O102" s="1">
        <f t="shared" si="22"/>
        <v>0</v>
      </c>
      <c r="P102" s="5"/>
      <c r="Q102" s="5"/>
      <c r="R102" s="1"/>
      <c r="S102" s="1" t="e">
        <f t="shared" si="23"/>
        <v>#DIV/0!</v>
      </c>
      <c r="T102" s="1" t="e">
        <f t="shared" si="24"/>
        <v>#DIV/0!</v>
      </c>
      <c r="U102" s="1">
        <v>2</v>
      </c>
      <c r="V102" s="1">
        <v>4.2</v>
      </c>
      <c r="W102" s="1">
        <v>4</v>
      </c>
      <c r="X102" s="1">
        <v>1.8</v>
      </c>
      <c r="Y102" s="1">
        <v>0</v>
      </c>
      <c r="Z102" s="1">
        <v>0</v>
      </c>
      <c r="AA102" s="1" t="s">
        <v>134</v>
      </c>
      <c r="AB102" s="1">
        <f t="shared" si="25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B102" xr:uid="{6B478B75-E3E5-4351-A27E-90B3FB2620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2024-07-10T13:33:34Z</dcterms:created>
  <dcterms:modified xsi:type="dcterms:W3CDTF">2024-07-11T09:13:22Z</dcterms:modified>
</cp:coreProperties>
</file>