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006243C-FF69-4984-939F-90147E557A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BN477" i="1"/>
  <c r="BL477" i="1"/>
  <c r="X477" i="1"/>
  <c r="O477" i="1"/>
  <c r="BN476" i="1"/>
  <c r="BL476" i="1"/>
  <c r="X476" i="1"/>
  <c r="BO476" i="1" s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BO460" i="1" s="1"/>
  <c r="O460" i="1"/>
  <c r="BN459" i="1"/>
  <c r="BL459" i="1"/>
  <c r="X459" i="1"/>
  <c r="X461" i="1" s="1"/>
  <c r="W456" i="1"/>
  <c r="W455" i="1"/>
  <c r="BN454" i="1"/>
  <c r="BL454" i="1"/>
  <c r="X454" i="1"/>
  <c r="BO454" i="1" s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BO415" i="1" s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4" i="1" s="1"/>
  <c r="O372" i="1"/>
  <c r="W370" i="1"/>
  <c r="W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N359" i="1"/>
  <c r="BL359" i="1"/>
  <c r="X359" i="1"/>
  <c r="O359" i="1"/>
  <c r="BN358" i="1"/>
  <c r="BL358" i="1"/>
  <c r="X358" i="1"/>
  <c r="X362" i="1" s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BN351" i="1"/>
  <c r="BL351" i="1"/>
  <c r="X351" i="1"/>
  <c r="O351" i="1"/>
  <c r="W348" i="1"/>
  <c r="W347" i="1"/>
  <c r="BN346" i="1"/>
  <c r="BL346" i="1"/>
  <c r="X346" i="1"/>
  <c r="BO346" i="1" s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N318" i="1"/>
  <c r="BL318" i="1"/>
  <c r="X318" i="1"/>
  <c r="BO318" i="1" s="1"/>
  <c r="O318" i="1"/>
  <c r="W314" i="1"/>
  <c r="W313" i="1"/>
  <c r="BN312" i="1"/>
  <c r="BL312" i="1"/>
  <c r="X312" i="1"/>
  <c r="X314" i="1" s="1"/>
  <c r="O312" i="1"/>
  <c r="W310" i="1"/>
  <c r="W309" i="1"/>
  <c r="BN308" i="1"/>
  <c r="BL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BO280" i="1" s="1"/>
  <c r="O280" i="1"/>
  <c r="W278" i="1"/>
  <c r="W277" i="1"/>
  <c r="BN276" i="1"/>
  <c r="BL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BO258" i="1" s="1"/>
  <c r="O258" i="1"/>
  <c r="W256" i="1"/>
  <c r="W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X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X202" i="1" s="1"/>
  <c r="O185" i="1"/>
  <c r="BO184" i="1"/>
  <c r="BN184" i="1"/>
  <c r="BM184" i="1"/>
  <c r="BL184" i="1"/>
  <c r="Y184" i="1"/>
  <c r="X184" i="1"/>
  <c r="O184" i="1"/>
  <c r="W182" i="1"/>
  <c r="W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N145" i="1"/>
  <c r="BL145" i="1"/>
  <c r="X145" i="1"/>
  <c r="BN144" i="1"/>
  <c r="BL144" i="1"/>
  <c r="X144" i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N133" i="1"/>
  <c r="BL133" i="1"/>
  <c r="X133" i="1"/>
  <c r="BO133" i="1" s="1"/>
  <c r="O133" i="1"/>
  <c r="W130" i="1"/>
  <c r="W129" i="1"/>
  <c r="BN128" i="1"/>
  <c r="BL128" i="1"/>
  <c r="X128" i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Y60" i="1" l="1"/>
  <c r="BM60" i="1"/>
  <c r="Y68" i="1"/>
  <c r="BM68" i="1"/>
  <c r="Y84" i="1"/>
  <c r="BM84" i="1"/>
  <c r="Y106" i="1"/>
  <c r="BM106" i="1"/>
  <c r="Y124" i="1"/>
  <c r="BM124" i="1"/>
  <c r="Y174" i="1"/>
  <c r="BM174" i="1"/>
  <c r="Y206" i="1"/>
  <c r="BM206" i="1"/>
  <c r="Y207" i="1"/>
  <c r="BM207" i="1"/>
  <c r="Y208" i="1"/>
  <c r="BM208" i="1"/>
  <c r="Y258" i="1"/>
  <c r="BM258" i="1"/>
  <c r="Y280" i="1"/>
  <c r="BM280" i="1"/>
  <c r="X283" i="1"/>
  <c r="Y312" i="1"/>
  <c r="Y313" i="1" s="1"/>
  <c r="BM312" i="1"/>
  <c r="BO312" i="1"/>
  <c r="X313" i="1"/>
  <c r="Y318" i="1"/>
  <c r="BM318" i="1"/>
  <c r="Y346" i="1"/>
  <c r="BM346" i="1"/>
  <c r="Y415" i="1"/>
  <c r="BM415" i="1"/>
  <c r="Y454" i="1"/>
  <c r="BM454" i="1"/>
  <c r="Y460" i="1"/>
  <c r="BM460" i="1"/>
  <c r="Y476" i="1"/>
  <c r="BM476" i="1"/>
  <c r="Y479" i="1"/>
  <c r="BM479" i="1"/>
  <c r="G559" i="1"/>
  <c r="X147" i="1"/>
  <c r="BO143" i="1"/>
  <c r="BM143" i="1"/>
  <c r="Y143" i="1"/>
  <c r="BO145" i="1"/>
  <c r="BM145" i="1"/>
  <c r="Y145" i="1"/>
  <c r="BO164" i="1"/>
  <c r="BM164" i="1"/>
  <c r="Y164" i="1"/>
  <c r="BO192" i="1"/>
  <c r="BM192" i="1"/>
  <c r="Y192" i="1"/>
  <c r="BO252" i="1"/>
  <c r="BM252" i="1"/>
  <c r="Y252" i="1"/>
  <c r="BO268" i="1"/>
  <c r="BM268" i="1"/>
  <c r="Y268" i="1"/>
  <c r="X299" i="1"/>
  <c r="X298" i="1"/>
  <c r="BO297" i="1"/>
  <c r="BM297" i="1"/>
  <c r="Y297" i="1"/>
  <c r="Y298" i="1" s="1"/>
  <c r="X303" i="1"/>
  <c r="BO302" i="1"/>
  <c r="BM302" i="1"/>
  <c r="Y302" i="1"/>
  <c r="Y303" i="1" s="1"/>
  <c r="BO306" i="1"/>
  <c r="BM306" i="1"/>
  <c r="Y306" i="1"/>
  <c r="BO334" i="1"/>
  <c r="BM334" i="1"/>
  <c r="Y334" i="1"/>
  <c r="BO373" i="1"/>
  <c r="BM373" i="1"/>
  <c r="Y373" i="1"/>
  <c r="BO429" i="1"/>
  <c r="BM429" i="1"/>
  <c r="Y429" i="1"/>
  <c r="BO433" i="1"/>
  <c r="BM433" i="1"/>
  <c r="Y433" i="1"/>
  <c r="W550" i="1"/>
  <c r="Y23" i="1"/>
  <c r="BM23" i="1"/>
  <c r="W549" i="1"/>
  <c r="X37" i="1"/>
  <c r="Y35" i="1"/>
  <c r="BM35" i="1"/>
  <c r="Y72" i="1"/>
  <c r="BM72" i="1"/>
  <c r="Y80" i="1"/>
  <c r="BM80" i="1"/>
  <c r="Y90" i="1"/>
  <c r="BM90" i="1"/>
  <c r="Y100" i="1"/>
  <c r="BM100" i="1"/>
  <c r="Y110" i="1"/>
  <c r="BM110" i="1"/>
  <c r="BO116" i="1"/>
  <c r="BM116" i="1"/>
  <c r="BO128" i="1"/>
  <c r="BM128" i="1"/>
  <c r="Y128" i="1"/>
  <c r="BO144" i="1"/>
  <c r="BM144" i="1"/>
  <c r="Y144" i="1"/>
  <c r="BO146" i="1"/>
  <c r="BM146" i="1"/>
  <c r="Y146" i="1"/>
  <c r="BO151" i="1"/>
  <c r="BM151" i="1"/>
  <c r="Y151" i="1"/>
  <c r="BO178" i="1"/>
  <c r="BM178" i="1"/>
  <c r="Y178" i="1"/>
  <c r="BO215" i="1"/>
  <c r="BM215" i="1"/>
  <c r="Y215" i="1"/>
  <c r="BO262" i="1"/>
  <c r="BM262" i="1"/>
  <c r="Y262" i="1"/>
  <c r="BO287" i="1"/>
  <c r="BM287" i="1"/>
  <c r="Y287" i="1"/>
  <c r="BO322" i="1"/>
  <c r="BM322" i="1"/>
  <c r="Y322" i="1"/>
  <c r="BO353" i="1"/>
  <c r="BM353" i="1"/>
  <c r="Y353" i="1"/>
  <c r="BO428" i="1"/>
  <c r="BM428" i="1"/>
  <c r="Y428" i="1"/>
  <c r="BO432" i="1"/>
  <c r="BM432" i="1"/>
  <c r="Y432" i="1"/>
  <c r="BO491" i="1"/>
  <c r="BM491" i="1"/>
  <c r="Y491" i="1"/>
  <c r="X255" i="1"/>
  <c r="X309" i="1"/>
  <c r="BO199" i="1"/>
  <c r="BM199" i="1"/>
  <c r="Y199" i="1"/>
  <c r="BO213" i="1"/>
  <c r="BM213" i="1"/>
  <c r="Y213" i="1"/>
  <c r="X225" i="1"/>
  <c r="BO223" i="1"/>
  <c r="BM223" i="1"/>
  <c r="Y223" i="1"/>
  <c r="BO236" i="1"/>
  <c r="BM236" i="1"/>
  <c r="Y236" i="1"/>
  <c r="BO248" i="1"/>
  <c r="BM248" i="1"/>
  <c r="Y248" i="1"/>
  <c r="BO260" i="1"/>
  <c r="BM260" i="1"/>
  <c r="Y260" i="1"/>
  <c r="BO282" i="1"/>
  <c r="BM282" i="1"/>
  <c r="Y282" i="1"/>
  <c r="BO293" i="1"/>
  <c r="BM293" i="1"/>
  <c r="Y293" i="1"/>
  <c r="BO320" i="1"/>
  <c r="BM320" i="1"/>
  <c r="Y320" i="1"/>
  <c r="BO328" i="1"/>
  <c r="BM328" i="1"/>
  <c r="Y328" i="1"/>
  <c r="BO351" i="1"/>
  <c r="BM351" i="1"/>
  <c r="Y351" i="1"/>
  <c r="BO367" i="1"/>
  <c r="BM367" i="1"/>
  <c r="Y367" i="1"/>
  <c r="B559" i="1"/>
  <c r="W551" i="1"/>
  <c r="W552" i="1" s="1"/>
  <c r="W553" i="1"/>
  <c r="Y27" i="1"/>
  <c r="BM27" i="1"/>
  <c r="BO27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2" i="1"/>
  <c r="Y108" i="1"/>
  <c r="BM108" i="1"/>
  <c r="Y112" i="1"/>
  <c r="BM112" i="1"/>
  <c r="Y118" i="1"/>
  <c r="BM118" i="1"/>
  <c r="Y119" i="1"/>
  <c r="BM119" i="1"/>
  <c r="Y120" i="1"/>
  <c r="BM120" i="1"/>
  <c r="Y126" i="1"/>
  <c r="BM126" i="1"/>
  <c r="Y133" i="1"/>
  <c r="BM133" i="1"/>
  <c r="Y137" i="1"/>
  <c r="BM137" i="1"/>
  <c r="Y153" i="1"/>
  <c r="BM153" i="1"/>
  <c r="Y157" i="1"/>
  <c r="BM157" i="1"/>
  <c r="Y168" i="1"/>
  <c r="BM168" i="1"/>
  <c r="BO168" i="1"/>
  <c r="Y176" i="1"/>
  <c r="BM176" i="1"/>
  <c r="Y180" i="1"/>
  <c r="BM180" i="1"/>
  <c r="X201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X210" i="1"/>
  <c r="BO204" i="1"/>
  <c r="BM204" i="1"/>
  <c r="Y204" i="1"/>
  <c r="BO217" i="1"/>
  <c r="BM217" i="1"/>
  <c r="Y217" i="1"/>
  <c r="BO231" i="1"/>
  <c r="BM231" i="1"/>
  <c r="Y231" i="1"/>
  <c r="L559" i="1"/>
  <c r="BO244" i="1"/>
  <c r="BM244" i="1"/>
  <c r="Y244" i="1"/>
  <c r="BO254" i="1"/>
  <c r="BM254" i="1"/>
  <c r="Y254" i="1"/>
  <c r="BO270" i="1"/>
  <c r="BM270" i="1"/>
  <c r="Y270" i="1"/>
  <c r="BO276" i="1"/>
  <c r="BM276" i="1"/>
  <c r="Y276" i="1"/>
  <c r="BO289" i="1"/>
  <c r="BM289" i="1"/>
  <c r="Y289" i="1"/>
  <c r="BO308" i="1"/>
  <c r="BM308" i="1"/>
  <c r="Y308" i="1"/>
  <c r="BO324" i="1"/>
  <c r="BM324" i="1"/>
  <c r="Y324" i="1"/>
  <c r="BO340" i="1"/>
  <c r="BM340" i="1"/>
  <c r="Y340" i="1"/>
  <c r="BO359" i="1"/>
  <c r="BM359" i="1"/>
  <c r="Y359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209" i="1"/>
  <c r="X220" i="1"/>
  <c r="X226" i="1"/>
  <c r="K559" i="1"/>
  <c r="X256" i="1"/>
  <c r="X272" i="1"/>
  <c r="X271" i="1"/>
  <c r="N559" i="1"/>
  <c r="X337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Y424" i="1" s="1"/>
  <c r="BO471" i="1"/>
  <c r="BM471" i="1"/>
  <c r="Y471" i="1"/>
  <c r="BO485" i="1"/>
  <c r="BM485" i="1"/>
  <c r="Y485" i="1"/>
  <c r="BO489" i="1"/>
  <c r="BM489" i="1"/>
  <c r="Y489" i="1"/>
  <c r="X408" i="1"/>
  <c r="X419" i="1"/>
  <c r="X418" i="1"/>
  <c r="W559" i="1"/>
  <c r="H9" i="1"/>
  <c r="A10" i="1"/>
  <c r="X24" i="1"/>
  <c r="X36" i="1"/>
  <c r="X56" i="1"/>
  <c r="X64" i="1"/>
  <c r="X87" i="1"/>
  <c r="X93" i="1"/>
  <c r="X103" i="1"/>
  <c r="X121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Y170" i="1" s="1"/>
  <c r="X171" i="1"/>
  <c r="X181" i="1"/>
  <c r="X182" i="1"/>
  <c r="BO173" i="1"/>
  <c r="BM173" i="1"/>
  <c r="Y173" i="1"/>
  <c r="F9" i="1"/>
  <c r="J9" i="1"/>
  <c r="Y22" i="1"/>
  <c r="Y24" i="1" s="1"/>
  <c r="BM22" i="1"/>
  <c r="BO22" i="1"/>
  <c r="X25" i="1"/>
  <c r="Y28" i="1"/>
  <c r="BM28" i="1"/>
  <c r="Y30" i="1"/>
  <c r="BM30" i="1"/>
  <c r="Y31" i="1"/>
  <c r="BM31" i="1"/>
  <c r="Y32" i="1"/>
  <c r="BM32" i="1"/>
  <c r="Y34" i="1"/>
  <c r="BM34" i="1"/>
  <c r="C559" i="1"/>
  <c r="Y54" i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X130" i="1"/>
  <c r="Y125" i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F559" i="1"/>
  <c r="X139" i="1"/>
  <c r="X148" i="1"/>
  <c r="H559" i="1"/>
  <c r="X159" i="1"/>
  <c r="Y175" i="1"/>
  <c r="BM175" i="1"/>
  <c r="Y177" i="1"/>
  <c r="BM177" i="1"/>
  <c r="Y179" i="1"/>
  <c r="BM179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Y205" i="1"/>
  <c r="BM205" i="1"/>
  <c r="BO205" i="1"/>
  <c r="J559" i="1"/>
  <c r="Y214" i="1"/>
  <c r="BM214" i="1"/>
  <c r="BO214" i="1"/>
  <c r="Y216" i="1"/>
  <c r="BM216" i="1"/>
  <c r="Y218" i="1"/>
  <c r="BM218" i="1"/>
  <c r="X221" i="1"/>
  <c r="Y224" i="1"/>
  <c r="BM224" i="1"/>
  <c r="BO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BM253" i="1"/>
  <c r="BO253" i="1"/>
  <c r="X265" i="1"/>
  <c r="Y259" i="1"/>
  <c r="BM259" i="1"/>
  <c r="Y261" i="1"/>
  <c r="BM261" i="1"/>
  <c r="Y263" i="1"/>
  <c r="BM263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37" i="1"/>
  <c r="X249" i="1"/>
  <c r="X278" i="1"/>
  <c r="BO274" i="1"/>
  <c r="BM274" i="1"/>
  <c r="Y274" i="1"/>
  <c r="Y277" i="1" s="1"/>
  <c r="X277" i="1"/>
  <c r="BO281" i="1"/>
  <c r="BM281" i="1"/>
  <c r="Y281" i="1"/>
  <c r="Y283" i="1" s="1"/>
  <c r="BO290" i="1"/>
  <c r="BM290" i="1"/>
  <c r="Y290" i="1"/>
  <c r="X294" i="1"/>
  <c r="BO307" i="1"/>
  <c r="BM307" i="1"/>
  <c r="Y307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BO341" i="1"/>
  <c r="BM341" i="1"/>
  <c r="Y341" i="1"/>
  <c r="X343" i="1"/>
  <c r="X348" i="1"/>
  <c r="BO345" i="1"/>
  <c r="BM345" i="1"/>
  <c r="Y345" i="1"/>
  <c r="BO354" i="1"/>
  <c r="BM354" i="1"/>
  <c r="Y354" i="1"/>
  <c r="X356" i="1"/>
  <c r="X361" i="1"/>
  <c r="BO358" i="1"/>
  <c r="BM358" i="1"/>
  <c r="Y358" i="1"/>
  <c r="BO366" i="1"/>
  <c r="BM366" i="1"/>
  <c r="Y366" i="1"/>
  <c r="BO380" i="1"/>
  <c r="BM380" i="1"/>
  <c r="Y380" i="1"/>
  <c r="X382" i="1"/>
  <c r="BO385" i="1"/>
  <c r="BM385" i="1"/>
  <c r="Y385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X455" i="1"/>
  <c r="R559" i="1"/>
  <c r="X295" i="1"/>
  <c r="O559" i="1"/>
  <c r="X304" i="1"/>
  <c r="P559" i="1"/>
  <c r="X330" i="1"/>
  <c r="Q559" i="1"/>
  <c r="X355" i="1"/>
  <c r="X407" i="1"/>
  <c r="BO416" i="1"/>
  <c r="BM416" i="1"/>
  <c r="Y416" i="1"/>
  <c r="BO430" i="1"/>
  <c r="BM430" i="1"/>
  <c r="Y430" i="1"/>
  <c r="BO434" i="1"/>
  <c r="BM434" i="1"/>
  <c r="Y434" i="1"/>
  <c r="X441" i="1"/>
  <c r="BO438" i="1"/>
  <c r="BM438" i="1"/>
  <c r="Y438" i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455" i="1" l="1"/>
  <c r="Y347" i="1"/>
  <c r="Y165" i="1"/>
  <c r="Y309" i="1"/>
  <c r="Y418" i="1"/>
  <c r="Y374" i="1"/>
  <c r="Y225" i="1"/>
  <c r="Y220" i="1"/>
  <c r="Y209" i="1"/>
  <c r="Y55" i="1"/>
  <c r="Y147" i="1"/>
  <c r="Y294" i="1"/>
  <c r="Y129" i="1"/>
  <c r="Y159" i="1"/>
  <c r="Y540" i="1"/>
  <c r="Y495" i="1"/>
  <c r="Y440" i="1"/>
  <c r="Y407" i="1"/>
  <c r="Y381" i="1"/>
  <c r="Y361" i="1"/>
  <c r="Y336" i="1"/>
  <c r="Y412" i="1"/>
  <c r="Y265" i="1"/>
  <c r="Y255" i="1"/>
  <c r="Y201" i="1"/>
  <c r="Y138" i="1"/>
  <c r="Y121" i="1"/>
  <c r="Y103" i="1"/>
  <c r="Y93" i="1"/>
  <c r="Y36" i="1"/>
  <c r="Y501" i="1"/>
  <c r="Y355" i="1"/>
  <c r="Y330" i="1"/>
  <c r="Y249" i="1"/>
  <c r="Y237" i="1"/>
  <c r="X549" i="1"/>
  <c r="X550" i="1"/>
  <c r="X553" i="1"/>
  <c r="Y527" i="1"/>
  <c r="Y435" i="1"/>
  <c r="Y481" i="1"/>
  <c r="Y369" i="1"/>
  <c r="Y342" i="1"/>
  <c r="Y87" i="1"/>
  <c r="Y63" i="1"/>
  <c r="X551" i="1"/>
  <c r="Y181" i="1"/>
  <c r="Y554" i="1" l="1"/>
  <c r="X552" i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<sst xmlns="http://schemas.openxmlformats.org/spreadsheetml/2006/main" count="2425" uniqueCount="810">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</sst>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1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0</v>
      </c>
      <c r="X122" s="386">
        <f>IFERROR(SUM(X106:X120),"0")</f>
        <v>0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0</v>
      </c>
      <c r="X138" s="386">
        <f>IFERROR(X133/H133,"0")+IFERROR(X134/H134,"0")+IFERROR(X135/H135,"0")+IFERROR(X136/H136,"0")+IFERROR(X137/H137,"0")</f>
        <v>0</v>
      </c>
      <c r="Y138" s="386">
        <f>IFERROR(IF(Y133="",0,Y133),"0")+IFERROR(IF(Y134="",0,Y134),"0")+IFERROR(IF(Y135="",0,Y135),"0")+IFERROR(IF(Y136="",0,Y136),"0")+IFERROR(IF(Y137="",0,Y137),"0")</f>
        <v>0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0</v>
      </c>
      <c r="X139" s="386">
        <f>IFERROR(SUM(X133:X137),"0")</f>
        <v>0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0</v>
      </c>
      <c r="X196" s="385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0</v>
      </c>
      <c r="X197" s="385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0</v>
      </c>
      <c r="X199" s="385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0</v>
      </c>
      <c r="X202" s="386">
        <f>IFERROR(SUM(X184:X200),"0")</f>
        <v>0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100</v>
      </c>
      <c r="X268" s="385">
        <f>IFERROR(IF(W268="",0,CEILING((W268/$H268),1)*$H268),"")</f>
        <v>100.80000000000001</v>
      </c>
      <c r="Y268" s="36">
        <f>IFERROR(IF(X268=0,"",ROUNDUP(X268/H268,0)*0.02175),"")</f>
        <v>0.26100000000000001</v>
      </c>
      <c r="Z268" s="56"/>
      <c r="AA268" s="57"/>
      <c r="AE268" s="64"/>
      <c r="BB268" s="221" t="s">
        <v>1</v>
      </c>
      <c r="BL268" s="64">
        <f>IFERROR(W268*I268/H268,"0")</f>
        <v>106.71428571428572</v>
      </c>
      <c r="BM268" s="64">
        <f>IFERROR(X268*I268/H268,"0")</f>
        <v>107.56800000000001</v>
      </c>
      <c r="BN268" s="64">
        <f>IFERROR(1/J268*(W268/H268),"0")</f>
        <v>0.21258503401360543</v>
      </c>
      <c r="BO268" s="64">
        <f>IFERROR(1/J268*(X268/H268),"0")</f>
        <v>0.21428571428571427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11.904761904761905</v>
      </c>
      <c r="X271" s="386">
        <f>IFERROR(X268/H268,"0")+IFERROR(X269/H269,"0")+IFERROR(X270/H270,"0")</f>
        <v>12</v>
      </c>
      <c r="Y271" s="386">
        <f>IFERROR(IF(Y268="",0,Y268),"0")+IFERROR(IF(Y269="",0,Y269),"0")+IFERROR(IF(Y270="",0,Y270),"0")</f>
        <v>0.26100000000000001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100</v>
      </c>
      <c r="X272" s="386">
        <f>IFERROR(SUM(X268:X270),"0")</f>
        <v>100.80000000000001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500</v>
      </c>
      <c r="X321" s="385">
        <f t="shared" si="64"/>
        <v>510</v>
      </c>
      <c r="Y321" s="36">
        <f>IFERROR(IF(X321=0,"",ROUNDUP(X321/H321,0)*0.02175),"")</f>
        <v>0.73949999999999994</v>
      </c>
      <c r="Z321" s="56"/>
      <c r="AA321" s="57"/>
      <c r="AE321" s="64"/>
      <c r="BB321" s="246" t="s">
        <v>1</v>
      </c>
      <c r="BL321" s="64">
        <f t="shared" si="65"/>
        <v>516</v>
      </c>
      <c r="BM321" s="64">
        <f t="shared" si="66"/>
        <v>526.32000000000005</v>
      </c>
      <c r="BN321" s="64">
        <f t="shared" si="67"/>
        <v>0.69444444444444442</v>
      </c>
      <c r="BO321" s="64">
        <f t="shared" si="68"/>
        <v>0.70833333333333326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3000</v>
      </c>
      <c r="X323" s="385">
        <f t="shared" si="64"/>
        <v>3000</v>
      </c>
      <c r="Y323" s="36">
        <f>IFERROR(IF(X323=0,"",ROUNDUP(X323/H323,0)*0.02175),"")</f>
        <v>4.3499999999999996</v>
      </c>
      <c r="Z323" s="56"/>
      <c r="AA323" s="57"/>
      <c r="AE323" s="64"/>
      <c r="BB323" s="248" t="s">
        <v>1</v>
      </c>
      <c r="BL323" s="64">
        <f t="shared" si="65"/>
        <v>3096</v>
      </c>
      <c r="BM323" s="64">
        <f t="shared" si="66"/>
        <v>3096</v>
      </c>
      <c r="BN323" s="64">
        <f t="shared" si="67"/>
        <v>4.1666666666666661</v>
      </c>
      <c r="BO323" s="64">
        <f t="shared" si="68"/>
        <v>4.1666666666666661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1000</v>
      </c>
      <c r="X325" s="385">
        <f t="shared" si="64"/>
        <v>1005</v>
      </c>
      <c r="Y325" s="36">
        <f>IFERROR(IF(X325=0,"",ROUNDUP(X325/H325,0)*0.02175),"")</f>
        <v>1.4572499999999999</v>
      </c>
      <c r="Z325" s="56"/>
      <c r="AA325" s="57"/>
      <c r="AE325" s="64"/>
      <c r="BB325" s="250" t="s">
        <v>1</v>
      </c>
      <c r="BL325" s="64">
        <f t="shared" si="65"/>
        <v>1032</v>
      </c>
      <c r="BM325" s="64">
        <f t="shared" si="66"/>
        <v>1037.1600000000001</v>
      </c>
      <c r="BN325" s="64">
        <f t="shared" si="67"/>
        <v>1.3888888888888888</v>
      </c>
      <c r="BO325" s="64">
        <f t="shared" si="68"/>
        <v>1.3958333333333333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300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301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6.5467499999999994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4500</v>
      </c>
      <c r="X331" s="386">
        <f>IFERROR(SUM(X318:X329),"0")</f>
        <v>4515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1500</v>
      </c>
      <c r="X333" s="385">
        <f>IFERROR(IF(W333="",0,CEILING((W333/$H333),1)*$H333),"")</f>
        <v>1500</v>
      </c>
      <c r="Y333" s="36">
        <f>IFERROR(IF(X333=0,"",ROUNDUP(X333/H333,0)*0.02175),"")</f>
        <v>2.1749999999999998</v>
      </c>
      <c r="Z333" s="56"/>
      <c r="AA333" s="57"/>
      <c r="AE333" s="64"/>
      <c r="BB333" s="255" t="s">
        <v>1</v>
      </c>
      <c r="BL333" s="64">
        <f>IFERROR(W333*I333/H333,"0")</f>
        <v>1548</v>
      </c>
      <c r="BM333" s="64">
        <f>IFERROR(X333*I333/H333,"0")</f>
        <v>1548</v>
      </c>
      <c r="BN333" s="64">
        <f>IFERROR(1/J333*(W333/H333),"0")</f>
        <v>2.083333333333333</v>
      </c>
      <c r="BO333" s="64">
        <f>IFERROR(1/J333*(X333/H333),"0")</f>
        <v>2.083333333333333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100</v>
      </c>
      <c r="X336" s="386">
        <f>IFERROR(X333/H333,"0")+IFERROR(X334/H334,"0")+IFERROR(X335/H335,"0")</f>
        <v>100</v>
      </c>
      <c r="Y336" s="386">
        <f>IFERROR(IF(Y333="",0,Y333),"0")+IFERROR(IF(Y334="",0,Y334),"0")+IFERROR(IF(Y335="",0,Y335),"0")</f>
        <v>2.1749999999999998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1500</v>
      </c>
      <c r="X337" s="386">
        <f>IFERROR(SUM(X333:X335),"0")</f>
        <v>1500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150</v>
      </c>
      <c r="X358" s="385">
        <f>IFERROR(IF(W358="",0,CEILING((W358/$H358),1)*$H358),"")</f>
        <v>153.29999999999998</v>
      </c>
      <c r="Y358" s="36">
        <f>IFERROR(IF(X358=0,"",ROUNDUP(X358/H358,0)*0.00753),"")</f>
        <v>0.26355000000000001</v>
      </c>
      <c r="Z358" s="56"/>
      <c r="AA358" s="57"/>
      <c r="AE358" s="64"/>
      <c r="BB358" s="267" t="s">
        <v>1</v>
      </c>
      <c r="BL358" s="64">
        <f>IFERROR(W358*I358/H358,"0")</f>
        <v>156.84931506849315</v>
      </c>
      <c r="BM358" s="64">
        <f>IFERROR(X358*I358/H358,"0")</f>
        <v>160.29999999999998</v>
      </c>
      <c r="BN358" s="64">
        <f>IFERROR(1/J358*(W358/H358),"0")</f>
        <v>0.2195293291183702</v>
      </c>
      <c r="BO358" s="64">
        <f>IFERROR(1/J358*(X358/H358),"0")</f>
        <v>0.22435897435897434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34.246575342465754</v>
      </c>
      <c r="X361" s="386">
        <f>IFERROR(X358/H358,"0")+IFERROR(X359/H359,"0")+IFERROR(X360/H360,"0")</f>
        <v>35</v>
      </c>
      <c r="Y361" s="386">
        <f>IFERROR(IF(Y358="",0,Y358),"0")+IFERROR(IF(Y359="",0,Y359),"0")+IFERROR(IF(Y360="",0,Y360),"0")</f>
        <v>0.26355000000000001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150</v>
      </c>
      <c r="X362" s="386">
        <f>IFERROR(SUM(X358:X360),"0")</f>
        <v>153.29999999999998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400</v>
      </c>
      <c r="X364" s="385">
        <f>IFERROR(IF(W364="",0,CEILING((W364/$H364),1)*$H364),"")</f>
        <v>405.59999999999997</v>
      </c>
      <c r="Y364" s="36">
        <f>IFERROR(IF(X364=0,"",ROUNDUP(X364/H364,0)*0.02175),"")</f>
        <v>1.131</v>
      </c>
      <c r="Z364" s="56"/>
      <c r="AA364" s="57"/>
      <c r="AE364" s="64"/>
      <c r="BB364" s="270" t="s">
        <v>1</v>
      </c>
      <c r="BL364" s="64">
        <f>IFERROR(W364*I364/H364,"0")</f>
        <v>428.92307692307696</v>
      </c>
      <c r="BM364" s="64">
        <f>IFERROR(X364*I364/H364,"0")</f>
        <v>434.928</v>
      </c>
      <c r="BN364" s="64">
        <f>IFERROR(1/J364*(W364/H364),"0")</f>
        <v>0.91575091575091572</v>
      </c>
      <c r="BO364" s="64">
        <f>IFERROR(1/J364*(X364/H364),"0")</f>
        <v>0.92857142857142849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51.282051282051285</v>
      </c>
      <c r="X369" s="386">
        <f>IFERROR(X364/H364,"0")+IFERROR(X365/H365,"0")+IFERROR(X366/H366,"0")+IFERROR(X367/H367,"0")+IFERROR(X368/H368,"0")</f>
        <v>52</v>
      </c>
      <c r="Y369" s="386">
        <f>IFERROR(IF(Y364="",0,Y364),"0")+IFERROR(IF(Y365="",0,Y365),"0")+IFERROR(IF(Y366="",0,Y366),"0")+IFERROR(IF(Y367="",0,Y367),"0")+IFERROR(IF(Y368="",0,Y368),"0")</f>
        <v>1.131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400</v>
      </c>
      <c r="X370" s="386">
        <f>IFERROR(SUM(X364:X368),"0")</f>
        <v>405.59999999999997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0</v>
      </c>
      <c r="X472" s="385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0</v>
      </c>
      <c r="X482" s="386">
        <f>IFERROR(SUM(X470:X480),"0")</f>
        <v>0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0</v>
      </c>
      <c r="X484" s="385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8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0</v>
      </c>
      <c r="X486" s="386">
        <f>IFERROR(X484/H484,"0")+IFERROR(X485/H485,"0")</f>
        <v>0</v>
      </c>
      <c r="Y486" s="386">
        <f>IFERROR(IF(Y484="",0,Y484),"0")+IFERROR(IF(Y485="",0,Y485),"0")</f>
        <v>0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0</v>
      </c>
      <c r="X487" s="386">
        <f>IFERROR(SUM(X484:X485),"0")</f>
        <v>0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0</v>
      </c>
      <c r="X495" s="386">
        <f>IFERROR(X489/H489,"0")+IFERROR(X490/H490,"0")+IFERROR(X491/H491,"0")+IFERROR(X492/H492,"0")+IFERROR(X493/H493,"0")+IFERROR(X494/H494,"0")</f>
        <v>0</v>
      </c>
      <c r="Y495" s="386">
        <f>IFERROR(IF(Y489="",0,Y489),"0")+IFERROR(IF(Y490="",0,Y490),"0")+IFERROR(IF(Y491="",0,Y491),"0")+IFERROR(IF(Y492="",0,Y492),"0")+IFERROR(IF(Y493="",0,Y493),"0")+IFERROR(IF(Y494="",0,Y494),"0")</f>
        <v>0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0</v>
      </c>
      <c r="X496" s="386">
        <f>IFERROR(SUM(X489:X494),"0")</f>
        <v>0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1200</v>
      </c>
      <c r="X537" s="385">
        <f>IFERROR(IF(W537="",0,CEILING((W537/$H537),1)*$H537),"")</f>
        <v>1201.2</v>
      </c>
      <c r="Y537" s="36">
        <f>IFERROR(IF(X537=0,"",ROUNDUP(X537/H537,0)*0.02175),"")</f>
        <v>3.3494999999999999</v>
      </c>
      <c r="Z537" s="56"/>
      <c r="AA537" s="57"/>
      <c r="AE537" s="64"/>
      <c r="BB537" s="368" t="s">
        <v>1</v>
      </c>
      <c r="BL537" s="64">
        <f>IFERROR(W537*I537/H537,"0")</f>
        <v>1286.7692307692309</v>
      </c>
      <c r="BM537" s="64">
        <f>IFERROR(X537*I537/H537,"0")</f>
        <v>1288.056</v>
      </c>
      <c r="BN537" s="64">
        <f>IFERROR(1/J537*(W537/H537),"0")</f>
        <v>2.7472527472527468</v>
      </c>
      <c r="BO537" s="64">
        <f>IFERROR(1/J537*(X537/H537),"0")</f>
        <v>2.75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153.84615384615384</v>
      </c>
      <c r="X540" s="386">
        <f>IFERROR(X537/H537,"0")+IFERROR(X538/H538,"0")+IFERROR(X539/H539,"0")</f>
        <v>154</v>
      </c>
      <c r="Y540" s="386">
        <f>IFERROR(IF(Y537="",0,Y537),"0")+IFERROR(IF(Y538="",0,Y538),"0")+IFERROR(IF(Y539="",0,Y539),"0")</f>
        <v>3.3494999999999999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1200</v>
      </c>
      <c r="X541" s="386">
        <f>IFERROR(SUM(X537:X539),"0")</f>
        <v>1201.2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7850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7875.9000000000005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8171.2559084750883</v>
      </c>
      <c r="X550" s="386">
        <f>IFERROR(SUM(BM22:BM546),"0")</f>
        <v>8198.3320000000003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13</v>
      </c>
      <c r="X551" s="38">
        <f>ROUNDUP(SUM(BO22:BO546),0)</f>
        <v>13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8496.2559084750883</v>
      </c>
      <c r="X552" s="386">
        <f>GrossWeightTotalR+PalletQtyTotalR*25</f>
        <v>8523.3320000000003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651.27954237543281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654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13.726800000000001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100.80000000000001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6015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558.9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1201.2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2024-07-12T07:51:51Z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