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61A03E7-F7E7-4D2B-900F-55FCA47B64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X255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BO204" i="1"/>
  <c r="BN204" i="1"/>
  <c r="BM204" i="1"/>
  <c r="BL204" i="1"/>
  <c r="Y204" i="1"/>
  <c r="X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M125" i="1"/>
  <c r="BL125" i="1"/>
  <c r="Y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49" i="1" s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49" i="1" s="1"/>
  <c r="D559" i="1"/>
  <c r="Y60" i="1"/>
  <c r="Y63" i="1" s="1"/>
  <c r="BM60" i="1"/>
  <c r="BO60" i="1"/>
  <c r="X64" i="1"/>
  <c r="E559" i="1"/>
  <c r="Y68" i="1"/>
  <c r="Y87" i="1" s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X129" i="1"/>
  <c r="BO134" i="1"/>
  <c r="BM134" i="1"/>
  <c r="Y134" i="1"/>
  <c r="Y138" i="1" s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10" i="1"/>
  <c r="BO214" i="1"/>
  <c r="BM214" i="1"/>
  <c r="Y214" i="1"/>
  <c r="BO218" i="1"/>
  <c r="BM218" i="1"/>
  <c r="Y218" i="1"/>
  <c r="X225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Y255" i="1"/>
  <c r="BO253" i="1"/>
  <c r="BM253" i="1"/>
  <c r="Y253" i="1"/>
  <c r="BO261" i="1"/>
  <c r="BM261" i="1"/>
  <c r="Y261" i="1"/>
  <c r="X278" i="1"/>
  <c r="BO274" i="1"/>
  <c r="BM274" i="1"/>
  <c r="Y274" i="1"/>
  <c r="X277" i="1"/>
  <c r="Y283" i="1"/>
  <c r="BO281" i="1"/>
  <c r="BM281" i="1"/>
  <c r="Y281" i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X55" i="1"/>
  <c r="BO127" i="1"/>
  <c r="X551" i="1" s="1"/>
  <c r="BM127" i="1"/>
  <c r="X550" i="1" s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Y209" i="1"/>
  <c r="BO205" i="1"/>
  <c r="BM205" i="1"/>
  <c r="Y205" i="1"/>
  <c r="BO216" i="1"/>
  <c r="BM216" i="1"/>
  <c r="Y216" i="1"/>
  <c r="Y220" i="1" s="1"/>
  <c r="X220" i="1"/>
  <c r="BO224" i="1"/>
  <c r="BM224" i="1"/>
  <c r="Y224" i="1"/>
  <c r="Y225" i="1" s="1"/>
  <c r="X226" i="1"/>
  <c r="K559" i="1"/>
  <c r="X238" i="1"/>
  <c r="BO229" i="1"/>
  <c r="BM229" i="1"/>
  <c r="Y229" i="1"/>
  <c r="Y237" i="1" s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BO259" i="1"/>
  <c r="BM259" i="1"/>
  <c r="Y259" i="1"/>
  <c r="BO263" i="1"/>
  <c r="BM263" i="1"/>
  <c r="Y263" i="1"/>
  <c r="Y265" i="1" s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X382" i="1"/>
  <c r="BO385" i="1"/>
  <c r="BM385" i="1"/>
  <c r="Y385" i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Y455" i="1"/>
  <c r="BO453" i="1"/>
  <c r="BM453" i="1"/>
  <c r="Y453" i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Y355" i="1" s="1"/>
  <c r="BO360" i="1"/>
  <c r="BM360" i="1"/>
  <c r="Y360" i="1"/>
  <c r="X369" i="1"/>
  <c r="BO364" i="1"/>
  <c r="BM364" i="1"/>
  <c r="Y364" i="1"/>
  <c r="Y369" i="1" s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Y407" i="1" s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X552" i="1" l="1"/>
  <c r="Y481" i="1"/>
  <c r="Y336" i="1"/>
  <c r="Y277" i="1"/>
  <c r="Y201" i="1"/>
  <c r="Y159" i="1"/>
  <c r="X553" i="1"/>
  <c r="Y501" i="1"/>
  <c r="Y527" i="1"/>
  <c r="Y330" i="1"/>
  <c r="Y435" i="1"/>
  <c r="Y361" i="1"/>
  <c r="Y249" i="1"/>
  <c r="Y181" i="1"/>
  <c r="Y129" i="1"/>
  <c r="Y121" i="1"/>
  <c r="Y103" i="1"/>
  <c r="Y93" i="1"/>
  <c r="Y36" i="1"/>
  <c r="Y554" i="1" s="1"/>
  <c r="W552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<sst xmlns="http://schemas.openxmlformats.org/spreadsheetml/2006/main" count="2425" uniqueCount="810">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</sst>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200</v>
      </c>
      <c r="X53" s="385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9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18.518518518518519</v>
      </c>
      <c r="X55" s="386">
        <f>IFERROR(X53/H53,"0")+IFERROR(X54/H54,"0")</f>
        <v>19</v>
      </c>
      <c r="Y55" s="386">
        <f>IFERROR(IF(Y53="",0,Y53),"0")+IFERROR(IF(Y54="",0,Y54),"0")</f>
        <v>0.41324999999999995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200</v>
      </c>
      <c r="X56" s="386">
        <f>IFERROR(SUM(X53:X54),"0")</f>
        <v>205.20000000000002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200</v>
      </c>
      <c r="X59" s="385">
        <f>IFERROR(IF(W59="",0,CEILING((W59/$H59),1)*$H59),"")</f>
        <v>205.20000000000002</v>
      </c>
      <c r="Y59" s="36">
        <f>IFERROR(IF(X59=0,"",ROUNDUP(X59/H59,0)*0.02175),"")</f>
        <v>0.41324999999999995</v>
      </c>
      <c r="Z59" s="56"/>
      <c r="AA59" s="57"/>
      <c r="AE59" s="64"/>
      <c r="BB59" s="81" t="s">
        <v>1</v>
      </c>
      <c r="BL59" s="64">
        <f>IFERROR(W59*I59/H59,"0")</f>
        <v>208.88888888888889</v>
      </c>
      <c r="BM59" s="64">
        <f>IFERROR(X59*I59/H59,"0")</f>
        <v>214.32</v>
      </c>
      <c r="BN59" s="64">
        <f>IFERROR(1/J59*(W59/H59),"0")</f>
        <v>0.3306878306878307</v>
      </c>
      <c r="BO59" s="64">
        <f>IFERROR(1/J59*(X59/H59),"0")</f>
        <v>0.33928571428571425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39</v>
      </c>
      <c r="X62" s="385">
        <f>IFERROR(IF(W62="",0,CEILING((W62/$H62),1)*$H62),"")</f>
        <v>40</v>
      </c>
      <c r="Y62" s="36">
        <f>IFERROR(IF(X62=0,"",ROUNDUP(X62/H62,0)*0.00937),"")</f>
        <v>9.3700000000000006E-2</v>
      </c>
      <c r="Z62" s="56"/>
      <c r="AA62" s="57"/>
      <c r="AE62" s="64"/>
      <c r="BB62" s="84" t="s">
        <v>1</v>
      </c>
      <c r="BL62" s="64">
        <f>IFERROR(W62*I62/H62,"0")</f>
        <v>41.34</v>
      </c>
      <c r="BM62" s="64">
        <f>IFERROR(X62*I62/H62,"0")</f>
        <v>42.400000000000006</v>
      </c>
      <c r="BN62" s="64">
        <f>IFERROR(1/J62*(W62/H62),"0")</f>
        <v>8.1250000000000003E-2</v>
      </c>
      <c r="BO62" s="64">
        <f>IFERROR(1/J62*(X62/H62),"0")</f>
        <v>8.3333333333333329E-2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28.268518518518519</v>
      </c>
      <c r="X63" s="386">
        <f>IFERROR(X59/H59,"0")+IFERROR(X60/H60,"0")+IFERROR(X61/H61,"0")+IFERROR(X62/H62,"0")</f>
        <v>29</v>
      </c>
      <c r="Y63" s="386">
        <f>IFERROR(IF(Y59="",0,Y59),"0")+IFERROR(IF(Y60="",0,Y60),"0")+IFERROR(IF(Y61="",0,Y61),"0")+IFERROR(IF(Y62="",0,Y62),"0")</f>
        <v>0.50695000000000001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239</v>
      </c>
      <c r="X64" s="386">
        <f>IFERROR(SUM(X59:X62),"0")</f>
        <v>245.20000000000002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358</v>
      </c>
      <c r="X68" s="385">
        <f t="shared" si="6"/>
        <v>367.20000000000005</v>
      </c>
      <c r="Y68" s="36">
        <f t="shared" si="7"/>
        <v>0.73949999999999994</v>
      </c>
      <c r="Z68" s="56"/>
      <c r="AA68" s="57"/>
      <c r="AE68" s="64"/>
      <c r="BB68" s="86" t="s">
        <v>1</v>
      </c>
      <c r="BL68" s="64">
        <f t="shared" si="8"/>
        <v>373.91111111111104</v>
      </c>
      <c r="BM68" s="64">
        <f t="shared" si="9"/>
        <v>383.52000000000004</v>
      </c>
      <c r="BN68" s="64">
        <f t="shared" si="10"/>
        <v>0.59193121693121686</v>
      </c>
      <c r="BO68" s="64">
        <f t="shared" si="11"/>
        <v>0.6071428571428571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108</v>
      </c>
      <c r="X70" s="385">
        <f t="shared" si="6"/>
        <v>112</v>
      </c>
      <c r="Y70" s="36">
        <f t="shared" si="7"/>
        <v>0.21749999999999997</v>
      </c>
      <c r="Z70" s="56"/>
      <c r="AA70" s="57"/>
      <c r="AE70" s="64"/>
      <c r="BB70" s="88" t="s">
        <v>1</v>
      </c>
      <c r="BL70" s="64">
        <f t="shared" si="8"/>
        <v>112.62857142857145</v>
      </c>
      <c r="BM70" s="64">
        <f t="shared" si="9"/>
        <v>116.8</v>
      </c>
      <c r="BN70" s="64">
        <f t="shared" si="10"/>
        <v>0.17219387755102042</v>
      </c>
      <c r="BO70" s="64">
        <f t="shared" si="11"/>
        <v>0.17857142857142855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129</v>
      </c>
      <c r="X71" s="385">
        <f t="shared" si="6"/>
        <v>129.60000000000002</v>
      </c>
      <c r="Y71" s="36">
        <f t="shared" si="7"/>
        <v>0.26100000000000001</v>
      </c>
      <c r="Z71" s="56"/>
      <c r="AA71" s="57"/>
      <c r="AE71" s="64"/>
      <c r="BB71" s="89" t="s">
        <v>1</v>
      </c>
      <c r="BL71" s="64">
        <f t="shared" si="8"/>
        <v>134.73333333333332</v>
      </c>
      <c r="BM71" s="64">
        <f t="shared" si="9"/>
        <v>135.36000000000001</v>
      </c>
      <c r="BN71" s="64">
        <f t="shared" si="10"/>
        <v>0.21329365079365076</v>
      </c>
      <c r="BO71" s="64">
        <f t="shared" si="11"/>
        <v>0.2142857142857143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264</v>
      </c>
      <c r="X73" s="385">
        <f t="shared" si="6"/>
        <v>268.79999999999995</v>
      </c>
      <c r="Y73" s="36">
        <f t="shared" si="7"/>
        <v>0.52200000000000002</v>
      </c>
      <c r="Z73" s="56"/>
      <c r="AA73" s="57"/>
      <c r="AE73" s="64"/>
      <c r="BB73" s="91" t="s">
        <v>1</v>
      </c>
      <c r="BL73" s="64">
        <f t="shared" si="8"/>
        <v>275.31428571428575</v>
      </c>
      <c r="BM73" s="64">
        <f t="shared" si="9"/>
        <v>280.31999999999994</v>
      </c>
      <c r="BN73" s="64">
        <f t="shared" si="10"/>
        <v>0.42091836734693877</v>
      </c>
      <c r="BO73" s="64">
        <f t="shared" si="11"/>
        <v>0.42857142857142849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48</v>
      </c>
      <c r="X76" s="385">
        <f t="shared" si="6"/>
        <v>48.1</v>
      </c>
      <c r="Y76" s="36">
        <f t="shared" si="12"/>
        <v>0.12181</v>
      </c>
      <c r="Z76" s="56"/>
      <c r="AA76" s="57"/>
      <c r="AE76" s="64"/>
      <c r="BB76" s="94" t="s">
        <v>1</v>
      </c>
      <c r="BL76" s="64">
        <f t="shared" si="8"/>
        <v>50.724324324324321</v>
      </c>
      <c r="BM76" s="64">
        <f t="shared" si="9"/>
        <v>50.830000000000005</v>
      </c>
      <c r="BN76" s="64">
        <f t="shared" si="10"/>
        <v>0.1081081081081081</v>
      </c>
      <c r="BO76" s="64">
        <f t="shared" si="11"/>
        <v>0.10833333333333334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48</v>
      </c>
      <c r="X80" s="385">
        <f t="shared" si="6"/>
        <v>49.5</v>
      </c>
      <c r="Y80" s="36">
        <f t="shared" si="12"/>
        <v>0.10306999999999999</v>
      </c>
      <c r="Z80" s="56"/>
      <c r="AA80" s="57"/>
      <c r="AE80" s="64"/>
      <c r="BB80" s="98" t="s">
        <v>1</v>
      </c>
      <c r="BL80" s="64">
        <f t="shared" si="8"/>
        <v>50.239999999999995</v>
      </c>
      <c r="BM80" s="64">
        <f t="shared" si="9"/>
        <v>51.81</v>
      </c>
      <c r="BN80" s="64">
        <f t="shared" si="10"/>
        <v>8.8888888888888878E-2</v>
      </c>
      <c r="BO80" s="64">
        <f t="shared" si="11"/>
        <v>9.166666666666666E-2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90</v>
      </c>
      <c r="X85" s="385">
        <f t="shared" si="6"/>
        <v>90</v>
      </c>
      <c r="Y85" s="36">
        <f>IFERROR(IF(X85=0,"",ROUNDUP(X85/H85,0)*0.00937),"")</f>
        <v>0.18740000000000001</v>
      </c>
      <c r="Z85" s="56"/>
      <c r="AA85" s="57"/>
      <c r="AE85" s="64"/>
      <c r="BB85" s="103" t="s">
        <v>1</v>
      </c>
      <c r="BL85" s="64">
        <f t="shared" si="8"/>
        <v>94.800000000000011</v>
      </c>
      <c r="BM85" s="64">
        <f t="shared" si="9"/>
        <v>94.800000000000011</v>
      </c>
      <c r="BN85" s="64">
        <f t="shared" si="10"/>
        <v>0.16666666666666666</v>
      </c>
      <c r="BO85" s="64">
        <f t="shared" si="11"/>
        <v>0.16666666666666666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121.94651794651794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124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2.1522800000000002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1045</v>
      </c>
      <c r="X88" s="386">
        <f>IFERROR(SUM(X67:X86),"0")</f>
        <v>1065.2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47</v>
      </c>
      <c r="X92" s="385">
        <f>IFERROR(IF(W92="",0,CEILING((W92/$H92),1)*$H92),"")</f>
        <v>48</v>
      </c>
      <c r="Y92" s="36">
        <f>IFERROR(IF(X92=0,"",ROUNDUP(X92/H92,0)*0.00753),"")</f>
        <v>0.15060000000000001</v>
      </c>
      <c r="Z92" s="56"/>
      <c r="AA92" s="57"/>
      <c r="AE92" s="64"/>
      <c r="BB92" s="107" t="s">
        <v>1</v>
      </c>
      <c r="BL92" s="64">
        <f>IFERROR(W92*I92/H92,"0")</f>
        <v>50.916666666666671</v>
      </c>
      <c r="BM92" s="64">
        <f>IFERROR(X92*I92/H92,"0")</f>
        <v>52.000000000000007</v>
      </c>
      <c r="BN92" s="64">
        <f>IFERROR(1/J92*(W92/H92),"0")</f>
        <v>0.12553418803418803</v>
      </c>
      <c r="BO92" s="64">
        <f>IFERROR(1/J92*(X92/H92),"0")</f>
        <v>0.12820512820512819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19.583333333333336</v>
      </c>
      <c r="X93" s="386">
        <f>IFERROR(X90/H90,"0")+IFERROR(X91/H91,"0")+IFERROR(X92/H92,"0")</f>
        <v>20</v>
      </c>
      <c r="Y93" s="386">
        <f>IFERROR(IF(Y90="",0,Y90),"0")+IFERROR(IF(Y91="",0,Y91),"0")+IFERROR(IF(Y92="",0,Y92),"0")</f>
        <v>0.15060000000000001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47</v>
      </c>
      <c r="X94" s="386">
        <f>IFERROR(SUM(X90:X92),"0")</f>
        <v>48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147</v>
      </c>
      <c r="X107" s="385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156.87</v>
      </c>
      <c r="BM107" s="64">
        <f t="shared" si="20"/>
        <v>161.35200000000003</v>
      </c>
      <c r="BN107" s="64">
        <f t="shared" si="21"/>
        <v>0.3125</v>
      </c>
      <c r="BO107" s="64">
        <f t="shared" si="22"/>
        <v>0.3214285714285714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99</v>
      </c>
      <c r="X108" s="385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105.64714285714285</v>
      </c>
      <c r="BM108" s="64">
        <f t="shared" si="20"/>
        <v>107.56800000000001</v>
      </c>
      <c r="BN108" s="64">
        <f t="shared" si="21"/>
        <v>0.21045918367346936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32</v>
      </c>
      <c r="X112" s="385">
        <f t="shared" si="18"/>
        <v>32.400000000000006</v>
      </c>
      <c r="Y112" s="36">
        <f>IFERROR(IF(X112=0,"",ROUNDUP(X112/H112,0)*0.00753),"")</f>
        <v>9.0359999999999996E-2</v>
      </c>
      <c r="Z112" s="56"/>
      <c r="AA112" s="57"/>
      <c r="AE112" s="64"/>
      <c r="BB112" s="121" t="s">
        <v>1</v>
      </c>
      <c r="BL112" s="64">
        <f t="shared" si="19"/>
        <v>35.223703703703698</v>
      </c>
      <c r="BM112" s="64">
        <f t="shared" si="20"/>
        <v>35.664000000000001</v>
      </c>
      <c r="BN112" s="64">
        <f t="shared" si="21"/>
        <v>7.5973409306742637E-2</v>
      </c>
      <c r="BO112" s="64">
        <f t="shared" si="22"/>
        <v>7.6923076923076927E-2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75</v>
      </c>
      <c r="X113" s="385">
        <f t="shared" si="18"/>
        <v>75.600000000000009</v>
      </c>
      <c r="Y113" s="36">
        <f>IFERROR(IF(X113=0,"",ROUNDUP(X113/H113,0)*0.00937),"")</f>
        <v>0.26235999999999998</v>
      </c>
      <c r="Z113" s="56"/>
      <c r="AA113" s="57"/>
      <c r="AE113" s="64"/>
      <c r="BB113" s="122" t="s">
        <v>1</v>
      </c>
      <c r="BL113" s="64">
        <f t="shared" si="19"/>
        <v>82.999999999999986</v>
      </c>
      <c r="BM113" s="64">
        <f t="shared" si="20"/>
        <v>83.664000000000001</v>
      </c>
      <c r="BN113" s="64">
        <f t="shared" si="21"/>
        <v>0.23148148148148145</v>
      </c>
      <c r="BO113" s="64">
        <f t="shared" si="22"/>
        <v>0.23333333333333334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4</v>
      </c>
      <c r="X115" s="385">
        <f t="shared" si="18"/>
        <v>4.8</v>
      </c>
      <c r="Y115" s="36">
        <f>IFERROR(IF(X115=0,"",ROUNDUP(X115/H115,0)*0.00502),"")</f>
        <v>2.0080000000000001E-2</v>
      </c>
      <c r="Z115" s="56"/>
      <c r="AA115" s="57"/>
      <c r="AE115" s="64"/>
      <c r="BB115" s="124" t="s">
        <v>1</v>
      </c>
      <c r="BL115" s="64">
        <f t="shared" si="19"/>
        <v>4.3333333333333339</v>
      </c>
      <c r="BM115" s="64">
        <f t="shared" si="20"/>
        <v>5.2</v>
      </c>
      <c r="BN115" s="64">
        <f t="shared" si="21"/>
        <v>1.4245014245014247E-2</v>
      </c>
      <c r="BO115" s="64">
        <f t="shared" si="22"/>
        <v>1.7094017094017096E-2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72.24867724867724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74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1.0253000000000001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357</v>
      </c>
      <c r="X122" s="386">
        <f>IFERROR(SUM(X106:X120),"0")</f>
        <v>364.80000000000007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92</v>
      </c>
      <c r="X125" s="385">
        <f>IFERROR(IF(W125="",0,CEILING((W125/$H125),1)*$H125),"")</f>
        <v>92.4</v>
      </c>
      <c r="Y125" s="36">
        <f>IFERROR(IF(X125=0,"",ROUNDUP(X125/H125,0)*0.02175),"")</f>
        <v>0.23924999999999999</v>
      </c>
      <c r="Z125" s="56"/>
      <c r="AA125" s="57"/>
      <c r="AE125" s="64"/>
      <c r="BB125" s="131" t="s">
        <v>1</v>
      </c>
      <c r="BL125" s="64">
        <f>IFERROR(W125*I125/H125,"0")</f>
        <v>98.177142857142854</v>
      </c>
      <c r="BM125" s="64">
        <f>IFERROR(X125*I125/H125,"0")</f>
        <v>98.604000000000013</v>
      </c>
      <c r="BN125" s="64">
        <f>IFERROR(1/J125*(W125/H125),"0")</f>
        <v>0.195578231292517</v>
      </c>
      <c r="BO125" s="64">
        <f>IFERROR(1/J125*(X125/H125),"0")</f>
        <v>0.19642857142857142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32</v>
      </c>
      <c r="X128" s="385">
        <f>IFERROR(IF(W128="",0,CEILING((W128/$H128),1)*$H128),"")</f>
        <v>33.6</v>
      </c>
      <c r="Y128" s="36">
        <f>IFERROR(IF(X128=0,"",ROUNDUP(X128/H128,0)*0.00753),"")</f>
        <v>0.10542</v>
      </c>
      <c r="Z128" s="56"/>
      <c r="AA128" s="57"/>
      <c r="AE128" s="64"/>
      <c r="BB128" s="134" t="s">
        <v>1</v>
      </c>
      <c r="BL128" s="64">
        <f>IFERROR(W128*I128/H128,"0")</f>
        <v>34.666666666666671</v>
      </c>
      <c r="BM128" s="64">
        <f>IFERROR(X128*I128/H128,"0")</f>
        <v>36.400000000000006</v>
      </c>
      <c r="BN128" s="64">
        <f>IFERROR(1/J128*(W128/H128),"0")</f>
        <v>8.5470085470085472E-2</v>
      </c>
      <c r="BO128" s="64">
        <f>IFERROR(1/J128*(X128/H128),"0")</f>
        <v>8.9743589743589758E-2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24.285714285714285</v>
      </c>
      <c r="X129" s="386">
        <f>IFERROR(X124/H124,"0")+IFERROR(X125/H125,"0")+IFERROR(X126/H126,"0")+IFERROR(X127/H127,"0")+IFERROR(X128/H128,"0")</f>
        <v>25</v>
      </c>
      <c r="Y129" s="386">
        <f>IFERROR(IF(Y124="",0,Y124),"0")+IFERROR(IF(Y125="",0,Y125),"0")+IFERROR(IF(Y126="",0,Y126),"0")+IFERROR(IF(Y127="",0,Y127),"0")+IFERROR(IF(Y128="",0,Y128),"0")</f>
        <v>0.34466999999999998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124</v>
      </c>
      <c r="X130" s="386">
        <f>IFERROR(SUM(X124:X128),"0")</f>
        <v>126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67</v>
      </c>
      <c r="X136" s="385">
        <f>IFERROR(IF(W136="",0,CEILING((W136/$H136),1)*$H136),"")</f>
        <v>67.5</v>
      </c>
      <c r="Y136" s="36">
        <f>IFERROR(IF(X136=0,"",ROUNDUP(X136/H136,0)*0.00753),"")</f>
        <v>0.18825</v>
      </c>
      <c r="Z136" s="56"/>
      <c r="AA136" s="57"/>
      <c r="AE136" s="64"/>
      <c r="BB136" s="138" t="s">
        <v>1</v>
      </c>
      <c r="BL136" s="64">
        <f>IFERROR(W136*I136/H136,"0")</f>
        <v>73.749629629629624</v>
      </c>
      <c r="BM136" s="64">
        <f>IFERROR(X136*I136/H136,"0")</f>
        <v>74.299999999999983</v>
      </c>
      <c r="BN136" s="64">
        <f>IFERROR(1/J136*(W136/H136),"0")</f>
        <v>0.15906932573599239</v>
      </c>
      <c r="BO136" s="64">
        <f>IFERROR(1/J136*(X136/H136),"0")</f>
        <v>0.16025641025641024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24.814814814814813</v>
      </c>
      <c r="X138" s="386">
        <f>IFERROR(X133/H133,"0")+IFERROR(X134/H134,"0")+IFERROR(X135/H135,"0")+IFERROR(X136/H136,"0")+IFERROR(X137/H137,"0")</f>
        <v>25</v>
      </c>
      <c r="Y138" s="386">
        <f>IFERROR(IF(Y133="",0,Y133),"0")+IFERROR(IF(Y134="",0,Y134),"0")+IFERROR(IF(Y135="",0,Y135),"0")+IFERROR(IF(Y136="",0,Y136),"0")+IFERROR(IF(Y137="",0,Y137),"0")</f>
        <v>0.18825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67</v>
      </c>
      <c r="X139" s="386">
        <f>IFERROR(SUM(X133:X137),"0")</f>
        <v>67.5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140</v>
      </c>
      <c r="X151" s="385">
        <f t="shared" ref="X151:X158" si="23">IFERROR(IF(W151="",0,CEILING((W151/$H151),1)*$H151),"")</f>
        <v>142.80000000000001</v>
      </c>
      <c r="Y151" s="36">
        <f>IFERROR(IF(X151=0,"",ROUNDUP(X151/H151,0)*0.00753),"")</f>
        <v>0.25602000000000003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148.66666666666666</v>
      </c>
      <c r="BM151" s="64">
        <f t="shared" ref="BM151:BM158" si="25">IFERROR(X151*I151/H151,"0")</f>
        <v>151.64000000000001</v>
      </c>
      <c r="BN151" s="64">
        <f t="shared" ref="BN151:BN158" si="26">IFERROR(1/J151*(W151/H151),"0")</f>
        <v>0.21367521367521364</v>
      </c>
      <c r="BO151" s="64">
        <f t="shared" ref="BO151:BO158" si="27">IFERROR(1/J151*(X151/H151),"0")</f>
        <v>0.21794871794871795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75</v>
      </c>
      <c r="X153" s="385">
        <f t="shared" si="23"/>
        <v>75.600000000000009</v>
      </c>
      <c r="Y153" s="36">
        <f>IFERROR(IF(X153=0,"",ROUNDUP(X153/H153,0)*0.00753),"")</f>
        <v>0.13553999999999999</v>
      </c>
      <c r="Z153" s="56"/>
      <c r="AA153" s="57"/>
      <c r="AE153" s="64"/>
      <c r="BB153" s="146" t="s">
        <v>1</v>
      </c>
      <c r="BL153" s="64">
        <f t="shared" si="24"/>
        <v>78.571428571428569</v>
      </c>
      <c r="BM153" s="64">
        <f t="shared" si="25"/>
        <v>79.2</v>
      </c>
      <c r="BN153" s="64">
        <f t="shared" si="26"/>
        <v>0.11446886446886446</v>
      </c>
      <c r="BO153" s="64">
        <f t="shared" si="27"/>
        <v>0.11538461538461538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64</v>
      </c>
      <c r="X154" s="385">
        <f t="shared" si="23"/>
        <v>65.100000000000009</v>
      </c>
      <c r="Y154" s="36">
        <f>IFERROR(IF(X154=0,"",ROUNDUP(X154/H154,0)*0.00502),"")</f>
        <v>0.15562000000000001</v>
      </c>
      <c r="Z154" s="56"/>
      <c r="AA154" s="57"/>
      <c r="AE154" s="64"/>
      <c r="BB154" s="147" t="s">
        <v>1</v>
      </c>
      <c r="BL154" s="64">
        <f t="shared" si="24"/>
        <v>67.961904761904762</v>
      </c>
      <c r="BM154" s="64">
        <f t="shared" si="25"/>
        <v>69.13000000000001</v>
      </c>
      <c r="BN154" s="64">
        <f t="shared" si="26"/>
        <v>0.13024013024013026</v>
      </c>
      <c r="BO154" s="64">
        <f t="shared" si="27"/>
        <v>0.13247863247863251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94</v>
      </c>
      <c r="X156" s="385">
        <f t="shared" si="23"/>
        <v>94.5</v>
      </c>
      <c r="Y156" s="36">
        <f>IFERROR(IF(X156=0,"",ROUNDUP(X156/H156,0)*0.00502),"")</f>
        <v>0.22590000000000002</v>
      </c>
      <c r="Z156" s="56"/>
      <c r="AA156" s="57"/>
      <c r="AE156" s="64"/>
      <c r="BB156" s="149" t="s">
        <v>1</v>
      </c>
      <c r="BL156" s="64">
        <f t="shared" si="24"/>
        <v>98.476190476190482</v>
      </c>
      <c r="BM156" s="64">
        <f t="shared" si="25"/>
        <v>99</v>
      </c>
      <c r="BN156" s="64">
        <f t="shared" si="26"/>
        <v>0.19129019129019129</v>
      </c>
      <c r="BO156" s="64">
        <f t="shared" si="27"/>
        <v>0.19230769230769232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126.42857142857142</v>
      </c>
      <c r="X159" s="386">
        <f>IFERROR(X151/H151,"0")+IFERROR(X152/H152,"0")+IFERROR(X153/H153,"0")+IFERROR(X154/H154,"0")+IFERROR(X155/H155,"0")+IFERROR(X156/H156,"0")+IFERROR(X157/H157,"0")+IFERROR(X158/H158,"0")</f>
        <v>128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0.77307999999999999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373</v>
      </c>
      <c r="X160" s="386">
        <f>IFERROR(SUM(X151:X158),"0")</f>
        <v>378.00000000000006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51</v>
      </c>
      <c r="X169" s="385">
        <f>IFERROR(IF(W169="",0,CEILING((W169/$H169),1)*$H169),"")</f>
        <v>52.5</v>
      </c>
      <c r="Y169" s="36">
        <f>IFERROR(IF(X169=0,"",ROUNDUP(X169/H169,0)*0.00753),"")</f>
        <v>0.18825</v>
      </c>
      <c r="Z169" s="56"/>
      <c r="AA169" s="57"/>
      <c r="AE169" s="64"/>
      <c r="BB169" s="155" t="s">
        <v>1</v>
      </c>
      <c r="BL169" s="64">
        <f>IFERROR(W169*I169/H169,"0")</f>
        <v>55.857142857142854</v>
      </c>
      <c r="BM169" s="64">
        <f>IFERROR(X169*I169/H169,"0")</f>
        <v>57.499999999999993</v>
      </c>
      <c r="BN169" s="64">
        <f>IFERROR(1/J169*(W169/H169),"0")</f>
        <v>0.15567765567765565</v>
      </c>
      <c r="BO169" s="64">
        <f>IFERROR(1/J169*(X169/H169),"0")</f>
        <v>0.16025641025641024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24.285714285714285</v>
      </c>
      <c r="X170" s="386">
        <f>IFERROR(X168/H168,"0")+IFERROR(X169/H169,"0")</f>
        <v>25</v>
      </c>
      <c r="Y170" s="386">
        <f>IFERROR(IF(Y168="",0,Y168),"0")+IFERROR(IF(Y169="",0,Y169),"0")</f>
        <v>0.18825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51</v>
      </c>
      <c r="X171" s="386">
        <f>IFERROR(SUM(X168:X169),"0")</f>
        <v>52.5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328</v>
      </c>
      <c r="X173" s="385">
        <f t="shared" ref="X173:X180" si="28">IFERROR(IF(W173="",0,CEILING((W173/$H173),1)*$H173),"")</f>
        <v>329.40000000000003</v>
      </c>
      <c r="Y173" s="36">
        <f>IFERROR(IF(X173=0,"",ROUNDUP(X173/H173,0)*0.00937),"")</f>
        <v>0.57157000000000002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340.75555555555559</v>
      </c>
      <c r="BM173" s="64">
        <f t="shared" ref="BM173:BM180" si="30">IFERROR(X173*I173/H173,"0")</f>
        <v>342.21000000000004</v>
      </c>
      <c r="BN173" s="64">
        <f t="shared" ref="BN173:BN180" si="31">IFERROR(1/J173*(W173/H173),"0")</f>
        <v>0.50617283950617276</v>
      </c>
      <c r="BO173" s="64">
        <f t="shared" ref="BO173:BO180" si="32">IFERROR(1/J173*(X173/H173),"0")</f>
        <v>0.5083333333333333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237</v>
      </c>
      <c r="X174" s="385">
        <f t="shared" si="28"/>
        <v>237.60000000000002</v>
      </c>
      <c r="Y174" s="36">
        <f>IFERROR(IF(X174=0,"",ROUNDUP(X174/H174,0)*0.00937),"")</f>
        <v>0.41227999999999998</v>
      </c>
      <c r="Z174" s="56"/>
      <c r="AA174" s="57"/>
      <c r="AE174" s="64"/>
      <c r="BB174" s="157" t="s">
        <v>1</v>
      </c>
      <c r="BL174" s="64">
        <f t="shared" si="29"/>
        <v>246.21666666666667</v>
      </c>
      <c r="BM174" s="64">
        <f t="shared" si="30"/>
        <v>246.84</v>
      </c>
      <c r="BN174" s="64">
        <f t="shared" si="31"/>
        <v>0.3657407407407407</v>
      </c>
      <c r="BO174" s="64">
        <f t="shared" si="32"/>
        <v>0.36666666666666664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145</v>
      </c>
      <c r="X176" s="385">
        <f t="shared" si="28"/>
        <v>145.80000000000001</v>
      </c>
      <c r="Y176" s="36">
        <f>IFERROR(IF(X176=0,"",ROUNDUP(X176/H176,0)*0.00937),"")</f>
        <v>0.25298999999999999</v>
      </c>
      <c r="Z176" s="56"/>
      <c r="AA176" s="57"/>
      <c r="AE176" s="64"/>
      <c r="BB176" s="159" t="s">
        <v>1</v>
      </c>
      <c r="BL176" s="64">
        <f t="shared" si="29"/>
        <v>150.63888888888889</v>
      </c>
      <c r="BM176" s="64">
        <f t="shared" si="30"/>
        <v>151.47</v>
      </c>
      <c r="BN176" s="64">
        <f t="shared" si="31"/>
        <v>0.22376543209876543</v>
      </c>
      <c r="BO176" s="64">
        <f t="shared" si="32"/>
        <v>0.22500000000000001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131.48148148148147</v>
      </c>
      <c r="X181" s="386">
        <f>IFERROR(X173/H173,"0")+IFERROR(X174/H174,"0")+IFERROR(X175/H175,"0")+IFERROR(X176/H176,"0")+IFERROR(X177/H177,"0")+IFERROR(X178/H178,"0")+IFERROR(X179/H179,"0")+IFERROR(X180/H180,"0")</f>
        <v>132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1.2368399999999999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710</v>
      </c>
      <c r="X182" s="386">
        <f>IFERROR(SUM(X173:X180),"0")</f>
        <v>712.8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128</v>
      </c>
      <c r="X187" s="385">
        <f t="shared" si="33"/>
        <v>132.6</v>
      </c>
      <c r="Y187" s="36">
        <f>IFERROR(IF(X187=0,"",ROUNDUP(X187/H187,0)*0.02175),"")</f>
        <v>0.36974999999999997</v>
      </c>
      <c r="Z187" s="56"/>
      <c r="AA187" s="57"/>
      <c r="AE187" s="64"/>
      <c r="BB187" s="167" t="s">
        <v>1</v>
      </c>
      <c r="BL187" s="64">
        <f t="shared" si="34"/>
        <v>137.25538461538463</v>
      </c>
      <c r="BM187" s="64">
        <f t="shared" si="35"/>
        <v>142.18800000000002</v>
      </c>
      <c r="BN187" s="64">
        <f t="shared" si="36"/>
        <v>0.29304029304029305</v>
      </c>
      <c r="BO187" s="64">
        <f t="shared" si="37"/>
        <v>0.30357142857142855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258</v>
      </c>
      <c r="X189" s="385">
        <f t="shared" si="33"/>
        <v>261</v>
      </c>
      <c r="Y189" s="36">
        <f>IFERROR(IF(X189=0,"",ROUNDUP(X189/H189,0)*0.02175),"")</f>
        <v>0.65249999999999997</v>
      </c>
      <c r="Z189" s="56"/>
      <c r="AA189" s="57"/>
      <c r="AE189" s="64"/>
      <c r="BB189" s="169" t="s">
        <v>1</v>
      </c>
      <c r="BL189" s="64">
        <f t="shared" si="34"/>
        <v>274.72551724137929</v>
      </c>
      <c r="BM189" s="64">
        <f t="shared" si="35"/>
        <v>277.92</v>
      </c>
      <c r="BN189" s="64">
        <f t="shared" si="36"/>
        <v>0.52955665024630549</v>
      </c>
      <c r="BO189" s="64">
        <f t="shared" si="37"/>
        <v>0.5357142857142857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117</v>
      </c>
      <c r="X190" s="385">
        <f t="shared" si="33"/>
        <v>117.6</v>
      </c>
      <c r="Y190" s="36">
        <f>IFERROR(IF(X190=0,"",ROUNDUP(X190/H190,0)*0.00753),"")</f>
        <v>0.36897000000000002</v>
      </c>
      <c r="Z190" s="56"/>
      <c r="AA190" s="57"/>
      <c r="AE190" s="64"/>
      <c r="BB190" s="170" t="s">
        <v>1</v>
      </c>
      <c r="BL190" s="64">
        <f t="shared" si="34"/>
        <v>130.26000000000002</v>
      </c>
      <c r="BM190" s="64">
        <f t="shared" si="35"/>
        <v>130.928</v>
      </c>
      <c r="BN190" s="64">
        <f t="shared" si="36"/>
        <v>0.3125</v>
      </c>
      <c r="BO190" s="64">
        <f t="shared" si="37"/>
        <v>0.3141025641025641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116</v>
      </c>
      <c r="X192" s="385">
        <f t="shared" si="33"/>
        <v>117.6</v>
      </c>
      <c r="Y192" s="36">
        <f>IFERROR(IF(X192=0,"",ROUNDUP(X192/H192,0)*0.00753),"")</f>
        <v>0.36897000000000002</v>
      </c>
      <c r="Z192" s="56"/>
      <c r="AA192" s="57"/>
      <c r="AE192" s="64"/>
      <c r="BB192" s="172" t="s">
        <v>1</v>
      </c>
      <c r="BL192" s="64">
        <f t="shared" si="34"/>
        <v>125.66666666666669</v>
      </c>
      <c r="BM192" s="64">
        <f t="shared" si="35"/>
        <v>127.4</v>
      </c>
      <c r="BN192" s="64">
        <f t="shared" si="36"/>
        <v>0.30982905982905984</v>
      </c>
      <c r="BO192" s="64">
        <f t="shared" si="37"/>
        <v>0.3141025641025641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111</v>
      </c>
      <c r="X194" s="385">
        <f t="shared" si="33"/>
        <v>112.8</v>
      </c>
      <c r="Y194" s="36">
        <f t="shared" ref="Y194:Y200" si="38">IFERROR(IF(X194=0,"",ROUNDUP(X194/H194,0)*0.00753),"")</f>
        <v>0.35391</v>
      </c>
      <c r="Z194" s="56"/>
      <c r="AA194" s="57"/>
      <c r="AE194" s="64"/>
      <c r="BB194" s="174" t="s">
        <v>1</v>
      </c>
      <c r="BL194" s="64">
        <f t="shared" si="34"/>
        <v>124.41249999999999</v>
      </c>
      <c r="BM194" s="64">
        <f t="shared" si="35"/>
        <v>126.42999999999999</v>
      </c>
      <c r="BN194" s="64">
        <f t="shared" si="36"/>
        <v>0.29647435897435898</v>
      </c>
      <c r="BO194" s="64">
        <f t="shared" si="37"/>
        <v>0.30128205128205127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202</v>
      </c>
      <c r="X196" s="385">
        <f t="shared" si="33"/>
        <v>204</v>
      </c>
      <c r="Y196" s="36">
        <f t="shared" si="38"/>
        <v>0.64005000000000001</v>
      </c>
      <c r="Z196" s="56"/>
      <c r="AA196" s="57"/>
      <c r="AE196" s="64"/>
      <c r="BB196" s="176" t="s">
        <v>1</v>
      </c>
      <c r="BL196" s="64">
        <f t="shared" si="34"/>
        <v>224.89333333333335</v>
      </c>
      <c r="BM196" s="64">
        <f t="shared" si="35"/>
        <v>227.12000000000003</v>
      </c>
      <c r="BN196" s="64">
        <f t="shared" si="36"/>
        <v>0.5395299145299145</v>
      </c>
      <c r="BO196" s="64">
        <f t="shared" si="37"/>
        <v>0.54487179487179482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178</v>
      </c>
      <c r="X197" s="385">
        <f t="shared" si="33"/>
        <v>180</v>
      </c>
      <c r="Y197" s="36">
        <f t="shared" si="38"/>
        <v>0.56474999999999997</v>
      </c>
      <c r="Z197" s="56"/>
      <c r="AA197" s="57"/>
      <c r="AE197" s="64"/>
      <c r="BB197" s="177" t="s">
        <v>1</v>
      </c>
      <c r="BL197" s="64">
        <f t="shared" si="34"/>
        <v>198.17333333333335</v>
      </c>
      <c r="BM197" s="64">
        <f t="shared" si="35"/>
        <v>200.40000000000003</v>
      </c>
      <c r="BN197" s="64">
        <f t="shared" si="36"/>
        <v>0.47542735042735046</v>
      </c>
      <c r="BO197" s="64">
        <f t="shared" si="37"/>
        <v>0.48076923076923073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95</v>
      </c>
      <c r="X199" s="385">
        <f t="shared" si="33"/>
        <v>96</v>
      </c>
      <c r="Y199" s="36">
        <f t="shared" si="38"/>
        <v>0.30120000000000002</v>
      </c>
      <c r="Z199" s="56"/>
      <c r="AA199" s="57"/>
      <c r="AE199" s="64"/>
      <c r="BB199" s="179" t="s">
        <v>1</v>
      </c>
      <c r="BL199" s="64">
        <f t="shared" si="34"/>
        <v>105.76666666666667</v>
      </c>
      <c r="BM199" s="64">
        <f t="shared" si="35"/>
        <v>106.88000000000001</v>
      </c>
      <c r="BN199" s="64">
        <f t="shared" si="36"/>
        <v>0.25373931623931623</v>
      </c>
      <c r="BO199" s="64">
        <f t="shared" si="37"/>
        <v>0.25641025641025639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97</v>
      </c>
      <c r="X200" s="385">
        <f t="shared" si="33"/>
        <v>98.399999999999991</v>
      </c>
      <c r="Y200" s="36">
        <f t="shared" si="38"/>
        <v>0.30873</v>
      </c>
      <c r="Z200" s="56"/>
      <c r="AA200" s="57"/>
      <c r="AE200" s="64"/>
      <c r="BB200" s="180" t="s">
        <v>1</v>
      </c>
      <c r="BL200" s="64">
        <f t="shared" si="34"/>
        <v>108.23583333333335</v>
      </c>
      <c r="BM200" s="64">
        <f t="shared" si="35"/>
        <v>109.798</v>
      </c>
      <c r="BN200" s="64">
        <f t="shared" si="36"/>
        <v>0.2590811965811966</v>
      </c>
      <c r="BO200" s="64">
        <f t="shared" si="37"/>
        <v>0.26282051282051283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427.73209549071623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433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3.9288300000000005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1302</v>
      </c>
      <c r="X202" s="386">
        <f>IFERROR(SUM(X184:X200),"0")</f>
        <v>1320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53</v>
      </c>
      <c r="X207" s="385">
        <f>IFERROR(IF(W207="",0,CEILING((W207/$H207),1)*$H207),"")</f>
        <v>55.199999999999996</v>
      </c>
      <c r="Y207" s="36">
        <f>IFERROR(IF(X207=0,"",ROUNDUP(X207/H207,0)*0.00753),"")</f>
        <v>0.17319000000000001</v>
      </c>
      <c r="Z207" s="56"/>
      <c r="AA207" s="57"/>
      <c r="AE207" s="64"/>
      <c r="BB207" s="184" t="s">
        <v>1</v>
      </c>
      <c r="BL207" s="64">
        <f>IFERROR(W207*I207/H207,"0")</f>
        <v>59.006666666666675</v>
      </c>
      <c r="BM207" s="64">
        <f>IFERROR(X207*I207/H207,"0")</f>
        <v>61.455999999999996</v>
      </c>
      <c r="BN207" s="64">
        <f>IFERROR(1/J207*(W207/H207),"0")</f>
        <v>0.14155982905982906</v>
      </c>
      <c r="BO207" s="64">
        <f>IFERROR(1/J207*(X207/H207),"0")</f>
        <v>0.14743589743589744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74</v>
      </c>
      <c r="X208" s="385">
        <f>IFERROR(IF(W208="",0,CEILING((W208/$H208),1)*$H208),"")</f>
        <v>74.399999999999991</v>
      </c>
      <c r="Y208" s="36">
        <f>IFERROR(IF(X208=0,"",ROUNDUP(X208/H208,0)*0.00753),"")</f>
        <v>0.23343</v>
      </c>
      <c r="Z208" s="56"/>
      <c r="AA208" s="57"/>
      <c r="AE208" s="64"/>
      <c r="BB208" s="185" t="s">
        <v>1</v>
      </c>
      <c r="BL208" s="64">
        <f>IFERROR(W208*I208/H208,"0")</f>
        <v>82.38666666666667</v>
      </c>
      <c r="BM208" s="64">
        <f>IFERROR(X208*I208/H208,"0")</f>
        <v>82.831999999999994</v>
      </c>
      <c r="BN208" s="64">
        <f>IFERROR(1/J208*(W208/H208),"0")</f>
        <v>0.19764957264957267</v>
      </c>
      <c r="BO208" s="64">
        <f>IFERROR(1/J208*(X208/H208),"0")</f>
        <v>0.19871794871794868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52.916666666666671</v>
      </c>
      <c r="X209" s="386">
        <f>IFERROR(X204/H204,"0")+IFERROR(X205/H205,"0")+IFERROR(X206/H206,"0")+IFERROR(X207/H207,"0")+IFERROR(X208/H208,"0")</f>
        <v>54</v>
      </c>
      <c r="Y209" s="386">
        <f>IFERROR(IF(Y204="",0,Y204),"0")+IFERROR(IF(Y205="",0,Y205),"0")+IFERROR(IF(Y206="",0,Y206),"0")+IFERROR(IF(Y207="",0,Y207),"0")+IFERROR(IF(Y208="",0,Y208),"0")</f>
        <v>0.40661999999999998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127</v>
      </c>
      <c r="X210" s="386">
        <f>IFERROR(SUM(X204:X208),"0")</f>
        <v>129.6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55</v>
      </c>
      <c r="X215" s="385">
        <f t="shared" si="39"/>
        <v>58</v>
      </c>
      <c r="Y215" s="36">
        <f>IFERROR(IF(X215=0,"",ROUNDUP(X215/H215,0)*0.02175),"")</f>
        <v>0.10874999999999999</v>
      </c>
      <c r="Z215" s="56"/>
      <c r="AA215" s="57"/>
      <c r="AE215" s="64"/>
      <c r="BB215" s="188" t="s">
        <v>1</v>
      </c>
      <c r="BL215" s="64">
        <f t="shared" si="40"/>
        <v>57.275862068965516</v>
      </c>
      <c r="BM215" s="64">
        <f t="shared" si="41"/>
        <v>60.4</v>
      </c>
      <c r="BN215" s="64">
        <f t="shared" si="42"/>
        <v>8.4667487684729051E-2</v>
      </c>
      <c r="BO215" s="64">
        <f t="shared" si="43"/>
        <v>8.9285714285714274E-2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4.7413793103448274</v>
      </c>
      <c r="X220" s="386">
        <f>IFERROR(X213/H213,"0")+IFERROR(X214/H214,"0")+IFERROR(X215/H215,"0")+IFERROR(X216/H216,"0")+IFERROR(X217/H217,"0")+IFERROR(X218/H218,"0")+IFERROR(X219/H219,"0")</f>
        <v>5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0.10874999999999999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55</v>
      </c>
      <c r="X221" s="386">
        <f>IFERROR(SUM(X213:X219),"0")</f>
        <v>58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118</v>
      </c>
      <c r="X229" s="385">
        <f t="shared" ref="X229:X236" si="44">IFERROR(IF(W229="",0,CEILING((W229/$H229),1)*$H229),"")</f>
        <v>127.6</v>
      </c>
      <c r="Y229" s="36">
        <f>IFERROR(IF(X229=0,"",ROUNDUP(X229/H229,0)*0.02175),"")</f>
        <v>0.23924999999999999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122.88275862068966</v>
      </c>
      <c r="BM229" s="64">
        <f t="shared" ref="BM229:BM236" si="46">IFERROR(X229*I229/H229,"0")</f>
        <v>132.88</v>
      </c>
      <c r="BN229" s="64">
        <f t="shared" ref="BN229:BN236" si="47">IFERROR(1/J229*(W229/H229),"0")</f>
        <v>0.18165024630541871</v>
      </c>
      <c r="BO229" s="64">
        <f t="shared" ref="BO229:BO236" si="48">IFERROR(1/J229*(X229/H229),"0")</f>
        <v>0.19642857142857142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27</v>
      </c>
      <c r="X233" s="385">
        <f t="shared" si="44"/>
        <v>28</v>
      </c>
      <c r="Y233" s="36">
        <f>IFERROR(IF(X233=0,"",ROUNDUP(X233/H233,0)*0.00937),"")</f>
        <v>6.5589999999999996E-2</v>
      </c>
      <c r="Z233" s="56"/>
      <c r="AA233" s="57"/>
      <c r="AE233" s="64"/>
      <c r="BB233" s="199" t="s">
        <v>1</v>
      </c>
      <c r="BL233" s="64">
        <f t="shared" si="45"/>
        <v>28.62</v>
      </c>
      <c r="BM233" s="64">
        <f t="shared" si="46"/>
        <v>29.68</v>
      </c>
      <c r="BN233" s="64">
        <f t="shared" si="47"/>
        <v>5.6250000000000001E-2</v>
      </c>
      <c r="BO233" s="64">
        <f t="shared" si="48"/>
        <v>5.8333333333333334E-2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16.922413793103448</v>
      </c>
      <c r="X237" s="386">
        <f>IFERROR(X229/H229,"0")+IFERROR(X230/H230,"0")+IFERROR(X231/H231,"0")+IFERROR(X232/H232,"0")+IFERROR(X233/H233,"0")+IFERROR(X234/H234,"0")+IFERROR(X235/H235,"0")+IFERROR(X236/H236,"0")</f>
        <v>18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0.30484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145</v>
      </c>
      <c r="X238" s="386">
        <f>IFERROR(SUM(X229:X236),"0")</f>
        <v>155.6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43</v>
      </c>
      <c r="X264" s="385">
        <f t="shared" si="54"/>
        <v>43.2</v>
      </c>
      <c r="Y264" s="36">
        <f>IFERROR(IF(X264=0,"",ROUNDUP(X264/H264,0)*0.00753),"")</f>
        <v>0.12048</v>
      </c>
      <c r="Z264" s="56"/>
      <c r="AA264" s="57"/>
      <c r="AE264" s="64"/>
      <c r="BB264" s="220" t="s">
        <v>1</v>
      </c>
      <c r="BL264" s="64">
        <f t="shared" si="55"/>
        <v>47.427407407407408</v>
      </c>
      <c r="BM264" s="64">
        <f t="shared" si="56"/>
        <v>47.648000000000003</v>
      </c>
      <c r="BN264" s="64">
        <f t="shared" si="57"/>
        <v>0.10208926875593542</v>
      </c>
      <c r="BO264" s="64">
        <f t="shared" si="58"/>
        <v>0.10256410256410256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15.925925925925926</v>
      </c>
      <c r="X265" s="386">
        <f>IFERROR(X258/H258,"0")+IFERROR(X259/H259,"0")+IFERROR(X260/H260,"0")+IFERROR(X261/H261,"0")+IFERROR(X262/H262,"0")+IFERROR(X263/H263,"0")+IFERROR(X264/H264,"0")</f>
        <v>16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0.12048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43</v>
      </c>
      <c r="X266" s="386">
        <f>IFERROR(SUM(X258:X264),"0")</f>
        <v>43.2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83</v>
      </c>
      <c r="X268" s="385">
        <f>IFERROR(IF(W268="",0,CEILING((W268/$H268),1)*$H268),"")</f>
        <v>84</v>
      </c>
      <c r="Y268" s="36">
        <f>IFERROR(IF(X268=0,"",ROUNDUP(X268/H268,0)*0.02175),"")</f>
        <v>0.21749999999999997</v>
      </c>
      <c r="Z268" s="56"/>
      <c r="AA268" s="57"/>
      <c r="AE268" s="64"/>
      <c r="BB268" s="221" t="s">
        <v>1</v>
      </c>
      <c r="BL268" s="64">
        <f>IFERROR(W268*I268/H268,"0")</f>
        <v>88.572857142857146</v>
      </c>
      <c r="BM268" s="64">
        <f>IFERROR(X268*I268/H268,"0")</f>
        <v>89.64</v>
      </c>
      <c r="BN268" s="64">
        <f>IFERROR(1/J268*(W268/H268),"0")</f>
        <v>0.1764455782312925</v>
      </c>
      <c r="BO268" s="64">
        <f>IFERROR(1/J268*(X268/H268),"0")</f>
        <v>0.17857142857142855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154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165.13538461538462</v>
      </c>
      <c r="BM269" s="64">
        <f>IFERROR(X269*I269/H269,"0")</f>
        <v>167.28000000000003</v>
      </c>
      <c r="BN269" s="64">
        <f>IFERROR(1/J269*(W269/H269),"0")</f>
        <v>0.35256410256410259</v>
      </c>
      <c r="BO269" s="64">
        <f>IFERROR(1/J269*(X269/H269),"0")</f>
        <v>0.3571428571428571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148</v>
      </c>
      <c r="X270" s="385">
        <f>IFERROR(IF(W270="",0,CEILING((W270/$H270),1)*$H270),"")</f>
        <v>151.20000000000002</v>
      </c>
      <c r="Y270" s="36">
        <f>IFERROR(IF(X270=0,"",ROUNDUP(X270/H270,0)*0.02175),"")</f>
        <v>0.39149999999999996</v>
      </c>
      <c r="Z270" s="56"/>
      <c r="AA270" s="57"/>
      <c r="AE270" s="64"/>
      <c r="BB270" s="223" t="s">
        <v>1</v>
      </c>
      <c r="BL270" s="64">
        <f>IFERROR(W270*I270/H270,"0")</f>
        <v>157.93714285714285</v>
      </c>
      <c r="BM270" s="64">
        <f>IFERROR(X270*I270/H270,"0")</f>
        <v>161.35200000000003</v>
      </c>
      <c r="BN270" s="64">
        <f>IFERROR(1/J270*(W270/H270),"0")</f>
        <v>0.31462585034013602</v>
      </c>
      <c r="BO270" s="64">
        <f>IFERROR(1/J270*(X270/H270),"0")</f>
        <v>0.3214285714285714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47.243589743589737</v>
      </c>
      <c r="X271" s="386">
        <f>IFERROR(X268/H268,"0")+IFERROR(X269/H269,"0")+IFERROR(X270/H270,"0")</f>
        <v>48</v>
      </c>
      <c r="Y271" s="386">
        <f>IFERROR(IF(Y268="",0,Y268),"0")+IFERROR(IF(Y269="",0,Y269),"0")+IFERROR(IF(Y270="",0,Y270),"0")</f>
        <v>1.0439999999999998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385</v>
      </c>
      <c r="X272" s="386">
        <f>IFERROR(SUM(X268:X270),"0")</f>
        <v>391.20000000000005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20</v>
      </c>
      <c r="X276" s="385">
        <f>IFERROR(IF(W276="",0,CEILING((W276/$H276),1)*$H276),"")</f>
        <v>20.399999999999999</v>
      </c>
      <c r="Y276" s="36">
        <f>IFERROR(IF(X276=0,"",ROUNDUP(X276/H276,0)*0.00753),"")</f>
        <v>6.0240000000000002E-2</v>
      </c>
      <c r="Z276" s="56"/>
      <c r="AA276" s="57"/>
      <c r="AE276" s="64"/>
      <c r="BB276" s="226" t="s">
        <v>1</v>
      </c>
      <c r="BL276" s="64">
        <f>IFERROR(W276*I276/H276,"0")</f>
        <v>22.745098039215687</v>
      </c>
      <c r="BM276" s="64">
        <f>IFERROR(X276*I276/H276,"0")</f>
        <v>23.2</v>
      </c>
      <c r="BN276" s="64">
        <f>IFERROR(1/J276*(W276/H276),"0")</f>
        <v>5.0276520864756161E-2</v>
      </c>
      <c r="BO276" s="64">
        <f>IFERROR(1/J276*(X276/H276),"0")</f>
        <v>5.128205128205128E-2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7.8431372549019613</v>
      </c>
      <c r="X277" s="386">
        <f>IFERROR(X274/H274,"0")+IFERROR(X275/H275,"0")+IFERROR(X276/H276,"0")</f>
        <v>8</v>
      </c>
      <c r="Y277" s="386">
        <f>IFERROR(IF(Y274="",0,Y274),"0")+IFERROR(IF(Y275="",0,Y275),"0")+IFERROR(IF(Y276="",0,Y276),"0")</f>
        <v>6.0240000000000002E-2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20</v>
      </c>
      <c r="X278" s="386">
        <f>IFERROR(SUM(X274:X276),"0")</f>
        <v>20.399999999999999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33</v>
      </c>
      <c r="X302" s="385">
        <f>IFERROR(IF(W302="",0,CEILING((W302/$H302),1)*$H302),"")</f>
        <v>34.200000000000003</v>
      </c>
      <c r="Y302" s="36">
        <f>IFERROR(IF(X302=0,"",ROUNDUP(X302/H302,0)*0.00753),"")</f>
        <v>0.14307</v>
      </c>
      <c r="Z302" s="56"/>
      <c r="AA302" s="57"/>
      <c r="AE302" s="64"/>
      <c r="BB302" s="238" t="s">
        <v>1</v>
      </c>
      <c r="BL302" s="64">
        <f>IFERROR(W302*I302/H302,"0")</f>
        <v>37.546666666666667</v>
      </c>
      <c r="BM302" s="64">
        <f>IFERROR(X302*I302/H302,"0")</f>
        <v>38.911999999999999</v>
      </c>
      <c r="BN302" s="64">
        <f>IFERROR(1/J302*(W302/H302),"0")</f>
        <v>0.11752136752136751</v>
      </c>
      <c r="BO302" s="64">
        <f>IFERROR(1/J302*(X302/H302),"0")</f>
        <v>0.12179487179487179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18.333333333333332</v>
      </c>
      <c r="X303" s="386">
        <f>IFERROR(X302/H302,"0")</f>
        <v>19</v>
      </c>
      <c r="Y303" s="386">
        <f>IFERROR(IF(Y302="",0,Y302),"0")</f>
        <v>0.14307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33</v>
      </c>
      <c r="X304" s="386">
        <f>IFERROR(SUM(X302:X302),"0")</f>
        <v>34.200000000000003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62</v>
      </c>
      <c r="X306" s="385">
        <f>IFERROR(IF(W306="",0,CEILING((W306/$H306),1)*$H306),"")</f>
        <v>64.8</v>
      </c>
      <c r="Y306" s="36">
        <f>IFERROR(IF(X306=0,"",ROUNDUP(X306/H306,0)*0.02175),"")</f>
        <v>0.17399999999999999</v>
      </c>
      <c r="Z306" s="56"/>
      <c r="AA306" s="57"/>
      <c r="AE306" s="64"/>
      <c r="BB306" s="239" t="s">
        <v>1</v>
      </c>
      <c r="BL306" s="64">
        <f>IFERROR(W306*I306/H306,"0")</f>
        <v>66.317037037037039</v>
      </c>
      <c r="BM306" s="64">
        <f>IFERROR(X306*I306/H306,"0")</f>
        <v>69.311999999999998</v>
      </c>
      <c r="BN306" s="64">
        <f>IFERROR(1/J306*(W306/H306),"0")</f>
        <v>0.13668430335097001</v>
      </c>
      <c r="BO306" s="64">
        <f>IFERROR(1/J306*(X306/H306),"0")</f>
        <v>0.14285714285714285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7.6543209876543212</v>
      </c>
      <c r="X309" s="386">
        <f>IFERROR(X306/H306,"0")+IFERROR(X307/H307,"0")+IFERROR(X308/H308,"0")</f>
        <v>8</v>
      </c>
      <c r="Y309" s="386">
        <f>IFERROR(IF(Y306="",0,Y306),"0")+IFERROR(IF(Y307="",0,Y307),"0")+IFERROR(IF(Y308="",0,Y308),"0")</f>
        <v>0.17399999999999999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62</v>
      </c>
      <c r="X310" s="386">
        <f>IFERROR(SUM(X306:X308),"0")</f>
        <v>64.8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12</v>
      </c>
      <c r="X312" s="385">
        <f>IFERROR(IF(W312="",0,CEILING((W312/$H312),1)*$H312),"")</f>
        <v>12.75</v>
      </c>
      <c r="Y312" s="36">
        <f>IFERROR(IF(X312=0,"",ROUNDUP(X312/H312,0)*0.00753),"")</f>
        <v>3.7650000000000003E-2</v>
      </c>
      <c r="Z312" s="56"/>
      <c r="AA312" s="57"/>
      <c r="AE312" s="64"/>
      <c r="BB312" s="242" t="s">
        <v>1</v>
      </c>
      <c r="BL312" s="64">
        <f>IFERROR(W312*I312/H312,"0")</f>
        <v>14.000000000000002</v>
      </c>
      <c r="BM312" s="64">
        <f>IFERROR(X312*I312/H312,"0")</f>
        <v>14.875</v>
      </c>
      <c r="BN312" s="64">
        <f>IFERROR(1/J312*(W312/H312),"0")</f>
        <v>3.0165912518853696E-2</v>
      </c>
      <c r="BO312" s="64">
        <f>IFERROR(1/J312*(X312/H312),"0")</f>
        <v>3.2051282051282048E-2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4.7058823529411766</v>
      </c>
      <c r="X313" s="386">
        <f>IFERROR(X312/H312,"0")</f>
        <v>5</v>
      </c>
      <c r="Y313" s="386">
        <f>IFERROR(IF(Y312="",0,Y312),"0")</f>
        <v>3.7650000000000003E-2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12</v>
      </c>
      <c r="X314" s="386">
        <f>IFERROR(SUM(X312:X312),"0")</f>
        <v>12.75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1085</v>
      </c>
      <c r="X321" s="385">
        <f t="shared" si="64"/>
        <v>1095</v>
      </c>
      <c r="Y321" s="36">
        <f>IFERROR(IF(X321=0,"",ROUNDUP(X321/H321,0)*0.02175),"")</f>
        <v>1.58775</v>
      </c>
      <c r="Z321" s="56"/>
      <c r="AA321" s="57"/>
      <c r="AE321" s="64"/>
      <c r="BB321" s="246" t="s">
        <v>1</v>
      </c>
      <c r="BL321" s="64">
        <f t="shared" si="65"/>
        <v>1119.72</v>
      </c>
      <c r="BM321" s="64">
        <f t="shared" si="66"/>
        <v>1130.0400000000002</v>
      </c>
      <c r="BN321" s="64">
        <f t="shared" si="67"/>
        <v>1.5069444444444442</v>
      </c>
      <c r="BO321" s="64">
        <f t="shared" si="68"/>
        <v>1.5208333333333333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764</v>
      </c>
      <c r="X323" s="385">
        <f t="shared" si="64"/>
        <v>765</v>
      </c>
      <c r="Y323" s="36">
        <f>IFERROR(IF(X323=0,"",ROUNDUP(X323/H323,0)*0.02175),"")</f>
        <v>1.1092499999999998</v>
      </c>
      <c r="Z323" s="56"/>
      <c r="AA323" s="57"/>
      <c r="AE323" s="64"/>
      <c r="BB323" s="248" t="s">
        <v>1</v>
      </c>
      <c r="BL323" s="64">
        <f t="shared" si="65"/>
        <v>788.44800000000009</v>
      </c>
      <c r="BM323" s="64">
        <f t="shared" si="66"/>
        <v>789.48</v>
      </c>
      <c r="BN323" s="64">
        <f t="shared" si="67"/>
        <v>1.0611111111111109</v>
      </c>
      <c r="BO323" s="64">
        <f t="shared" si="68"/>
        <v>1.0625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485</v>
      </c>
      <c r="X325" s="385">
        <f t="shared" si="64"/>
        <v>495</v>
      </c>
      <c r="Y325" s="36">
        <f>IFERROR(IF(X325=0,"",ROUNDUP(X325/H325,0)*0.02175),"")</f>
        <v>0.71775</v>
      </c>
      <c r="Z325" s="56"/>
      <c r="AA325" s="57"/>
      <c r="AE325" s="64"/>
      <c r="BB325" s="250" t="s">
        <v>1</v>
      </c>
      <c r="BL325" s="64">
        <f t="shared" si="65"/>
        <v>500.52000000000004</v>
      </c>
      <c r="BM325" s="64">
        <f t="shared" si="66"/>
        <v>510.84000000000003</v>
      </c>
      <c r="BN325" s="64">
        <f t="shared" si="67"/>
        <v>0.67361111111111116</v>
      </c>
      <c r="BO325" s="64">
        <f t="shared" si="68"/>
        <v>0.6875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155.6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157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3.4147500000000002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2334</v>
      </c>
      <c r="X331" s="386">
        <f>IFERROR(SUM(X318:X329),"0")</f>
        <v>2355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550</v>
      </c>
      <c r="X333" s="385">
        <f>IFERROR(IF(W333="",0,CEILING((W333/$H333),1)*$H333),"")</f>
        <v>555</v>
      </c>
      <c r="Y333" s="36">
        <f>IFERROR(IF(X333=0,"",ROUNDUP(X333/H333,0)*0.02175),"")</f>
        <v>0.80474999999999997</v>
      </c>
      <c r="Z333" s="56"/>
      <c r="AA333" s="57"/>
      <c r="AE333" s="64"/>
      <c r="BB333" s="255" t="s">
        <v>1</v>
      </c>
      <c r="BL333" s="64">
        <f>IFERROR(W333*I333/H333,"0")</f>
        <v>567.6</v>
      </c>
      <c r="BM333" s="64">
        <f>IFERROR(X333*I333/H333,"0")</f>
        <v>572.76</v>
      </c>
      <c r="BN333" s="64">
        <f>IFERROR(1/J333*(W333/H333),"0")</f>
        <v>0.76388888888888884</v>
      </c>
      <c r="BO333" s="64">
        <f>IFERROR(1/J333*(X333/H333),"0")</f>
        <v>0.77083333333333326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36.666666666666664</v>
      </c>
      <c r="X336" s="386">
        <f>IFERROR(X333/H333,"0")+IFERROR(X334/H334,"0")+IFERROR(X335/H335,"0")</f>
        <v>37</v>
      </c>
      <c r="Y336" s="386">
        <f>IFERROR(IF(Y333="",0,Y333),"0")+IFERROR(IF(Y334="",0,Y334),"0")+IFERROR(IF(Y335="",0,Y335),"0")</f>
        <v>0.80474999999999997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550</v>
      </c>
      <c r="X337" s="386">
        <f>IFERROR(SUM(X333:X335),"0")</f>
        <v>555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37</v>
      </c>
      <c r="X345" s="385">
        <f>IFERROR(IF(W345="",0,CEILING((W345/$H345),1)*$H345),"")</f>
        <v>39</v>
      </c>
      <c r="Y345" s="36">
        <f>IFERROR(IF(X345=0,"",ROUNDUP(X345/H345,0)*0.02175),"")</f>
        <v>0.10874999999999999</v>
      </c>
      <c r="Z345" s="56"/>
      <c r="AA345" s="57"/>
      <c r="AE345" s="64"/>
      <c r="BB345" s="261" t="s">
        <v>1</v>
      </c>
      <c r="BL345" s="64">
        <f>IFERROR(W345*I345/H345,"0")</f>
        <v>39.675384615384615</v>
      </c>
      <c r="BM345" s="64">
        <f>IFERROR(X345*I345/H345,"0")</f>
        <v>41.820000000000007</v>
      </c>
      <c r="BN345" s="64">
        <f>IFERROR(1/J345*(W345/H345),"0")</f>
        <v>8.4706959706959697E-2</v>
      </c>
      <c r="BO345" s="64">
        <f>IFERROR(1/J345*(X345/H345),"0")</f>
        <v>8.9285714285714274E-2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4.7435897435897436</v>
      </c>
      <c r="X347" s="386">
        <f>IFERROR(X345/H345,"0")+IFERROR(X346/H346,"0")</f>
        <v>5</v>
      </c>
      <c r="Y347" s="386">
        <f>IFERROR(IF(Y345="",0,Y345),"0")+IFERROR(IF(Y346="",0,Y346),"0")</f>
        <v>0.10874999999999999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37</v>
      </c>
      <c r="X348" s="386">
        <f>IFERROR(SUM(X345:X346),"0")</f>
        <v>39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104</v>
      </c>
      <c r="X351" s="385">
        <f>IFERROR(IF(W351="",0,CEILING((W351/$H351),1)*$H351),"")</f>
        <v>108</v>
      </c>
      <c r="Y351" s="36">
        <f>IFERROR(IF(X351=0,"",ROUNDUP(X351/H351,0)*0.02175),"")</f>
        <v>0.19574999999999998</v>
      </c>
      <c r="Z351" s="56"/>
      <c r="AA351" s="57"/>
      <c r="AE351" s="64"/>
      <c r="BB351" s="263" t="s">
        <v>1</v>
      </c>
      <c r="BL351" s="64">
        <f>IFERROR(W351*I351/H351,"0")</f>
        <v>108.16000000000001</v>
      </c>
      <c r="BM351" s="64">
        <f>IFERROR(X351*I351/H351,"0")</f>
        <v>112.32000000000001</v>
      </c>
      <c r="BN351" s="64">
        <f>IFERROR(1/J351*(W351/H351),"0")</f>
        <v>0.15476190476190474</v>
      </c>
      <c r="BO351" s="64">
        <f>IFERROR(1/J351*(X351/H351),"0")</f>
        <v>0.1607142857142857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8.6666666666666661</v>
      </c>
      <c r="X355" s="386">
        <f>IFERROR(X351/H351,"0")+IFERROR(X352/H352,"0")+IFERROR(X353/H353,"0")+IFERROR(X354/H354,"0")</f>
        <v>9</v>
      </c>
      <c r="Y355" s="386">
        <f>IFERROR(IF(Y351="",0,Y351),"0")+IFERROR(IF(Y352="",0,Y352),"0")+IFERROR(IF(Y353="",0,Y353),"0")+IFERROR(IF(Y354="",0,Y354),"0")</f>
        <v>0.19574999999999998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104</v>
      </c>
      <c r="X356" s="386">
        <f>IFERROR(SUM(X351:X354),"0")</f>
        <v>108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461</v>
      </c>
      <c r="X364" s="385">
        <f>IFERROR(IF(W364="",0,CEILING((W364/$H364),1)*$H364),"")</f>
        <v>468</v>
      </c>
      <c r="Y364" s="36">
        <f>IFERROR(IF(X364=0,"",ROUNDUP(X364/H364,0)*0.02175),"")</f>
        <v>1.3049999999999999</v>
      </c>
      <c r="Z364" s="56"/>
      <c r="AA364" s="57"/>
      <c r="AE364" s="64"/>
      <c r="BB364" s="270" t="s">
        <v>1</v>
      </c>
      <c r="BL364" s="64">
        <f>IFERROR(W364*I364/H364,"0")</f>
        <v>494.33384615384625</v>
      </c>
      <c r="BM364" s="64">
        <f>IFERROR(X364*I364/H364,"0")</f>
        <v>501.84000000000003</v>
      </c>
      <c r="BN364" s="64">
        <f>IFERROR(1/J364*(W364/H364),"0")</f>
        <v>1.0554029304029304</v>
      </c>
      <c r="BO364" s="64">
        <f>IFERROR(1/J364*(X364/H364),"0")</f>
        <v>1.0714285714285714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59.102564102564102</v>
      </c>
      <c r="X369" s="386">
        <f>IFERROR(X364/H364,"0")+IFERROR(X365/H365,"0")+IFERROR(X366/H366,"0")+IFERROR(X367/H367,"0")+IFERROR(X368/H368,"0")</f>
        <v>60</v>
      </c>
      <c r="Y369" s="386">
        <f>IFERROR(IF(Y364="",0,Y364),"0")+IFERROR(IF(Y365="",0,Y365),"0")+IFERROR(IF(Y366="",0,Y366),"0")+IFERROR(IF(Y367="",0,Y367),"0")+IFERROR(IF(Y368="",0,Y368),"0")</f>
        <v>1.3049999999999999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461</v>
      </c>
      <c r="X370" s="386">
        <f>IFERROR(SUM(X364:X368),"0")</f>
        <v>468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72</v>
      </c>
      <c r="X385" s="385">
        <f t="shared" si="69"/>
        <v>75.600000000000009</v>
      </c>
      <c r="Y385" s="36">
        <f t="shared" si="70"/>
        <v>0.13553999999999999</v>
      </c>
      <c r="Z385" s="56"/>
      <c r="AA385" s="57"/>
      <c r="AE385" s="64"/>
      <c r="BB385" s="280" t="s">
        <v>1</v>
      </c>
      <c r="BL385" s="64">
        <f t="shared" si="71"/>
        <v>75.942857142857136</v>
      </c>
      <c r="BM385" s="64">
        <f t="shared" si="72"/>
        <v>79.739999999999995</v>
      </c>
      <c r="BN385" s="64">
        <f t="shared" si="73"/>
        <v>0.10989010989010989</v>
      </c>
      <c r="BO385" s="64">
        <f t="shared" si="74"/>
        <v>0.11538461538461538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76</v>
      </c>
      <c r="X388" s="385">
        <f t="shared" si="69"/>
        <v>79.8</v>
      </c>
      <c r="Y388" s="36">
        <f t="shared" si="70"/>
        <v>0.14307</v>
      </c>
      <c r="Z388" s="56"/>
      <c r="AA388" s="57"/>
      <c r="AE388" s="64"/>
      <c r="BB388" s="283" t="s">
        <v>1</v>
      </c>
      <c r="BL388" s="64">
        <f t="shared" si="71"/>
        <v>80.161904761904751</v>
      </c>
      <c r="BM388" s="64">
        <f t="shared" si="72"/>
        <v>84.169999999999987</v>
      </c>
      <c r="BN388" s="64">
        <f t="shared" si="73"/>
        <v>0.11599511599511599</v>
      </c>
      <c r="BO388" s="64">
        <f t="shared" si="74"/>
        <v>0.12179487179487179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10</v>
      </c>
      <c r="X398" s="385">
        <f t="shared" si="69"/>
        <v>10.5</v>
      </c>
      <c r="Y398" s="36">
        <f t="shared" si="75"/>
        <v>2.5100000000000001E-2</v>
      </c>
      <c r="Z398" s="56"/>
      <c r="AA398" s="57"/>
      <c r="AE398" s="64"/>
      <c r="BB398" s="293" t="s">
        <v>1</v>
      </c>
      <c r="BL398" s="64">
        <f t="shared" si="71"/>
        <v>10.619047619047619</v>
      </c>
      <c r="BM398" s="64">
        <f t="shared" si="72"/>
        <v>11.149999999999999</v>
      </c>
      <c r="BN398" s="64">
        <f t="shared" si="73"/>
        <v>2.0350020350020353E-2</v>
      </c>
      <c r="BO398" s="64">
        <f t="shared" si="74"/>
        <v>2.1367521367521368E-2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12</v>
      </c>
      <c r="X404" s="385">
        <f t="shared" si="69"/>
        <v>12.600000000000001</v>
      </c>
      <c r="Y404" s="36">
        <f t="shared" si="75"/>
        <v>3.0120000000000001E-2</v>
      </c>
      <c r="Z404" s="56"/>
      <c r="AA404" s="57"/>
      <c r="AE404" s="64"/>
      <c r="BB404" s="299" t="s">
        <v>1</v>
      </c>
      <c r="BL404" s="64">
        <f t="shared" si="71"/>
        <v>12.742857142857142</v>
      </c>
      <c r="BM404" s="64">
        <f t="shared" si="72"/>
        <v>13.38</v>
      </c>
      <c r="BN404" s="64">
        <f t="shared" si="73"/>
        <v>2.4420024420024423E-2</v>
      </c>
      <c r="BO404" s="64">
        <f t="shared" si="74"/>
        <v>2.5641025641025644E-2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45.714285714285715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48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0.33383000000000002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170</v>
      </c>
      <c r="X408" s="386">
        <f>IFERROR(SUM(X384:X406),"0")</f>
        <v>178.5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4</v>
      </c>
      <c r="X415" s="385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304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3.3333333333333335</v>
      </c>
      <c r="X418" s="386">
        <f>IFERROR(X415/H415,"0")+IFERROR(X416/H416,"0")+IFERROR(X417/H417,"0")</f>
        <v>4</v>
      </c>
      <c r="Y418" s="386">
        <f>IFERROR(IF(Y415="",0,Y415),"0")+IFERROR(IF(Y416="",0,Y416),"0")+IFERROR(IF(Y417="",0,Y417),"0")</f>
        <v>2.5080000000000002E-2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4</v>
      </c>
      <c r="X419" s="386">
        <f>IFERROR(SUM(X415:X417),"0")</f>
        <v>4.8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16</v>
      </c>
      <c r="X427" s="385">
        <f t="shared" ref="X427:X434" si="76">IFERROR(IF(W427="",0,CEILING((W427/$H427),1)*$H427),"")</f>
        <v>16.8</v>
      </c>
      <c r="Y427" s="36">
        <f>IFERROR(IF(X427=0,"",ROUNDUP(X427/H427,0)*0.00753),"")</f>
        <v>3.0120000000000001E-2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16.876190476190473</v>
      </c>
      <c r="BM427" s="64">
        <f t="shared" ref="BM427:BM434" si="78">IFERROR(X427*I427/H427,"0")</f>
        <v>17.72</v>
      </c>
      <c r="BN427" s="64">
        <f t="shared" ref="BN427:BN434" si="79">IFERROR(1/J427*(W427/H427),"0")</f>
        <v>2.4420024420024417E-2</v>
      </c>
      <c r="BO427" s="64">
        <f t="shared" ref="BO427:BO434" si="80">IFERROR(1/J427*(X427/H427),"0")</f>
        <v>2.564102564102564E-2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3.8095238095238093</v>
      </c>
      <c r="X435" s="386">
        <f>IFERROR(X427/H427,"0")+IFERROR(X428/H428,"0")+IFERROR(X429/H429,"0")+IFERROR(X430/H430,"0")+IFERROR(X431/H431,"0")+IFERROR(X432/H432,"0")+IFERROR(X433/H433,"0")+IFERROR(X434/H434,"0")</f>
        <v>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3.0120000000000001E-2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16</v>
      </c>
      <c r="X436" s="386">
        <f>IFERROR(SUM(X427:X434),"0")</f>
        <v>16.8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450</v>
      </c>
      <c r="X472" s="385">
        <f t="shared" si="82"/>
        <v>454.08000000000004</v>
      </c>
      <c r="Y472" s="36">
        <f t="shared" si="83"/>
        <v>1.0285599999999999</v>
      </c>
      <c r="Z472" s="56"/>
      <c r="AA472" s="57"/>
      <c r="AE472" s="64"/>
      <c r="BB472" s="329" t="s">
        <v>1</v>
      </c>
      <c r="BL472" s="64">
        <f t="shared" si="84"/>
        <v>480.68181818181819</v>
      </c>
      <c r="BM472" s="64">
        <f t="shared" si="85"/>
        <v>485.03999999999996</v>
      </c>
      <c r="BN472" s="64">
        <f t="shared" si="86"/>
        <v>0.81949300699300698</v>
      </c>
      <c r="BO472" s="64">
        <f t="shared" si="87"/>
        <v>0.82692307692307698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142</v>
      </c>
      <c r="X473" s="385">
        <f t="shared" si="82"/>
        <v>142.56</v>
      </c>
      <c r="Y473" s="36">
        <f t="shared" si="83"/>
        <v>0.32291999999999998</v>
      </c>
      <c r="Z473" s="56"/>
      <c r="AA473" s="57"/>
      <c r="AE473" s="64"/>
      <c r="BB473" s="330" t="s">
        <v>1</v>
      </c>
      <c r="BL473" s="64">
        <f t="shared" si="84"/>
        <v>151.68181818181819</v>
      </c>
      <c r="BM473" s="64">
        <f t="shared" si="85"/>
        <v>152.27999999999997</v>
      </c>
      <c r="BN473" s="64">
        <f t="shared" si="86"/>
        <v>0.25859557109557108</v>
      </c>
      <c r="BO473" s="64">
        <f t="shared" si="87"/>
        <v>0.25961538461538464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335</v>
      </c>
      <c r="X475" s="385">
        <f t="shared" si="82"/>
        <v>337.92</v>
      </c>
      <c r="Y475" s="36">
        <f t="shared" si="83"/>
        <v>0.76544000000000001</v>
      </c>
      <c r="Z475" s="56"/>
      <c r="AA475" s="57"/>
      <c r="AE475" s="64"/>
      <c r="BB475" s="332" t="s">
        <v>1</v>
      </c>
      <c r="BL475" s="64">
        <f t="shared" si="84"/>
        <v>357.84090909090907</v>
      </c>
      <c r="BM475" s="64">
        <f t="shared" si="85"/>
        <v>360.96</v>
      </c>
      <c r="BN475" s="64">
        <f t="shared" si="86"/>
        <v>0.61006701631701632</v>
      </c>
      <c r="BO475" s="64">
        <f t="shared" si="87"/>
        <v>0.61538461538461542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56</v>
      </c>
      <c r="X477" s="385">
        <f t="shared" si="82"/>
        <v>57.6</v>
      </c>
      <c r="Y477" s="36">
        <f>IFERROR(IF(X477=0,"",ROUNDUP(X477/H477,0)*0.00937),"")</f>
        <v>0.14992</v>
      </c>
      <c r="Z477" s="56"/>
      <c r="AA477" s="57"/>
      <c r="AE477" s="64"/>
      <c r="BB477" s="334" t="s">
        <v>1</v>
      </c>
      <c r="BL477" s="64">
        <f t="shared" si="84"/>
        <v>59.733333333333327</v>
      </c>
      <c r="BM477" s="64">
        <f t="shared" si="85"/>
        <v>61.44</v>
      </c>
      <c r="BN477" s="64">
        <f t="shared" si="86"/>
        <v>0.12962962962962962</v>
      </c>
      <c r="BO477" s="64">
        <f t="shared" si="87"/>
        <v>0.13333333333333333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48</v>
      </c>
      <c r="X479" s="385">
        <f t="shared" si="82"/>
        <v>48</v>
      </c>
      <c r="Y479" s="36">
        <f>IFERROR(IF(X479=0,"",ROUNDUP(X479/H479,0)*0.00753),"")</f>
        <v>0.15060000000000001</v>
      </c>
      <c r="Z479" s="56"/>
      <c r="AA479" s="57"/>
      <c r="AE479" s="64"/>
      <c r="BB479" s="336" t="s">
        <v>1</v>
      </c>
      <c r="BL479" s="64">
        <f t="shared" si="84"/>
        <v>52.000000000000007</v>
      </c>
      <c r="BM479" s="64">
        <f t="shared" si="85"/>
        <v>52.000000000000007</v>
      </c>
      <c r="BN479" s="64">
        <f t="shared" si="86"/>
        <v>0.12820512820512819</v>
      </c>
      <c r="BO479" s="64">
        <f t="shared" si="87"/>
        <v>0.12820512820512819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211.12373737373736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213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2.4174399999999996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1031</v>
      </c>
      <c r="X482" s="386">
        <f>IFERROR(SUM(X470:X480),"0")</f>
        <v>1040.1600000000003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239</v>
      </c>
      <c r="X484" s="385">
        <f>IFERROR(IF(W484="",0,CEILING((W484/$H484),1)*$H484),"")</f>
        <v>242.88000000000002</v>
      </c>
      <c r="Y484" s="36">
        <f>IFERROR(IF(X484=0,"",ROUNDUP(X484/H484,0)*0.01196),"")</f>
        <v>0.55015999999999998</v>
      </c>
      <c r="Z484" s="56"/>
      <c r="AA484" s="57"/>
      <c r="AE484" s="64"/>
      <c r="BB484" s="338" t="s">
        <v>1</v>
      </c>
      <c r="BL484" s="64">
        <f>IFERROR(W484*I484/H484,"0")</f>
        <v>255.29545454545453</v>
      </c>
      <c r="BM484" s="64">
        <f>IFERROR(X484*I484/H484,"0")</f>
        <v>259.44</v>
      </c>
      <c r="BN484" s="64">
        <f>IFERROR(1/J484*(W484/H484),"0")</f>
        <v>0.43524184149184153</v>
      </c>
      <c r="BO484" s="64">
        <f>IFERROR(1/J484*(X484/H484),"0")</f>
        <v>0.44230769230769235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62</v>
      </c>
      <c r="X485" s="385">
        <f>IFERROR(IF(W485="",0,CEILING((W485/$H485),1)*$H485),"")</f>
        <v>64.8</v>
      </c>
      <c r="Y485" s="36">
        <f>IFERROR(IF(X485=0,"",ROUNDUP(X485/H485,0)*0.00937),"")</f>
        <v>0.16866</v>
      </c>
      <c r="Z485" s="56"/>
      <c r="AA485" s="57"/>
      <c r="AE485" s="64"/>
      <c r="BB485" s="339" t="s">
        <v>1</v>
      </c>
      <c r="BL485" s="64">
        <f>IFERROR(W485*I485/H485,"0")</f>
        <v>66.133333333333326</v>
      </c>
      <c r="BM485" s="64">
        <f>IFERROR(X485*I485/H485,"0")</f>
        <v>69.11999999999999</v>
      </c>
      <c r="BN485" s="64">
        <f>IFERROR(1/J485*(W485/H485),"0")</f>
        <v>0.14351851851851852</v>
      </c>
      <c r="BO485" s="64">
        <f>IFERROR(1/J485*(X485/H485),"0")</f>
        <v>0.15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62.487373737373737</v>
      </c>
      <c r="X486" s="386">
        <f>IFERROR(X484/H484,"0")+IFERROR(X485/H485,"0")</f>
        <v>64</v>
      </c>
      <c r="Y486" s="386">
        <f>IFERROR(IF(Y484="",0,Y484),"0")+IFERROR(IF(Y485="",0,Y485),"0")</f>
        <v>0.71882000000000001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301</v>
      </c>
      <c r="X487" s="386">
        <f>IFERROR(SUM(X484:X485),"0")</f>
        <v>307.68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189</v>
      </c>
      <c r="X489" s="385">
        <f t="shared" ref="X489:X494" si="88">IFERROR(IF(W489="",0,CEILING((W489/$H489),1)*$H489),"")</f>
        <v>190.08</v>
      </c>
      <c r="Y489" s="36">
        <f>IFERROR(IF(X489=0,"",ROUNDUP(X489/H489,0)*0.01196),"")</f>
        <v>0.43056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201.88636363636363</v>
      </c>
      <c r="BM489" s="64">
        <f t="shared" ref="BM489:BM494" si="90">IFERROR(X489*I489/H489,"0")</f>
        <v>203.04000000000002</v>
      </c>
      <c r="BN489" s="64">
        <f t="shared" ref="BN489:BN494" si="91">IFERROR(1/J489*(W489/H489),"0")</f>
        <v>0.34418706293706297</v>
      </c>
      <c r="BO489" s="64">
        <f t="shared" ref="BO489:BO494" si="92">IFERROR(1/J489*(X489/H489),"0")</f>
        <v>0.34615384615384615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161</v>
      </c>
      <c r="X490" s="385">
        <f t="shared" si="88"/>
        <v>163.68</v>
      </c>
      <c r="Y490" s="36">
        <f>IFERROR(IF(X490=0,"",ROUNDUP(X490/H490,0)*0.01196),"")</f>
        <v>0.37075999999999998</v>
      </c>
      <c r="Z490" s="56"/>
      <c r="AA490" s="57"/>
      <c r="AE490" s="64"/>
      <c r="BB490" s="341" t="s">
        <v>1</v>
      </c>
      <c r="BL490" s="64">
        <f t="shared" si="89"/>
        <v>171.97727272727272</v>
      </c>
      <c r="BM490" s="64">
        <f t="shared" si="90"/>
        <v>174.84</v>
      </c>
      <c r="BN490" s="64">
        <f t="shared" si="91"/>
        <v>0.29319638694638694</v>
      </c>
      <c r="BO490" s="64">
        <f t="shared" si="92"/>
        <v>0.29807692307692307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203</v>
      </c>
      <c r="X491" s="385">
        <f t="shared" si="88"/>
        <v>205.92000000000002</v>
      </c>
      <c r="Y491" s="36">
        <f>IFERROR(IF(X491=0,"",ROUNDUP(X491/H491,0)*0.01196),"")</f>
        <v>0.46644000000000002</v>
      </c>
      <c r="Z491" s="56"/>
      <c r="AA491" s="57"/>
      <c r="AE491" s="64"/>
      <c r="BB491" s="342" t="s">
        <v>1</v>
      </c>
      <c r="BL491" s="64">
        <f t="shared" si="89"/>
        <v>216.84090909090907</v>
      </c>
      <c r="BM491" s="64">
        <f t="shared" si="90"/>
        <v>219.95999999999998</v>
      </c>
      <c r="BN491" s="64">
        <f t="shared" si="91"/>
        <v>0.36968240093240096</v>
      </c>
      <c r="BO491" s="64">
        <f t="shared" si="92"/>
        <v>0.375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104.73484848484847</v>
      </c>
      <c r="X495" s="386">
        <f>IFERROR(X489/H489,"0")+IFERROR(X490/H490,"0")+IFERROR(X491/H491,"0")+IFERROR(X492/H492,"0")+IFERROR(X493/H493,"0")+IFERROR(X494/H494,"0")</f>
        <v>106</v>
      </c>
      <c r="Y495" s="386">
        <f>IFERROR(IF(Y489="",0,Y489),"0")+IFERROR(IF(Y490="",0,Y490),"0")+IFERROR(IF(Y491="",0,Y491),"0")+IFERROR(IF(Y492="",0,Y492),"0")+IFERROR(IF(Y493="",0,Y493),"0")+IFERROR(IF(Y494="",0,Y494),"0")</f>
        <v>1.26776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553</v>
      </c>
      <c r="X496" s="386">
        <f>IFERROR(SUM(X489:X494),"0")</f>
        <v>559.68000000000006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30</v>
      </c>
      <c r="X530" s="385">
        <f>IFERROR(IF(W530="",0,CEILING((W530/$H530),1)*$H530),"")</f>
        <v>33.6</v>
      </c>
      <c r="Y530" s="36">
        <f>IFERROR(IF(X530=0,"",ROUNDUP(X530/H530,0)*0.00753),"")</f>
        <v>6.0240000000000002E-2</v>
      </c>
      <c r="Z530" s="56"/>
      <c r="AA530" s="57"/>
      <c r="AE530" s="64"/>
      <c r="BB530" s="364" t="s">
        <v>1</v>
      </c>
      <c r="BL530" s="64">
        <f>IFERROR(W530*I530/H530,"0")</f>
        <v>31.857142857142858</v>
      </c>
      <c r="BM530" s="64">
        <f>IFERROR(X530*I530/H530,"0")</f>
        <v>35.68</v>
      </c>
      <c r="BN530" s="64">
        <f>IFERROR(1/J530*(W530/H530),"0")</f>
        <v>4.5787545787545784E-2</v>
      </c>
      <c r="BO530" s="64">
        <f>IFERROR(1/J530*(X530/H530),"0")</f>
        <v>5.128205128205128E-2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10</v>
      </c>
      <c r="X531" s="385">
        <f>IFERROR(IF(W531="",0,CEILING((W531/$H531),1)*$H531),"")</f>
        <v>12.600000000000001</v>
      </c>
      <c r="Y531" s="36">
        <f>IFERROR(IF(X531=0,"",ROUNDUP(X531/H531,0)*0.00753),"")</f>
        <v>2.2589999999999999E-2</v>
      </c>
      <c r="Z531" s="56"/>
      <c r="AA531" s="57"/>
      <c r="AE531" s="64"/>
      <c r="BB531" s="365" t="s">
        <v>1</v>
      </c>
      <c r="BL531" s="64">
        <f>IFERROR(W531*I531/H531,"0")</f>
        <v>10.619047619047619</v>
      </c>
      <c r="BM531" s="64">
        <f>IFERROR(X531*I531/H531,"0")</f>
        <v>13.38</v>
      </c>
      <c r="BN531" s="64">
        <f>IFERROR(1/J531*(W531/H531),"0")</f>
        <v>1.5262515262515262E-2</v>
      </c>
      <c r="BO531" s="64">
        <f>IFERROR(1/J531*(X531/H531),"0")</f>
        <v>1.9230769230769232E-2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9.5238095238095237</v>
      </c>
      <c r="X534" s="386">
        <f>IFERROR(X530/H530,"0")+IFERROR(X531/H531,"0")+IFERROR(X532/H532,"0")+IFERROR(X533/H533,"0")</f>
        <v>11</v>
      </c>
      <c r="Y534" s="386">
        <f>IFERROR(IF(Y530="",0,Y530),"0")+IFERROR(IF(Y531="",0,Y531),"0")+IFERROR(IF(Y532="",0,Y532),"0")+IFERROR(IF(Y533="",0,Y533),"0")</f>
        <v>8.2830000000000001E-2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40</v>
      </c>
      <c r="X535" s="386">
        <f>IFERROR(SUM(X530:X533),"0")</f>
        <v>46.2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10998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11173.77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11637.788407336422</v>
      </c>
      <c r="X550" s="386">
        <f>IFERROR(SUM(BM22:BM546),"0")</f>
        <v>11824.392999999998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21</v>
      </c>
      <c r="X551" s="38">
        <f>ROUNDUP(SUM(BO22:BO546),0)</f>
        <v>21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12162.788407336422</v>
      </c>
      <c r="X552" s="386">
        <f>GrossWeightTotalR+PalletQtyTotalR*25</f>
        <v>12349.392999999998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1901.3870058774389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1933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24.012830000000001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205.20000000000002</v>
      </c>
      <c r="D559" s="46">
        <f>IFERROR(X59*1,"0")+IFERROR(X60*1,"0")+IFERROR(X61*1,"0")+IFERROR(X62*1,"0")</f>
        <v>245.20000000000002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1604</v>
      </c>
      <c r="F559" s="46">
        <f>IFERROR(X133*1,"0")+IFERROR(X134*1,"0")+IFERROR(X135*1,"0")+IFERROR(X136*1,"0")+IFERROR(X137*1,"0")</f>
        <v>67.5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378.00000000000006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2214.8999999999996</v>
      </c>
      <c r="J559" s="46">
        <f>IFERROR(X213*1,"0")+IFERROR(X214*1,"0")+IFERROR(X215*1,"0")+IFERROR(X216*1,"0")+IFERROR(X217*1,"0")+IFERROR(X218*1,"0")+IFERROR(X219*1,"0")+IFERROR(X223*1,"0")+IFERROR(X224*1,"0")</f>
        <v>58</v>
      </c>
      <c r="K559" s="46">
        <f>IFERROR(X229*1,"0")+IFERROR(X230*1,"0")+IFERROR(X231*1,"0")+IFERROR(X232*1,"0")+IFERROR(X233*1,"0")+IFERROR(X234*1,"0")+IFERROR(X235*1,"0")+IFERROR(X236*1,"0")</f>
        <v>155.6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454.79999999999995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111.75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2949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576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183.3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16.8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1907.5200000000004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46.2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