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7,24 ПОКОМ КИ филиалы\"/>
    </mc:Choice>
  </mc:AlternateContent>
  <xr:revisionPtr revIDLastSave="0" documentId="13_ncr:1_{9F05493B-CCA6-4401-9E75-1558D41300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5" i="1" l="1"/>
  <c r="AE95" i="1" s="1"/>
  <c r="R93" i="1"/>
  <c r="AE93" i="1" s="1"/>
  <c r="R90" i="1"/>
  <c r="AE90" i="1" s="1"/>
  <c r="R85" i="1"/>
  <c r="AE85" i="1" s="1"/>
  <c r="R84" i="1"/>
  <c r="R59" i="1"/>
  <c r="R48" i="1"/>
  <c r="R29" i="1"/>
  <c r="AE29" i="1" s="1"/>
  <c r="R28" i="1"/>
  <c r="R26" i="1"/>
  <c r="R9" i="1"/>
  <c r="AE9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6" i="1"/>
  <c r="AE10" i="1"/>
  <c r="AE11" i="1"/>
  <c r="AE12" i="1"/>
  <c r="AE13" i="1"/>
  <c r="AE14" i="1"/>
  <c r="AE16" i="1"/>
  <c r="AE21" i="1"/>
  <c r="AE22" i="1"/>
  <c r="AE26" i="1"/>
  <c r="AE28" i="1"/>
  <c r="AE31" i="1"/>
  <c r="AE32" i="1"/>
  <c r="AE40" i="1"/>
  <c r="AE42" i="1"/>
  <c r="AE44" i="1"/>
  <c r="AE45" i="1"/>
  <c r="AE46" i="1"/>
  <c r="AE47" i="1"/>
  <c r="AE48" i="1"/>
  <c r="AE51" i="1"/>
  <c r="AE52" i="1"/>
  <c r="AE53" i="1"/>
  <c r="AE59" i="1"/>
  <c r="AE60" i="1"/>
  <c r="AE64" i="1"/>
  <c r="AE66" i="1"/>
  <c r="AE67" i="1"/>
  <c r="AE72" i="1"/>
  <c r="AE73" i="1"/>
  <c r="AE74" i="1"/>
  <c r="AE76" i="1"/>
  <c r="AE77" i="1"/>
  <c r="AE78" i="1"/>
  <c r="AE79" i="1"/>
  <c r="AE80" i="1"/>
  <c r="AE81" i="1"/>
  <c r="AE82" i="1"/>
  <c r="AE83" i="1"/>
  <c r="AE84" i="1"/>
  <c r="AE89" i="1"/>
  <c r="AE91" i="1"/>
  <c r="S5" i="1"/>
  <c r="AF5" i="1" l="1"/>
  <c r="L7" i="1"/>
  <c r="P7" i="1" s="1"/>
  <c r="L8" i="1"/>
  <c r="P8" i="1" s="1"/>
  <c r="L9" i="1"/>
  <c r="P9" i="1" s="1"/>
  <c r="L10" i="1"/>
  <c r="P10" i="1" s="1"/>
  <c r="V10" i="1" s="1"/>
  <c r="L11" i="1"/>
  <c r="P11" i="1" s="1"/>
  <c r="V11" i="1" s="1"/>
  <c r="L12" i="1"/>
  <c r="P12" i="1" s="1"/>
  <c r="V12" i="1" s="1"/>
  <c r="L13" i="1"/>
  <c r="P13" i="1" s="1"/>
  <c r="V13" i="1" s="1"/>
  <c r="L14" i="1"/>
  <c r="P14" i="1" s="1"/>
  <c r="V14" i="1" s="1"/>
  <c r="L15" i="1"/>
  <c r="P15" i="1" s="1"/>
  <c r="L16" i="1"/>
  <c r="P16" i="1" s="1"/>
  <c r="V16" i="1" s="1"/>
  <c r="L17" i="1"/>
  <c r="P17" i="1" s="1"/>
  <c r="L18" i="1"/>
  <c r="P18" i="1" s="1"/>
  <c r="L19" i="1"/>
  <c r="P19" i="1" s="1"/>
  <c r="Q19" i="1" s="1"/>
  <c r="R19" i="1" s="1"/>
  <c r="AE19" i="1" s="1"/>
  <c r="L20" i="1"/>
  <c r="P20" i="1" s="1"/>
  <c r="L21" i="1"/>
  <c r="P21" i="1" s="1"/>
  <c r="V21" i="1" s="1"/>
  <c r="L22" i="1"/>
  <c r="P22" i="1" s="1"/>
  <c r="V22" i="1" s="1"/>
  <c r="L23" i="1"/>
  <c r="P23" i="1" s="1"/>
  <c r="L24" i="1"/>
  <c r="P24" i="1" s="1"/>
  <c r="L25" i="1"/>
  <c r="P25" i="1" s="1"/>
  <c r="Q25" i="1" s="1"/>
  <c r="R25" i="1" s="1"/>
  <c r="AE25" i="1" s="1"/>
  <c r="L26" i="1"/>
  <c r="P26" i="1" s="1"/>
  <c r="L27" i="1"/>
  <c r="P27" i="1" s="1"/>
  <c r="Q27" i="1" s="1"/>
  <c r="R27" i="1" s="1"/>
  <c r="AE27" i="1" s="1"/>
  <c r="L28" i="1"/>
  <c r="P28" i="1" s="1"/>
  <c r="L29" i="1"/>
  <c r="P29" i="1" s="1"/>
  <c r="L30" i="1"/>
  <c r="P30" i="1" s="1"/>
  <c r="Q30" i="1" s="1"/>
  <c r="R30" i="1" s="1"/>
  <c r="AE30" i="1" s="1"/>
  <c r="L31" i="1"/>
  <c r="P31" i="1" s="1"/>
  <c r="V31" i="1" s="1"/>
  <c r="L32" i="1"/>
  <c r="P32" i="1" s="1"/>
  <c r="V32" i="1" s="1"/>
  <c r="L33" i="1"/>
  <c r="P33" i="1" s="1"/>
  <c r="L34" i="1"/>
  <c r="P34" i="1" s="1"/>
  <c r="Q34" i="1" s="1"/>
  <c r="R34" i="1" s="1"/>
  <c r="AE34" i="1" s="1"/>
  <c r="L35" i="1"/>
  <c r="P35" i="1" s="1"/>
  <c r="L36" i="1"/>
  <c r="P36" i="1" s="1"/>
  <c r="Q36" i="1" s="1"/>
  <c r="R36" i="1" s="1"/>
  <c r="AE36" i="1" s="1"/>
  <c r="L37" i="1"/>
  <c r="P37" i="1" s="1"/>
  <c r="L38" i="1"/>
  <c r="P38" i="1" s="1"/>
  <c r="L39" i="1"/>
  <c r="P39" i="1" s="1"/>
  <c r="L40" i="1"/>
  <c r="P40" i="1" s="1"/>
  <c r="V40" i="1" s="1"/>
  <c r="L41" i="1"/>
  <c r="P41" i="1" s="1"/>
  <c r="L42" i="1"/>
  <c r="P42" i="1" s="1"/>
  <c r="V42" i="1" s="1"/>
  <c r="L43" i="1"/>
  <c r="P43" i="1" s="1"/>
  <c r="L44" i="1"/>
  <c r="P44" i="1" s="1"/>
  <c r="V44" i="1" s="1"/>
  <c r="L45" i="1"/>
  <c r="P45" i="1" s="1"/>
  <c r="V45" i="1" s="1"/>
  <c r="L46" i="1"/>
  <c r="P46" i="1" s="1"/>
  <c r="V46" i="1" s="1"/>
  <c r="L47" i="1"/>
  <c r="P47" i="1" s="1"/>
  <c r="V47" i="1" s="1"/>
  <c r="L48" i="1"/>
  <c r="P48" i="1" s="1"/>
  <c r="L49" i="1"/>
  <c r="P49" i="1" s="1"/>
  <c r="L50" i="1"/>
  <c r="P50" i="1" s="1"/>
  <c r="L51" i="1"/>
  <c r="P51" i="1" s="1"/>
  <c r="V51" i="1" s="1"/>
  <c r="L52" i="1"/>
  <c r="P52" i="1" s="1"/>
  <c r="V52" i="1" s="1"/>
  <c r="L53" i="1"/>
  <c r="P53" i="1" s="1"/>
  <c r="V53" i="1" s="1"/>
  <c r="L54" i="1"/>
  <c r="P54" i="1" s="1"/>
  <c r="Q54" i="1" s="1"/>
  <c r="R54" i="1" s="1"/>
  <c r="AE54" i="1" s="1"/>
  <c r="L55" i="1"/>
  <c r="P55" i="1" s="1"/>
  <c r="L56" i="1"/>
  <c r="P56" i="1" s="1"/>
  <c r="Q56" i="1" s="1"/>
  <c r="R56" i="1" s="1"/>
  <c r="AE56" i="1" s="1"/>
  <c r="L57" i="1"/>
  <c r="P57" i="1" s="1"/>
  <c r="L58" i="1"/>
  <c r="P58" i="1" s="1"/>
  <c r="Q58" i="1" s="1"/>
  <c r="R58" i="1" s="1"/>
  <c r="AE58" i="1" s="1"/>
  <c r="L59" i="1"/>
  <c r="P59" i="1" s="1"/>
  <c r="L60" i="1"/>
  <c r="P60" i="1" s="1"/>
  <c r="V60" i="1" s="1"/>
  <c r="L61" i="1"/>
  <c r="P61" i="1" s="1"/>
  <c r="L62" i="1"/>
  <c r="P62" i="1" s="1"/>
  <c r="L63" i="1"/>
  <c r="P63" i="1" s="1"/>
  <c r="L64" i="1"/>
  <c r="P64" i="1" s="1"/>
  <c r="V64" i="1" s="1"/>
  <c r="L65" i="1"/>
  <c r="P65" i="1" s="1"/>
  <c r="L66" i="1"/>
  <c r="P66" i="1" s="1"/>
  <c r="V66" i="1" s="1"/>
  <c r="L67" i="1"/>
  <c r="P67" i="1" s="1"/>
  <c r="V67" i="1" s="1"/>
  <c r="L68" i="1"/>
  <c r="P68" i="1" s="1"/>
  <c r="Q68" i="1" s="1"/>
  <c r="R68" i="1" s="1"/>
  <c r="AE68" i="1" s="1"/>
  <c r="L69" i="1"/>
  <c r="P69" i="1" s="1"/>
  <c r="L70" i="1"/>
  <c r="P70" i="1" s="1"/>
  <c r="Q70" i="1" s="1"/>
  <c r="R70" i="1" s="1"/>
  <c r="AE70" i="1" s="1"/>
  <c r="L71" i="1"/>
  <c r="P71" i="1" s="1"/>
  <c r="L72" i="1"/>
  <c r="P72" i="1" s="1"/>
  <c r="V72" i="1" s="1"/>
  <c r="L73" i="1"/>
  <c r="P73" i="1" s="1"/>
  <c r="V73" i="1" s="1"/>
  <c r="L74" i="1"/>
  <c r="P74" i="1" s="1"/>
  <c r="V74" i="1" s="1"/>
  <c r="L75" i="1"/>
  <c r="P75" i="1" s="1"/>
  <c r="Q75" i="1" s="1"/>
  <c r="R75" i="1" s="1"/>
  <c r="AE75" i="1" s="1"/>
  <c r="L76" i="1"/>
  <c r="P76" i="1" s="1"/>
  <c r="V76" i="1" s="1"/>
  <c r="L77" i="1"/>
  <c r="P77" i="1" s="1"/>
  <c r="V77" i="1" s="1"/>
  <c r="L78" i="1"/>
  <c r="P78" i="1" s="1"/>
  <c r="V78" i="1" s="1"/>
  <c r="L79" i="1"/>
  <c r="P79" i="1" s="1"/>
  <c r="V79" i="1" s="1"/>
  <c r="L80" i="1"/>
  <c r="P80" i="1" s="1"/>
  <c r="V80" i="1" s="1"/>
  <c r="L81" i="1"/>
  <c r="P81" i="1" s="1"/>
  <c r="V81" i="1" s="1"/>
  <c r="L82" i="1"/>
  <c r="P82" i="1" s="1"/>
  <c r="V82" i="1" s="1"/>
  <c r="L83" i="1"/>
  <c r="P83" i="1" s="1"/>
  <c r="V83" i="1" s="1"/>
  <c r="L84" i="1"/>
  <c r="P84" i="1" s="1"/>
  <c r="L85" i="1"/>
  <c r="P85" i="1" s="1"/>
  <c r="L86" i="1"/>
  <c r="P86" i="1" s="1"/>
  <c r="L87" i="1"/>
  <c r="P87" i="1" s="1"/>
  <c r="L88" i="1"/>
  <c r="P88" i="1" s="1"/>
  <c r="W88" i="1" s="1"/>
  <c r="L89" i="1"/>
  <c r="P89" i="1" s="1"/>
  <c r="W89" i="1" s="1"/>
  <c r="L90" i="1"/>
  <c r="P90" i="1" s="1"/>
  <c r="W90" i="1" s="1"/>
  <c r="L91" i="1"/>
  <c r="P91" i="1" s="1"/>
  <c r="W91" i="1" s="1"/>
  <c r="L92" i="1"/>
  <c r="P92" i="1" s="1"/>
  <c r="W92" i="1" s="1"/>
  <c r="L93" i="1"/>
  <c r="P93" i="1" s="1"/>
  <c r="L94" i="1"/>
  <c r="P94" i="1" s="1"/>
  <c r="W94" i="1" s="1"/>
  <c r="L95" i="1"/>
  <c r="P95" i="1" s="1"/>
  <c r="L96" i="1"/>
  <c r="P96" i="1" s="1"/>
  <c r="W96" i="1" s="1"/>
  <c r="L97" i="1"/>
  <c r="P97" i="1" s="1"/>
  <c r="L98" i="1"/>
  <c r="P98" i="1" s="1"/>
  <c r="W98" i="1" s="1"/>
  <c r="L6" i="1"/>
  <c r="P6" i="1" s="1"/>
  <c r="Q92" i="1" l="1"/>
  <c r="R92" i="1" s="1"/>
  <c r="AE92" i="1" s="1"/>
  <c r="Q98" i="1"/>
  <c r="R98" i="1" s="1"/>
  <c r="AE98" i="1" s="1"/>
  <c r="Q6" i="1"/>
  <c r="R6" i="1" s="1"/>
  <c r="W97" i="1"/>
  <c r="Q97" i="1"/>
  <c r="R97" i="1" s="1"/>
  <c r="AE97" i="1" s="1"/>
  <c r="W95" i="1"/>
  <c r="W93" i="1"/>
  <c r="W87" i="1"/>
  <c r="Q87" i="1"/>
  <c r="R87" i="1" s="1"/>
  <c r="AE87" i="1" s="1"/>
  <c r="V85" i="1"/>
  <c r="Q71" i="1"/>
  <c r="R71" i="1" s="1"/>
  <c r="AE71" i="1" s="1"/>
  <c r="Q69" i="1"/>
  <c r="R69" i="1" s="1"/>
  <c r="AE69" i="1" s="1"/>
  <c r="Q65" i="1"/>
  <c r="R65" i="1" s="1"/>
  <c r="AE65" i="1" s="1"/>
  <c r="Q63" i="1"/>
  <c r="R63" i="1" s="1"/>
  <c r="AE63" i="1" s="1"/>
  <c r="Q61" i="1"/>
  <c r="R61" i="1" s="1"/>
  <c r="AE61" i="1" s="1"/>
  <c r="V59" i="1"/>
  <c r="Q57" i="1"/>
  <c r="R57" i="1" s="1"/>
  <c r="AE57" i="1" s="1"/>
  <c r="Q55" i="1"/>
  <c r="R55" i="1" s="1"/>
  <c r="AE55" i="1" s="1"/>
  <c r="Q49" i="1"/>
  <c r="R49" i="1" s="1"/>
  <c r="AE49" i="1" s="1"/>
  <c r="Q43" i="1"/>
  <c r="R43" i="1" s="1"/>
  <c r="AE43" i="1" s="1"/>
  <c r="Q41" i="1"/>
  <c r="R41" i="1" s="1"/>
  <c r="AE41" i="1" s="1"/>
  <c r="Q39" i="1"/>
  <c r="R39" i="1" s="1"/>
  <c r="AE39" i="1" s="1"/>
  <c r="Q37" i="1"/>
  <c r="R37" i="1" s="1"/>
  <c r="AE37" i="1" s="1"/>
  <c r="Q35" i="1"/>
  <c r="R35" i="1" s="1"/>
  <c r="AE35" i="1" s="1"/>
  <c r="Q33" i="1"/>
  <c r="R33" i="1" s="1"/>
  <c r="AE33" i="1" s="1"/>
  <c r="V25" i="1"/>
  <c r="V19" i="1"/>
  <c r="Q15" i="1"/>
  <c r="R15" i="1" s="1"/>
  <c r="AE15" i="1" s="1"/>
  <c r="V9" i="1"/>
  <c r="Q7" i="1"/>
  <c r="R7" i="1" s="1"/>
  <c r="AE7" i="1" s="1"/>
  <c r="Q17" i="1"/>
  <c r="R17" i="1" s="1"/>
  <c r="AE17" i="1" s="1"/>
  <c r="Q23" i="1"/>
  <c r="R23" i="1" s="1"/>
  <c r="AE23" i="1" s="1"/>
  <c r="V84" i="1"/>
  <c r="V28" i="1"/>
  <c r="Q8" i="1"/>
  <c r="R8" i="1" s="1"/>
  <c r="AE8" i="1" s="1"/>
  <c r="Q18" i="1"/>
  <c r="R18" i="1" s="1"/>
  <c r="AE18" i="1" s="1"/>
  <c r="Q20" i="1"/>
  <c r="R20" i="1" s="1"/>
  <c r="AE20" i="1" s="1"/>
  <c r="Q24" i="1"/>
  <c r="R24" i="1" s="1"/>
  <c r="AE24" i="1" s="1"/>
  <c r="Q38" i="1"/>
  <c r="R38" i="1" s="1"/>
  <c r="AE38" i="1" s="1"/>
  <c r="Q50" i="1"/>
  <c r="R50" i="1" s="1"/>
  <c r="AE50" i="1" s="1"/>
  <c r="Q62" i="1"/>
  <c r="R62" i="1" s="1"/>
  <c r="AE62" i="1" s="1"/>
  <c r="Q86" i="1"/>
  <c r="R86" i="1" s="1"/>
  <c r="AE86" i="1" s="1"/>
  <c r="Q88" i="1"/>
  <c r="R88" i="1" s="1"/>
  <c r="AE88" i="1" s="1"/>
  <c r="Q94" i="1"/>
  <c r="R94" i="1" s="1"/>
  <c r="AE94" i="1" s="1"/>
  <c r="Q96" i="1"/>
  <c r="R96" i="1" s="1"/>
  <c r="AE96" i="1" s="1"/>
  <c r="V70" i="1"/>
  <c r="V68" i="1"/>
  <c r="V58" i="1"/>
  <c r="V56" i="1"/>
  <c r="V54" i="1"/>
  <c r="W6" i="1"/>
  <c r="V95" i="1"/>
  <c r="V91" i="1"/>
  <c r="W83" i="1"/>
  <c r="W80" i="1"/>
  <c r="W76" i="1"/>
  <c r="W72" i="1"/>
  <c r="W68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V93" i="1"/>
  <c r="V89" i="1"/>
  <c r="W85" i="1"/>
  <c r="W82" i="1"/>
  <c r="W78" i="1"/>
  <c r="W74" i="1"/>
  <c r="W70" i="1"/>
  <c r="W67" i="1"/>
  <c r="W63" i="1"/>
  <c r="W59" i="1"/>
  <c r="W55" i="1"/>
  <c r="W51" i="1"/>
  <c r="W47" i="1"/>
  <c r="W43" i="1"/>
  <c r="W39" i="1"/>
  <c r="W35" i="1"/>
  <c r="W31" i="1"/>
  <c r="W27" i="1"/>
  <c r="W22" i="1"/>
  <c r="W19" i="1"/>
  <c r="W15" i="1"/>
  <c r="W11" i="1"/>
  <c r="W7" i="1"/>
  <c r="V90" i="1"/>
  <c r="W86" i="1"/>
  <c r="W84" i="1"/>
  <c r="W81" i="1"/>
  <c r="W79" i="1"/>
  <c r="W77" i="1"/>
  <c r="W75" i="1"/>
  <c r="W73" i="1"/>
  <c r="W71" i="1"/>
  <c r="W69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3" i="1"/>
  <c r="W20" i="1"/>
  <c r="W18" i="1"/>
  <c r="W16" i="1"/>
  <c r="W14" i="1"/>
  <c r="W12" i="1"/>
  <c r="W10" i="1"/>
  <c r="W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AE6" i="1" l="1"/>
  <c r="AE5" i="1" s="1"/>
  <c r="R5" i="1"/>
  <c r="V96" i="1"/>
  <c r="V92" i="1"/>
  <c r="V94" i="1"/>
  <c r="V98" i="1"/>
  <c r="V97" i="1"/>
  <c r="V87" i="1"/>
  <c r="V15" i="1"/>
  <c r="V27" i="1"/>
  <c r="V29" i="1"/>
  <c r="V33" i="1"/>
  <c r="V35" i="1"/>
  <c r="V37" i="1"/>
  <c r="V39" i="1"/>
  <c r="V41" i="1"/>
  <c r="V43" i="1"/>
  <c r="V49" i="1"/>
  <c r="V55" i="1"/>
  <c r="V57" i="1"/>
  <c r="V61" i="1"/>
  <c r="V63" i="1"/>
  <c r="V65" i="1"/>
  <c r="V69" i="1"/>
  <c r="V71" i="1"/>
  <c r="V75" i="1"/>
  <c r="V6" i="1"/>
  <c r="V18" i="1"/>
  <c r="V38" i="1"/>
  <c r="V88" i="1"/>
  <c r="V24" i="1"/>
  <c r="V34" i="1"/>
  <c r="V50" i="1"/>
  <c r="Q5" i="1"/>
  <c r="V8" i="1"/>
  <c r="V20" i="1"/>
  <c r="V26" i="1"/>
  <c r="V30" i="1"/>
  <c r="V36" i="1"/>
  <c r="V48" i="1"/>
  <c r="V62" i="1"/>
  <c r="V86" i="1"/>
  <c r="V7" i="1"/>
  <c r="V17" i="1"/>
  <c r="V23" i="1"/>
  <c r="K5" i="1"/>
</calcChain>
</file>

<file path=xl/sharedStrings.xml><?xml version="1.0" encoding="utf-8"?>
<sst xmlns="http://schemas.openxmlformats.org/spreadsheetml/2006/main" count="358" uniqueCount="137">
  <si>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</si>
  <si>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</si>
  <si>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</si>
  <si>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</si>
  <si>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</si>
  <si>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</si>
  <si>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</si>
  <si>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</si>
  <si>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</si>
  <si>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</si>
  <si>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</si>
  <si>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</si>
  <si>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</si>
  <si>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</si>
  <si>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</si>
  <si>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</si>
  <si>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</si>
  <si>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</si>
  <si>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</si>
  <si>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</si>
  <si>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</si>
  <si>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</si>
  <si>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</si>
  <si>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15,07,</t>
  </si>
  <si>
    <t>16,07,</t>
  </si>
  <si>
    <t>17,07,</t>
  </si>
  <si>
    <t>11,07,</t>
  </si>
  <si>
    <t>10,07,</t>
  </si>
  <si>
    <t>04,07,</t>
  </si>
  <si>
    <t>03,07,</t>
  </si>
  <si>
    <t>27,06,</t>
  </si>
  <si>
    <t>26,06,</t>
  </si>
  <si>
    <t xml:space="preserve"> 005  Колбаса Докторская ГОСТ, Вязанка вектор,ВЕС. ПОКОМ</t>
  </si>
  <si>
    <t>кг</t>
  </si>
  <si>
    <t>матрица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</si>
  <si>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</si>
  <si>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</si>
  <si>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</si>
  <si>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</si>
  <si>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</si>
  <si>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</si>
  <si>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</si>
  <si>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</si>
  <si>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</si>
  <si>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</si>
  <si>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</si>
  <si>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</si>
  <si>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</si>
  <si>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</si>
  <si>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</si>
  <si>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</si>
  <si>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</si>
  <si>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</si>
  <si>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</si>
  <si>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</si>
  <si>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</si>
  <si>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</si>
  <si>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</si>
  <si>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</si>
  <si>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</si>
  <si>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</si>
  <si>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</si>
  <si>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</si>
  <si>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</si>
  <si>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</si>
  <si>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</si>
  <si>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</si>
  <si>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</si>
  <si>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</si>
  <si>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</si>
  <si>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</si>
  <si>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</si>
  <si>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</si>
  <si>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</si>
  <si>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</si>
  <si>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</si>
  <si>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</si>
  <si>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</si>
  <si>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</si>
  <si>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</si>
  <si>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</si>
  <si>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</si>
  <si>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</si>
  <si>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</si>
  <si>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</si>
  <si>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</si>
  <si>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</si>
  <si>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</si>
  <si>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</si>
  <si>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</si>
  <si>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</si>
  <si>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</si>
  <si>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</si>
  <si>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</si>
  <si>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</si>
  <si>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</si>
  <si>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</si>
  <si>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</si>
  <si>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</si>
  <si>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</si>
  <si>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</si>
  <si>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</si>
  <si>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</si>
  <si>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</si>
  <si>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</si>
  <si>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</si>
  <si>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</si>
  <si>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</si>
  <si>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</si>
  <si>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</si>
  <si>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</si>
  <si>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</si>
  <si>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</si>
  <si>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</si>
  <si>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</si>
  <si>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</si>
  <si>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</si>
  <si>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</si>
  <si>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</si>
  <si>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</si>
  <si>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</si>
  <si>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</si>
  <si>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</si>
  <si>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</si>
  <si>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</si>
  <si>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</si>
  <si>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</si>
  <si>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</si>
  <si>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</si>
  <si>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</si>
  <si>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</si>
  <si>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</si>
  <si>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нужно увеличить продажи</t>
  </si>
  <si>
    <t>заказ</t>
  </si>
  <si>
    <t>20,07,</t>
  </si>
  <si>
    <t>21,07,</t>
  </si>
  <si>
    <t>завод вывел из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</si>
</sst>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9" sqref="U19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.140625" style="8" customWidth="1"/>
    <col min="8" max="8" width="5.140625" customWidth="1"/>
    <col min="9" max="9" width="12.85546875" customWidth="1"/>
    <col min="10" max="20" width="6.42578125" customWidth="1"/>
    <col min="21" max="21" width="21.5703125" customWidth="1"/>
    <col min="22" max="23" width="5" customWidth="1"/>
    <col min="24" max="29" width="6.28515625" customWidth="1"/>
    <col min="30" max="30" width="20.42578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133</v>
      </c>
      <c r="S3" s="3" t="s">
        <v>133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134</v>
      </c>
      <c r="S4" s="1" t="s">
        <v>135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134</v>
      </c>
      <c r="AF4" s="1" t="s">
        <v>135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SUM(E6:E495)</f>
        <v>44075.399999999994</v>
      </c>
      <c r="F5" s="4">
        <f>SUM(F6:F495)</f>
        <v>19085.092000000001</v>
      </c>
      <c r="G5" s="6"/>
      <c r="H5" s="1"/>
      <c r="I5" s="1"/>
      <c r="J5" s="4">
        <f t="shared" ref="J5:T5" si="0">SUM(J6:J495)</f>
        <v>44056.843999999997</v>
      </c>
      <c r="K5" s="4">
        <f t="shared" si="0"/>
        <v>18.556000000000267</v>
      </c>
      <c r="L5" s="4">
        <f t="shared" si="0"/>
        <v>21128.356000000003</v>
      </c>
      <c r="M5" s="4">
        <f t="shared" si="0"/>
        <v>22947.043999999998</v>
      </c>
      <c r="N5" s="4">
        <f t="shared" si="0"/>
        <v>6421.8451200000018</v>
      </c>
      <c r="O5" s="4">
        <f t="shared" si="0"/>
        <v>4940</v>
      </c>
      <c r="P5" s="4">
        <f t="shared" si="0"/>
        <v>4225.6711999999989</v>
      </c>
      <c r="Q5" s="4">
        <f t="shared" si="0"/>
        <v>12052.565039999999</v>
      </c>
      <c r="R5" s="4">
        <f t="shared" si="0"/>
        <v>7152.5650399999986</v>
      </c>
      <c r="S5" s="4">
        <f t="shared" si="0"/>
        <v>4900</v>
      </c>
      <c r="T5" s="4">
        <f t="shared" si="0"/>
        <v>0</v>
      </c>
      <c r="U5" s="1"/>
      <c r="V5" s="1"/>
      <c r="W5" s="1"/>
      <c r="X5" s="4">
        <f t="shared" ref="X5:AC5" si="1">SUM(X6:X495)</f>
        <v>4287.5974000000006</v>
      </c>
      <c r="Y5" s="4">
        <f t="shared" si="1"/>
        <v>4277.4343999999992</v>
      </c>
      <c r="Z5" s="4">
        <f t="shared" si="1"/>
        <v>4048.3061999999995</v>
      </c>
      <c r="AA5" s="4">
        <f t="shared" si="1"/>
        <v>4018.5894000000003</v>
      </c>
      <c r="AB5" s="4">
        <f t="shared" si="1"/>
        <v>4605.8874000000005</v>
      </c>
      <c r="AC5" s="4">
        <f t="shared" si="1"/>
        <v>4572.019400000001</v>
      </c>
      <c r="AD5" s="1"/>
      <c r="AE5" s="4">
        <f>SUM(AE6:AE495)</f>
        <v>6198</v>
      </c>
      <c r="AF5" s="4">
        <f>SUM(AF6:AF495)</f>
        <v>4318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99.528999999999996</v>
      </c>
      <c r="D6" s="1">
        <v>127.048</v>
      </c>
      <c r="E6" s="1">
        <v>104.736</v>
      </c>
      <c r="F6" s="1">
        <v>91.741</v>
      </c>
      <c r="G6" s="6">
        <v>1</v>
      </c>
      <c r="H6" s="1">
        <v>50</v>
      </c>
      <c r="I6" s="1" t="s">
        <v>34</v>
      </c>
      <c r="J6" s="1">
        <v>105.15</v>
      </c>
      <c r="K6" s="1">
        <f t="shared" ref="K6:K34" si="2">E6-J6</f>
        <v>-0.41400000000000148</v>
      </c>
      <c r="L6" s="1">
        <f>E6-M6</f>
        <v>104.736</v>
      </c>
      <c r="M6" s="1"/>
      <c r="N6" s="1">
        <v>0</v>
      </c>
      <c r="O6" s="1"/>
      <c r="P6" s="1">
        <f>L6/5</f>
        <v>20.947200000000002</v>
      </c>
      <c r="Q6" s="5">
        <f>10*P6-O6-N6-F6</f>
        <v>117.73100000000004</v>
      </c>
      <c r="R6" s="5">
        <f>Q6-S6</f>
        <v>117.73100000000004</v>
      </c>
      <c r="S6" s="5"/>
      <c r="T6" s="5"/>
      <c r="U6" s="1"/>
      <c r="V6" s="1">
        <f>(F6+N6+O6+Q6)/P6</f>
        <v>10</v>
      </c>
      <c r="W6" s="1">
        <f>(F6+N6+O6)/P6</f>
        <v>4.3796306904980131</v>
      </c>
      <c r="X6" s="1">
        <v>14.230399999999999</v>
      </c>
      <c r="Y6" s="1">
        <v>15.8416</v>
      </c>
      <c r="Z6" s="1">
        <v>21.277200000000001</v>
      </c>
      <c r="AA6" s="1">
        <v>23.906400000000001</v>
      </c>
      <c r="AB6" s="1">
        <v>19.4908</v>
      </c>
      <c r="AC6" s="1">
        <v>16.668800000000001</v>
      </c>
      <c r="AD6" s="1"/>
      <c r="AE6" s="1">
        <f>ROUND(R6*G6,0)</f>
        <v>118</v>
      </c>
      <c r="AF6" s="1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33</v>
      </c>
      <c r="C7" s="1">
        <v>381.72199999999998</v>
      </c>
      <c r="D7" s="1">
        <v>615.84199999999998</v>
      </c>
      <c r="E7" s="1">
        <v>459.72899999999998</v>
      </c>
      <c r="F7" s="1">
        <v>437.01900000000001</v>
      </c>
      <c r="G7" s="6">
        <v>1</v>
      </c>
      <c r="H7" s="1">
        <v>45</v>
      </c>
      <c r="I7" s="1" t="s">
        <v>34</v>
      </c>
      <c r="J7" s="1">
        <v>433.86799999999999</v>
      </c>
      <c r="K7" s="1">
        <f t="shared" si="2"/>
        <v>25.86099999999999</v>
      </c>
      <c r="L7" s="1">
        <f t="shared" ref="L7:L67" si="3">E7-M7</f>
        <v>389.36099999999999</v>
      </c>
      <c r="M7" s="1">
        <v>70.367999999999995</v>
      </c>
      <c r="N7" s="1">
        <v>104.4782999999999</v>
      </c>
      <c r="O7" s="1">
        <v>90</v>
      </c>
      <c r="P7" s="1">
        <f t="shared" ref="P7:P67" si="4">L7/5</f>
        <v>77.872199999999992</v>
      </c>
      <c r="Q7" s="5">
        <f t="shared" ref="Q7:Q8" si="5">10*P7-O7-N7-F7</f>
        <v>147.2247000000001</v>
      </c>
      <c r="R7" s="5">
        <f t="shared" ref="R7:R9" si="6">Q7-S7</f>
        <v>147.2247000000001</v>
      </c>
      <c r="S7" s="5"/>
      <c r="T7" s="5"/>
      <c r="U7" s="1"/>
      <c r="V7" s="1">
        <f t="shared" ref="V7:V67" si="7">(F7+N7+O7+Q7)/P7</f>
        <v>10</v>
      </c>
      <c r="W7" s="1">
        <f t="shared" ref="W7:W67" si="8">(F7+N7+O7)/P7</f>
        <v>8.1094061808963911</v>
      </c>
      <c r="X7" s="1">
        <v>86.727000000000004</v>
      </c>
      <c r="Y7" s="1">
        <v>87.882000000000005</v>
      </c>
      <c r="Z7" s="1">
        <v>72.135799999999989</v>
      </c>
      <c r="AA7" s="1">
        <v>72</v>
      </c>
      <c r="AB7" s="1">
        <v>88.8386</v>
      </c>
      <c r="AC7" s="1">
        <v>90.339799999999997</v>
      </c>
      <c r="AD7" s="1"/>
      <c r="AE7" s="1">
        <f t="shared" ref="AE7:AE70" si="9">ROUND(R7*G7,0)</f>
        <v>147</v>
      </c>
      <c r="AF7" s="1">
        <f t="shared" ref="AF7:AF70" si="10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33</v>
      </c>
      <c r="C8" s="1">
        <v>412.25400000000002</v>
      </c>
      <c r="D8" s="1">
        <v>601.76400000000001</v>
      </c>
      <c r="E8" s="1">
        <v>582.60599999999999</v>
      </c>
      <c r="F8" s="1">
        <v>430.04199999999997</v>
      </c>
      <c r="G8" s="6">
        <v>1</v>
      </c>
      <c r="H8" s="1">
        <v>45</v>
      </c>
      <c r="I8" s="1" t="s">
        <v>34</v>
      </c>
      <c r="J8" s="1">
        <v>549.41800000000001</v>
      </c>
      <c r="K8" s="1">
        <f t="shared" si="2"/>
        <v>33.187999999999988</v>
      </c>
      <c r="L8" s="1">
        <f t="shared" si="3"/>
        <v>477.488</v>
      </c>
      <c r="M8" s="1">
        <v>105.11799999999999</v>
      </c>
      <c r="N8" s="1">
        <v>105.77684000000001</v>
      </c>
      <c r="O8" s="1">
        <v>60</v>
      </c>
      <c r="P8" s="1">
        <f t="shared" si="4"/>
        <v>95.497600000000006</v>
      </c>
      <c r="Q8" s="5">
        <f t="shared" si="5"/>
        <v>359.15716000000015</v>
      </c>
      <c r="R8" s="5">
        <f t="shared" si="6"/>
        <v>179.15716000000015</v>
      </c>
      <c r="S8" s="5">
        <v>180</v>
      </c>
      <c r="T8" s="5"/>
      <c r="U8" s="1"/>
      <c r="V8" s="1">
        <f t="shared" si="7"/>
        <v>10</v>
      </c>
      <c r="W8" s="1">
        <f t="shared" si="8"/>
        <v>6.2390975270582718</v>
      </c>
      <c r="X8" s="1">
        <v>88.745199999999997</v>
      </c>
      <c r="Y8" s="1">
        <v>96.579800000000006</v>
      </c>
      <c r="Z8" s="1">
        <v>92.822199999999995</v>
      </c>
      <c r="AA8" s="1">
        <v>86.338400000000007</v>
      </c>
      <c r="AB8" s="1">
        <v>104.10339999999999</v>
      </c>
      <c r="AC8" s="1">
        <v>97.333400000000012</v>
      </c>
      <c r="AD8" s="1"/>
      <c r="AE8" s="1">
        <f t="shared" si="9"/>
        <v>179</v>
      </c>
      <c r="AF8" s="1">
        <f t="shared" si="10"/>
        <v>180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33</v>
      </c>
      <c r="C9" s="1">
        <v>283.50900000000001</v>
      </c>
      <c r="D9" s="1">
        <v>93.578000000000003</v>
      </c>
      <c r="E9" s="1">
        <v>152.292</v>
      </c>
      <c r="F9" s="1">
        <v>162.02199999999999</v>
      </c>
      <c r="G9" s="6">
        <v>1</v>
      </c>
      <c r="H9" s="1">
        <v>40</v>
      </c>
      <c r="I9" s="1" t="s">
        <v>34</v>
      </c>
      <c r="J9" s="1">
        <v>142</v>
      </c>
      <c r="K9" s="1">
        <f t="shared" si="2"/>
        <v>10.292000000000002</v>
      </c>
      <c r="L9" s="1">
        <f t="shared" si="3"/>
        <v>152.292</v>
      </c>
      <c r="M9" s="1"/>
      <c r="N9" s="1">
        <v>108.53880000000019</v>
      </c>
      <c r="O9" s="1">
        <v>50</v>
      </c>
      <c r="P9" s="1">
        <f t="shared" si="4"/>
        <v>30.458400000000001</v>
      </c>
      <c r="Q9" s="5"/>
      <c r="R9" s="5">
        <f t="shared" si="6"/>
        <v>0</v>
      </c>
      <c r="S9" s="5"/>
      <c r="T9" s="5"/>
      <c r="U9" s="1"/>
      <c r="V9" s="1">
        <f t="shared" si="7"/>
        <v>10.524544953116388</v>
      </c>
      <c r="W9" s="1">
        <f t="shared" si="8"/>
        <v>10.524544953116388</v>
      </c>
      <c r="X9" s="1">
        <v>38.662400000000012</v>
      </c>
      <c r="Y9" s="1">
        <v>33.892999999999986</v>
      </c>
      <c r="Z9" s="1">
        <v>22.7776</v>
      </c>
      <c r="AA9" s="1">
        <v>26.017800000000001</v>
      </c>
      <c r="AB9" s="1">
        <v>40.247200000000007</v>
      </c>
      <c r="AC9" s="1">
        <v>39.617600000000003</v>
      </c>
      <c r="AD9" s="1"/>
      <c r="AE9" s="1">
        <f t="shared" si="9"/>
        <v>0</v>
      </c>
      <c r="AF9" s="1">
        <f t="shared" si="10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3" t="s">
        <v>39</v>
      </c>
      <c r="B10" s="13" t="s">
        <v>40</v>
      </c>
      <c r="C10" s="13"/>
      <c r="D10" s="13"/>
      <c r="E10" s="13"/>
      <c r="F10" s="13"/>
      <c r="G10" s="14">
        <v>0</v>
      </c>
      <c r="H10" s="13">
        <v>45</v>
      </c>
      <c r="I10" s="13" t="s">
        <v>34</v>
      </c>
      <c r="J10" s="13"/>
      <c r="K10" s="13">
        <f t="shared" si="2"/>
        <v>0</v>
      </c>
      <c r="L10" s="13">
        <f t="shared" si="3"/>
        <v>0</v>
      </c>
      <c r="M10" s="13"/>
      <c r="N10" s="13"/>
      <c r="O10" s="13"/>
      <c r="P10" s="13">
        <f t="shared" si="4"/>
        <v>0</v>
      </c>
      <c r="Q10" s="15"/>
      <c r="R10" s="15"/>
      <c r="S10" s="15"/>
      <c r="T10" s="15"/>
      <c r="U10" s="13"/>
      <c r="V10" s="13" t="e">
        <f t="shared" si="7"/>
        <v>#DIV/0!</v>
      </c>
      <c r="W10" s="13" t="e">
        <f t="shared" si="8"/>
        <v>#DIV/0!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 t="s">
        <v>41</v>
      </c>
      <c r="AE10" s="13">
        <f t="shared" si="9"/>
        <v>0</v>
      </c>
      <c r="AF10" s="13">
        <f t="shared" si="10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3" t="s">
        <v>42</v>
      </c>
      <c r="B11" s="13" t="s">
        <v>40</v>
      </c>
      <c r="C11" s="13"/>
      <c r="D11" s="13"/>
      <c r="E11" s="13"/>
      <c r="F11" s="13"/>
      <c r="G11" s="14">
        <v>0</v>
      </c>
      <c r="H11" s="13">
        <v>45</v>
      </c>
      <c r="I11" s="13" t="s">
        <v>34</v>
      </c>
      <c r="J11" s="13"/>
      <c r="K11" s="13">
        <f t="shared" si="2"/>
        <v>0</v>
      </c>
      <c r="L11" s="13">
        <f t="shared" si="3"/>
        <v>0</v>
      </c>
      <c r="M11" s="13"/>
      <c r="N11" s="13"/>
      <c r="O11" s="13"/>
      <c r="P11" s="13">
        <f t="shared" si="4"/>
        <v>0</v>
      </c>
      <c r="Q11" s="15"/>
      <c r="R11" s="15"/>
      <c r="S11" s="15"/>
      <c r="T11" s="15"/>
      <c r="U11" s="13"/>
      <c r="V11" s="13" t="e">
        <f t="shared" si="7"/>
        <v>#DIV/0!</v>
      </c>
      <c r="W11" s="13" t="e">
        <f t="shared" si="8"/>
        <v>#DIV/0!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 t="s">
        <v>41</v>
      </c>
      <c r="AE11" s="13">
        <f t="shared" si="9"/>
        <v>0</v>
      </c>
      <c r="AF11" s="13">
        <f t="shared" si="10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3" t="s">
        <v>43</v>
      </c>
      <c r="B12" s="13" t="s">
        <v>40</v>
      </c>
      <c r="C12" s="13"/>
      <c r="D12" s="13"/>
      <c r="E12" s="13"/>
      <c r="F12" s="13"/>
      <c r="G12" s="14">
        <v>0</v>
      </c>
      <c r="H12" s="13">
        <v>180</v>
      </c>
      <c r="I12" s="13" t="s">
        <v>34</v>
      </c>
      <c r="J12" s="13"/>
      <c r="K12" s="13">
        <f t="shared" si="2"/>
        <v>0</v>
      </c>
      <c r="L12" s="13">
        <f t="shared" si="3"/>
        <v>0</v>
      </c>
      <c r="M12" s="13"/>
      <c r="N12" s="13"/>
      <c r="O12" s="13"/>
      <c r="P12" s="13">
        <f t="shared" si="4"/>
        <v>0</v>
      </c>
      <c r="Q12" s="15"/>
      <c r="R12" s="15"/>
      <c r="S12" s="15"/>
      <c r="T12" s="15"/>
      <c r="U12" s="13"/>
      <c r="V12" s="13" t="e">
        <f t="shared" si="7"/>
        <v>#DIV/0!</v>
      </c>
      <c r="W12" s="13" t="e">
        <f t="shared" si="8"/>
        <v>#DIV/0!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 t="s">
        <v>41</v>
      </c>
      <c r="AE12" s="13">
        <f t="shared" si="9"/>
        <v>0</v>
      </c>
      <c r="AF12" s="13">
        <f t="shared" si="10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3" t="s">
        <v>44</v>
      </c>
      <c r="B13" s="13" t="s">
        <v>40</v>
      </c>
      <c r="C13" s="13"/>
      <c r="D13" s="13"/>
      <c r="E13" s="13"/>
      <c r="F13" s="13"/>
      <c r="G13" s="14">
        <v>0</v>
      </c>
      <c r="H13" s="13">
        <v>40</v>
      </c>
      <c r="I13" s="13" t="s">
        <v>34</v>
      </c>
      <c r="J13" s="13"/>
      <c r="K13" s="13">
        <f t="shared" si="2"/>
        <v>0</v>
      </c>
      <c r="L13" s="13">
        <f t="shared" si="3"/>
        <v>0</v>
      </c>
      <c r="M13" s="13"/>
      <c r="N13" s="13"/>
      <c r="O13" s="13"/>
      <c r="P13" s="13">
        <f t="shared" si="4"/>
        <v>0</v>
      </c>
      <c r="Q13" s="15"/>
      <c r="R13" s="15"/>
      <c r="S13" s="15"/>
      <c r="T13" s="15"/>
      <c r="U13" s="13"/>
      <c r="V13" s="13" t="e">
        <f t="shared" si="7"/>
        <v>#DIV/0!</v>
      </c>
      <c r="W13" s="13" t="e">
        <f t="shared" si="8"/>
        <v>#DIV/0!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 t="s">
        <v>41</v>
      </c>
      <c r="AE13" s="13">
        <f t="shared" si="9"/>
        <v>0</v>
      </c>
      <c r="AF13" s="13">
        <f t="shared" si="10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3" t="s">
        <v>45</v>
      </c>
      <c r="B14" s="13" t="s">
        <v>40</v>
      </c>
      <c r="C14" s="13"/>
      <c r="D14" s="13"/>
      <c r="E14" s="13"/>
      <c r="F14" s="13"/>
      <c r="G14" s="14">
        <v>0</v>
      </c>
      <c r="H14" s="13">
        <v>50</v>
      </c>
      <c r="I14" s="13" t="s">
        <v>34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/>
      <c r="P14" s="13">
        <f t="shared" si="4"/>
        <v>0</v>
      </c>
      <c r="Q14" s="15"/>
      <c r="R14" s="15"/>
      <c r="S14" s="15"/>
      <c r="T14" s="15"/>
      <c r="U14" s="13"/>
      <c r="V14" s="13" t="e">
        <f t="shared" si="7"/>
        <v>#DIV/0!</v>
      </c>
      <c r="W14" s="13" t="e">
        <f t="shared" si="8"/>
        <v>#DIV/0!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 t="s">
        <v>41</v>
      </c>
      <c r="AE14" s="13">
        <f t="shared" si="9"/>
        <v>0</v>
      </c>
      <c r="AF14" s="13">
        <f t="shared" si="10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40</v>
      </c>
      <c r="C15" s="1">
        <v>174</v>
      </c>
      <c r="D15" s="1"/>
      <c r="E15" s="1">
        <v>101</v>
      </c>
      <c r="F15" s="1">
        <v>63</v>
      </c>
      <c r="G15" s="6">
        <v>0.17</v>
      </c>
      <c r="H15" s="1">
        <v>120</v>
      </c>
      <c r="I15" s="1" t="s">
        <v>34</v>
      </c>
      <c r="J15" s="1">
        <v>89</v>
      </c>
      <c r="K15" s="1">
        <f t="shared" si="2"/>
        <v>12</v>
      </c>
      <c r="L15" s="1">
        <f t="shared" si="3"/>
        <v>101</v>
      </c>
      <c r="M15" s="1"/>
      <c r="N15" s="1">
        <v>77.399999999999977</v>
      </c>
      <c r="O15" s="1"/>
      <c r="P15" s="1">
        <f t="shared" si="4"/>
        <v>20.2</v>
      </c>
      <c r="Q15" s="5">
        <f>10*P15-O15-N15-F15</f>
        <v>61.600000000000023</v>
      </c>
      <c r="R15" s="5">
        <f>Q15-S15</f>
        <v>61.600000000000023</v>
      </c>
      <c r="S15" s="5"/>
      <c r="T15" s="5"/>
      <c r="U15" s="1"/>
      <c r="V15" s="1">
        <f t="shared" si="7"/>
        <v>10</v>
      </c>
      <c r="W15" s="1">
        <f t="shared" si="8"/>
        <v>6.9504950495049496</v>
      </c>
      <c r="X15" s="1">
        <v>17.399999999999999</v>
      </c>
      <c r="Y15" s="1">
        <v>10.8</v>
      </c>
      <c r="Z15" s="1">
        <v>11.4</v>
      </c>
      <c r="AA15" s="1">
        <v>12.2</v>
      </c>
      <c r="AB15" s="1">
        <v>21.4</v>
      </c>
      <c r="AC15" s="1">
        <v>18.8</v>
      </c>
      <c r="AD15" s="1"/>
      <c r="AE15" s="1">
        <f t="shared" si="9"/>
        <v>10</v>
      </c>
      <c r="AF15" s="1">
        <f t="shared" si="10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3" t="s">
        <v>47</v>
      </c>
      <c r="B16" s="13" t="s">
        <v>40</v>
      </c>
      <c r="C16" s="13"/>
      <c r="D16" s="13"/>
      <c r="E16" s="13"/>
      <c r="F16" s="13"/>
      <c r="G16" s="14">
        <v>0</v>
      </c>
      <c r="H16" s="13">
        <v>45</v>
      </c>
      <c r="I16" s="13" t="s">
        <v>34</v>
      </c>
      <c r="J16" s="13"/>
      <c r="K16" s="13">
        <f t="shared" si="2"/>
        <v>0</v>
      </c>
      <c r="L16" s="13">
        <f t="shared" si="3"/>
        <v>0</v>
      </c>
      <c r="M16" s="13"/>
      <c r="N16" s="13"/>
      <c r="O16" s="13"/>
      <c r="P16" s="13">
        <f t="shared" si="4"/>
        <v>0</v>
      </c>
      <c r="Q16" s="15"/>
      <c r="R16" s="15"/>
      <c r="S16" s="15"/>
      <c r="T16" s="15"/>
      <c r="U16" s="13"/>
      <c r="V16" s="13" t="e">
        <f t="shared" si="7"/>
        <v>#DIV/0!</v>
      </c>
      <c r="W16" s="13" t="e">
        <f t="shared" si="8"/>
        <v>#DIV/0!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 t="s">
        <v>41</v>
      </c>
      <c r="AE16" s="13">
        <f t="shared" si="9"/>
        <v>0</v>
      </c>
      <c r="AF16" s="13">
        <f t="shared" si="10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40</v>
      </c>
      <c r="C17" s="1">
        <v>139</v>
      </c>
      <c r="D17" s="1">
        <v>180</v>
      </c>
      <c r="E17" s="1">
        <v>199</v>
      </c>
      <c r="F17" s="1">
        <v>108</v>
      </c>
      <c r="G17" s="6">
        <v>0.35</v>
      </c>
      <c r="H17" s="1">
        <v>45</v>
      </c>
      <c r="I17" s="1" t="s">
        <v>34</v>
      </c>
      <c r="J17" s="1">
        <v>213</v>
      </c>
      <c r="K17" s="1">
        <f t="shared" si="2"/>
        <v>-14</v>
      </c>
      <c r="L17" s="1">
        <f t="shared" si="3"/>
        <v>139</v>
      </c>
      <c r="M17" s="1">
        <v>60</v>
      </c>
      <c r="N17" s="1">
        <v>115.46000000000009</v>
      </c>
      <c r="O17" s="1"/>
      <c r="P17" s="1">
        <f t="shared" si="4"/>
        <v>27.8</v>
      </c>
      <c r="Q17" s="5">
        <f t="shared" ref="Q17:Q20" si="11">10*P17-O17-N17-F17</f>
        <v>54.539999999999907</v>
      </c>
      <c r="R17" s="5">
        <f t="shared" ref="R17:R20" si="12">Q17-S17</f>
        <v>54.539999999999907</v>
      </c>
      <c r="S17" s="5"/>
      <c r="T17" s="5"/>
      <c r="U17" s="1"/>
      <c r="V17" s="1">
        <f t="shared" si="7"/>
        <v>10</v>
      </c>
      <c r="W17" s="1">
        <f t="shared" si="8"/>
        <v>8.0381294964028811</v>
      </c>
      <c r="X17" s="1">
        <v>28</v>
      </c>
      <c r="Y17" s="1">
        <v>26.2</v>
      </c>
      <c r="Z17" s="1">
        <v>24.6</v>
      </c>
      <c r="AA17" s="1">
        <v>20</v>
      </c>
      <c r="AB17" s="1">
        <v>29.4</v>
      </c>
      <c r="AC17" s="1">
        <v>26.8</v>
      </c>
      <c r="AD17" s="1"/>
      <c r="AE17" s="1">
        <f t="shared" si="9"/>
        <v>19</v>
      </c>
      <c r="AF17" s="1">
        <f t="shared" si="10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33</v>
      </c>
      <c r="C18" s="1">
        <v>408.471</v>
      </c>
      <c r="D18" s="1">
        <v>435.11200000000002</v>
      </c>
      <c r="E18" s="1">
        <v>442.87099999999998</v>
      </c>
      <c r="F18" s="1">
        <v>320.709</v>
      </c>
      <c r="G18" s="6">
        <v>1</v>
      </c>
      <c r="H18" s="1">
        <v>55</v>
      </c>
      <c r="I18" s="1" t="s">
        <v>34</v>
      </c>
      <c r="J18" s="1">
        <v>411.93</v>
      </c>
      <c r="K18" s="1">
        <f t="shared" si="2"/>
        <v>30.940999999999974</v>
      </c>
      <c r="L18" s="1">
        <f t="shared" si="3"/>
        <v>442.87099999999998</v>
      </c>
      <c r="M18" s="1"/>
      <c r="N18" s="1">
        <v>125.1635000000001</v>
      </c>
      <c r="O18" s="1">
        <v>100</v>
      </c>
      <c r="P18" s="1">
        <f t="shared" si="4"/>
        <v>88.57419999999999</v>
      </c>
      <c r="Q18" s="5">
        <f t="shared" si="11"/>
        <v>339.86949999999985</v>
      </c>
      <c r="R18" s="5">
        <f t="shared" si="12"/>
        <v>169.86949999999985</v>
      </c>
      <c r="S18" s="5">
        <v>170</v>
      </c>
      <c r="T18" s="5"/>
      <c r="U18" s="1"/>
      <c r="V18" s="1">
        <f t="shared" si="7"/>
        <v>10</v>
      </c>
      <c r="W18" s="1">
        <f t="shared" si="8"/>
        <v>6.1628837742819043</v>
      </c>
      <c r="X18" s="1">
        <v>82.522000000000006</v>
      </c>
      <c r="Y18" s="1">
        <v>79.908199999999994</v>
      </c>
      <c r="Z18" s="1">
        <v>78.497399999999999</v>
      </c>
      <c r="AA18" s="1">
        <v>80.9816</v>
      </c>
      <c r="AB18" s="1">
        <v>89.879800000000003</v>
      </c>
      <c r="AC18" s="1">
        <v>88.239400000000003</v>
      </c>
      <c r="AD18" s="1"/>
      <c r="AE18" s="1">
        <f t="shared" si="9"/>
        <v>170</v>
      </c>
      <c r="AF18" s="1">
        <f t="shared" si="10"/>
        <v>170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33</v>
      </c>
      <c r="C19" s="1">
        <v>2015.6510000000001</v>
      </c>
      <c r="D19" s="1">
        <v>4764.4089999999997</v>
      </c>
      <c r="E19" s="1">
        <v>4297.3159999999998</v>
      </c>
      <c r="F19" s="1">
        <v>2037.037</v>
      </c>
      <c r="G19" s="6">
        <v>1</v>
      </c>
      <c r="H19" s="1">
        <v>50</v>
      </c>
      <c r="I19" s="1" t="s">
        <v>34</v>
      </c>
      <c r="J19" s="1">
        <v>4294.9160000000002</v>
      </c>
      <c r="K19" s="1">
        <f t="shared" si="2"/>
        <v>2.3999999999996362</v>
      </c>
      <c r="L19" s="1">
        <f t="shared" si="3"/>
        <v>1763.8999999999996</v>
      </c>
      <c r="M19" s="1">
        <v>2533.4160000000002</v>
      </c>
      <c r="N19" s="1">
        <v>397.99439999999998</v>
      </c>
      <c r="O19" s="1">
        <v>400</v>
      </c>
      <c r="P19" s="1">
        <f t="shared" si="4"/>
        <v>352.77999999999992</v>
      </c>
      <c r="Q19" s="5">
        <f t="shared" si="11"/>
        <v>692.7685999999992</v>
      </c>
      <c r="R19" s="5">
        <f t="shared" si="12"/>
        <v>342.7685999999992</v>
      </c>
      <c r="S19" s="5">
        <v>350</v>
      </c>
      <c r="T19" s="5"/>
      <c r="U19" s="1"/>
      <c r="V19" s="1">
        <f t="shared" si="7"/>
        <v>10</v>
      </c>
      <c r="W19" s="1">
        <f t="shared" si="8"/>
        <v>8.0362588582119177</v>
      </c>
      <c r="X19" s="1">
        <v>389.66520000000003</v>
      </c>
      <c r="Y19" s="1">
        <v>394.34640000000002</v>
      </c>
      <c r="Z19" s="1">
        <v>388.54539999999997</v>
      </c>
      <c r="AA19" s="1">
        <v>392.77339999999998</v>
      </c>
      <c r="AB19" s="1">
        <v>414.07999999999993</v>
      </c>
      <c r="AC19" s="1">
        <v>414.04219999999998</v>
      </c>
      <c r="AD19" s="1"/>
      <c r="AE19" s="1">
        <f t="shared" si="9"/>
        <v>343</v>
      </c>
      <c r="AF19" s="1">
        <f t="shared" si="10"/>
        <v>350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33</v>
      </c>
      <c r="C20" s="1">
        <v>387.11200000000002</v>
      </c>
      <c r="D20" s="1">
        <v>753.62800000000004</v>
      </c>
      <c r="E20" s="1">
        <v>598.51099999999997</v>
      </c>
      <c r="F20" s="1">
        <v>487.37099999999998</v>
      </c>
      <c r="G20" s="6">
        <v>1</v>
      </c>
      <c r="H20" s="1">
        <v>55</v>
      </c>
      <c r="I20" s="1" t="s">
        <v>34</v>
      </c>
      <c r="J20" s="1">
        <v>566.673</v>
      </c>
      <c r="K20" s="1">
        <f t="shared" si="2"/>
        <v>31.837999999999965</v>
      </c>
      <c r="L20" s="1">
        <f t="shared" si="3"/>
        <v>540.59799999999996</v>
      </c>
      <c r="M20" s="1">
        <v>57.912999999999997</v>
      </c>
      <c r="N20" s="1">
        <v>105.4097999999999</v>
      </c>
      <c r="O20" s="1">
        <v>80</v>
      </c>
      <c r="P20" s="1">
        <f t="shared" si="4"/>
        <v>108.11959999999999</v>
      </c>
      <c r="Q20" s="5">
        <f t="shared" si="11"/>
        <v>408.41520000000003</v>
      </c>
      <c r="R20" s="5">
        <f t="shared" si="12"/>
        <v>208.41520000000003</v>
      </c>
      <c r="S20" s="5">
        <v>200</v>
      </c>
      <c r="T20" s="5"/>
      <c r="U20" s="1"/>
      <c r="V20" s="1">
        <f t="shared" si="7"/>
        <v>10</v>
      </c>
      <c r="W20" s="1">
        <f t="shared" si="8"/>
        <v>6.2225609417718895</v>
      </c>
      <c r="X20" s="1">
        <v>103.0736</v>
      </c>
      <c r="Y20" s="1">
        <v>107.3344</v>
      </c>
      <c r="Z20" s="1">
        <v>105.09520000000001</v>
      </c>
      <c r="AA20" s="1">
        <v>102.62479999999999</v>
      </c>
      <c r="AB20" s="1">
        <v>105.55500000000001</v>
      </c>
      <c r="AC20" s="1">
        <v>104.377</v>
      </c>
      <c r="AD20" s="1"/>
      <c r="AE20" s="1">
        <f t="shared" si="9"/>
        <v>208</v>
      </c>
      <c r="AF20" s="1">
        <f t="shared" si="10"/>
        <v>200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3" t="s">
        <v>52</v>
      </c>
      <c r="B21" s="13" t="s">
        <v>33</v>
      </c>
      <c r="C21" s="13"/>
      <c r="D21" s="13"/>
      <c r="E21" s="13"/>
      <c r="F21" s="13"/>
      <c r="G21" s="11">
        <v>0</v>
      </c>
      <c r="H21" s="10">
        <v>60</v>
      </c>
      <c r="I21" s="10" t="s">
        <v>35</v>
      </c>
      <c r="J21" s="13"/>
      <c r="K21" s="13">
        <f t="shared" si="2"/>
        <v>0</v>
      </c>
      <c r="L21" s="13">
        <f t="shared" si="3"/>
        <v>0</v>
      </c>
      <c r="M21" s="13"/>
      <c r="N21" s="13"/>
      <c r="O21" s="13"/>
      <c r="P21" s="13">
        <f t="shared" si="4"/>
        <v>0</v>
      </c>
      <c r="Q21" s="15"/>
      <c r="R21" s="15"/>
      <c r="S21" s="15"/>
      <c r="T21" s="15"/>
      <c r="U21" s="13"/>
      <c r="V21" s="13" t="e">
        <f t="shared" si="7"/>
        <v>#DIV/0!</v>
      </c>
      <c r="W21" s="13" t="e">
        <f t="shared" si="8"/>
        <v>#DIV/0!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 t="s">
        <v>136</v>
      </c>
      <c r="AE21" s="13">
        <f t="shared" si="9"/>
        <v>0</v>
      </c>
      <c r="AF21" s="13">
        <f t="shared" si="10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3" t="s">
        <v>54</v>
      </c>
      <c r="B22" s="13" t="s">
        <v>33</v>
      </c>
      <c r="C22" s="13"/>
      <c r="D22" s="13">
        <v>47.44</v>
      </c>
      <c r="E22" s="13">
        <v>47.44</v>
      </c>
      <c r="F22" s="13"/>
      <c r="G22" s="14">
        <v>0</v>
      </c>
      <c r="H22" s="13">
        <v>50</v>
      </c>
      <c r="I22" s="13" t="s">
        <v>34</v>
      </c>
      <c r="J22" s="13">
        <v>47.44</v>
      </c>
      <c r="K22" s="13">
        <f t="shared" si="2"/>
        <v>0</v>
      </c>
      <c r="L22" s="13">
        <f t="shared" si="3"/>
        <v>0</v>
      </c>
      <c r="M22" s="13">
        <v>47.44</v>
      </c>
      <c r="N22" s="13"/>
      <c r="O22" s="13"/>
      <c r="P22" s="13">
        <f t="shared" si="4"/>
        <v>0</v>
      </c>
      <c r="Q22" s="15"/>
      <c r="R22" s="15"/>
      <c r="S22" s="15"/>
      <c r="T22" s="15"/>
      <c r="U22" s="13"/>
      <c r="V22" s="13" t="e">
        <f t="shared" si="7"/>
        <v>#DIV/0!</v>
      </c>
      <c r="W22" s="13" t="e">
        <f t="shared" si="8"/>
        <v>#DIV/0!</v>
      </c>
      <c r="X22" s="13">
        <v>0</v>
      </c>
      <c r="Y22" s="13">
        <v>0</v>
      </c>
      <c r="Z22" s="13">
        <v>0</v>
      </c>
      <c r="AA22" s="13">
        <v>-0.34039999999999998</v>
      </c>
      <c r="AB22" s="13">
        <v>-0.34039999999999959</v>
      </c>
      <c r="AC22" s="13">
        <v>0</v>
      </c>
      <c r="AD22" s="13" t="s">
        <v>41</v>
      </c>
      <c r="AE22" s="13">
        <f t="shared" si="9"/>
        <v>0</v>
      </c>
      <c r="AF22" s="13">
        <f t="shared" si="10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33</v>
      </c>
      <c r="C23" s="1">
        <v>524.12099999999998</v>
      </c>
      <c r="D23" s="1">
        <v>559.78</v>
      </c>
      <c r="E23" s="1">
        <v>562.28899999999999</v>
      </c>
      <c r="F23" s="1">
        <v>420.65199999999999</v>
      </c>
      <c r="G23" s="6">
        <v>1</v>
      </c>
      <c r="H23" s="1">
        <v>55</v>
      </c>
      <c r="I23" s="1" t="s">
        <v>34</v>
      </c>
      <c r="J23" s="1">
        <v>526.78</v>
      </c>
      <c r="K23" s="1">
        <f t="shared" si="2"/>
        <v>35.509000000000015</v>
      </c>
      <c r="L23" s="1">
        <f t="shared" si="3"/>
        <v>562.28899999999999</v>
      </c>
      <c r="M23" s="1"/>
      <c r="N23" s="1">
        <v>127.3848200000002</v>
      </c>
      <c r="O23" s="1">
        <v>100</v>
      </c>
      <c r="P23" s="1">
        <f t="shared" si="4"/>
        <v>112.45779999999999</v>
      </c>
      <c r="Q23" s="5">
        <f t="shared" ref="Q23:Q25" si="13">10*P23-O23-N23-F23</f>
        <v>476.54117999999977</v>
      </c>
      <c r="R23" s="5">
        <f t="shared" ref="R23:R30" si="14">Q23-S23</f>
        <v>226.54117999999977</v>
      </c>
      <c r="S23" s="5">
        <v>250</v>
      </c>
      <c r="T23" s="5"/>
      <c r="U23" s="1"/>
      <c r="V23" s="1">
        <f t="shared" si="7"/>
        <v>10</v>
      </c>
      <c r="W23" s="1">
        <f t="shared" si="8"/>
        <v>5.7624888624888646</v>
      </c>
      <c r="X23" s="1">
        <v>100.7814</v>
      </c>
      <c r="Y23" s="1">
        <v>102.1414</v>
      </c>
      <c r="Z23" s="1">
        <v>92.386800000000008</v>
      </c>
      <c r="AA23" s="1">
        <v>92.389600000000002</v>
      </c>
      <c r="AB23" s="1">
        <v>109.8584</v>
      </c>
      <c r="AC23" s="1">
        <v>105.1408</v>
      </c>
      <c r="AD23" s="1"/>
      <c r="AE23" s="1">
        <f t="shared" si="9"/>
        <v>227</v>
      </c>
      <c r="AF23" s="1">
        <f t="shared" si="10"/>
        <v>250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33</v>
      </c>
      <c r="C24" s="1">
        <v>133.26400000000001</v>
      </c>
      <c r="D24" s="1">
        <v>450.88600000000002</v>
      </c>
      <c r="E24" s="1">
        <v>319.75599999999997</v>
      </c>
      <c r="F24" s="1">
        <v>212.464</v>
      </c>
      <c r="G24" s="6">
        <v>1</v>
      </c>
      <c r="H24" s="1">
        <v>60</v>
      </c>
      <c r="I24" s="1" t="s">
        <v>34</v>
      </c>
      <c r="J24" s="1">
        <v>303.88</v>
      </c>
      <c r="K24" s="1">
        <f t="shared" si="2"/>
        <v>15.875999999999976</v>
      </c>
      <c r="L24" s="1">
        <f t="shared" si="3"/>
        <v>266.73599999999999</v>
      </c>
      <c r="M24" s="1">
        <v>53.02</v>
      </c>
      <c r="N24" s="1">
        <v>107.072</v>
      </c>
      <c r="O24" s="1"/>
      <c r="P24" s="1">
        <f t="shared" si="4"/>
        <v>53.347200000000001</v>
      </c>
      <c r="Q24" s="5">
        <f t="shared" si="13"/>
        <v>213.93599999999998</v>
      </c>
      <c r="R24" s="5">
        <f t="shared" si="14"/>
        <v>113.93599999999998</v>
      </c>
      <c r="S24" s="5">
        <v>100</v>
      </c>
      <c r="T24" s="5"/>
      <c r="U24" s="1"/>
      <c r="V24" s="1">
        <f t="shared" si="7"/>
        <v>10</v>
      </c>
      <c r="W24" s="1">
        <f t="shared" si="8"/>
        <v>5.9897426669066043</v>
      </c>
      <c r="X24" s="1">
        <v>47.98</v>
      </c>
      <c r="Y24" s="1">
        <v>49.8596</v>
      </c>
      <c r="Z24" s="1">
        <v>50.426200000000001</v>
      </c>
      <c r="AA24" s="1">
        <v>45.132399999999997</v>
      </c>
      <c r="AB24" s="1">
        <v>33.590600000000002</v>
      </c>
      <c r="AC24" s="1">
        <v>37.346800000000002</v>
      </c>
      <c r="AD24" s="1"/>
      <c r="AE24" s="1">
        <f t="shared" si="9"/>
        <v>114</v>
      </c>
      <c r="AF24" s="1">
        <f t="shared" si="10"/>
        <v>100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33</v>
      </c>
      <c r="C25" s="1">
        <v>184.476</v>
      </c>
      <c r="D25" s="1">
        <v>202.27500000000001</v>
      </c>
      <c r="E25" s="1">
        <v>174.44900000000001</v>
      </c>
      <c r="F25" s="1">
        <v>168.10300000000001</v>
      </c>
      <c r="G25" s="6">
        <v>1</v>
      </c>
      <c r="H25" s="1">
        <v>60</v>
      </c>
      <c r="I25" s="1" t="s">
        <v>34</v>
      </c>
      <c r="J25" s="1">
        <v>164.66</v>
      </c>
      <c r="K25" s="1">
        <f t="shared" si="2"/>
        <v>9.7890000000000157</v>
      </c>
      <c r="L25" s="1">
        <f t="shared" si="3"/>
        <v>174.44900000000001</v>
      </c>
      <c r="M25" s="1"/>
      <c r="N25" s="1">
        <v>81.143099999999947</v>
      </c>
      <c r="O25" s="1"/>
      <c r="P25" s="1">
        <f t="shared" si="4"/>
        <v>34.889800000000001</v>
      </c>
      <c r="Q25" s="5">
        <f t="shared" si="13"/>
        <v>99.651900000000069</v>
      </c>
      <c r="R25" s="5">
        <f t="shared" si="14"/>
        <v>99.651900000000069</v>
      </c>
      <c r="S25" s="5"/>
      <c r="T25" s="5"/>
      <c r="U25" s="1"/>
      <c r="V25" s="1">
        <f t="shared" si="7"/>
        <v>10</v>
      </c>
      <c r="W25" s="1">
        <f t="shared" si="8"/>
        <v>7.1438099387213443</v>
      </c>
      <c r="X25" s="1">
        <v>35.795999999999999</v>
      </c>
      <c r="Y25" s="1">
        <v>35.6098</v>
      </c>
      <c r="Z25" s="1">
        <v>32.057200000000002</v>
      </c>
      <c r="AA25" s="1">
        <v>33.651800000000001</v>
      </c>
      <c r="AB25" s="1">
        <v>37.209600000000002</v>
      </c>
      <c r="AC25" s="1">
        <v>35.4696</v>
      </c>
      <c r="AD25" s="1"/>
      <c r="AE25" s="1">
        <f t="shared" si="9"/>
        <v>100</v>
      </c>
      <c r="AF25" s="1">
        <f t="shared" si="10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33</v>
      </c>
      <c r="C26" s="1">
        <v>157.62299999999999</v>
      </c>
      <c r="D26" s="1">
        <v>459.65600000000001</v>
      </c>
      <c r="E26" s="1">
        <v>198.76400000000001</v>
      </c>
      <c r="F26" s="1">
        <v>362.56799999999998</v>
      </c>
      <c r="G26" s="6">
        <v>1</v>
      </c>
      <c r="H26" s="1">
        <v>60</v>
      </c>
      <c r="I26" s="1" t="s">
        <v>34</v>
      </c>
      <c r="J26" s="1">
        <v>215.08</v>
      </c>
      <c r="K26" s="1">
        <f t="shared" si="2"/>
        <v>-16.316000000000003</v>
      </c>
      <c r="L26" s="1">
        <f t="shared" si="3"/>
        <v>198.76400000000001</v>
      </c>
      <c r="M26" s="1"/>
      <c r="N26" s="1">
        <v>88.85550000000012</v>
      </c>
      <c r="O26" s="1">
        <v>80</v>
      </c>
      <c r="P26" s="1">
        <f t="shared" si="4"/>
        <v>39.752800000000001</v>
      </c>
      <c r="Q26" s="5"/>
      <c r="R26" s="5">
        <f t="shared" si="14"/>
        <v>0</v>
      </c>
      <c r="S26" s="5"/>
      <c r="T26" s="5"/>
      <c r="U26" s="1"/>
      <c r="V26" s="1">
        <f t="shared" si="7"/>
        <v>13.368202994506049</v>
      </c>
      <c r="W26" s="1">
        <f t="shared" si="8"/>
        <v>13.368202994506049</v>
      </c>
      <c r="X26" s="1">
        <v>60.816200000000002</v>
      </c>
      <c r="Y26" s="1">
        <v>58.695399999999992</v>
      </c>
      <c r="Z26" s="1">
        <v>45.326600000000013</v>
      </c>
      <c r="AA26" s="1">
        <v>42.328200000000002</v>
      </c>
      <c r="AB26" s="1">
        <v>48.8812</v>
      </c>
      <c r="AC26" s="1">
        <v>52.476599999999998</v>
      </c>
      <c r="AD26" s="1"/>
      <c r="AE26" s="1">
        <f t="shared" si="9"/>
        <v>0</v>
      </c>
      <c r="AF26" s="1">
        <f t="shared" si="10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33</v>
      </c>
      <c r="C27" s="1">
        <v>134.572</v>
      </c>
      <c r="D27" s="1">
        <v>91.269000000000005</v>
      </c>
      <c r="E27" s="1">
        <v>112.53400000000001</v>
      </c>
      <c r="F27" s="1">
        <v>81.954999999999998</v>
      </c>
      <c r="G27" s="6">
        <v>1</v>
      </c>
      <c r="H27" s="1">
        <v>35</v>
      </c>
      <c r="I27" s="1" t="s">
        <v>34</v>
      </c>
      <c r="J27" s="1">
        <v>117.145</v>
      </c>
      <c r="K27" s="1">
        <f t="shared" si="2"/>
        <v>-4.61099999999999</v>
      </c>
      <c r="L27" s="1">
        <f t="shared" si="3"/>
        <v>75.189000000000007</v>
      </c>
      <c r="M27" s="1">
        <v>37.344999999999999</v>
      </c>
      <c r="N27" s="1">
        <v>50.199579999999983</v>
      </c>
      <c r="O27" s="1"/>
      <c r="P27" s="1">
        <f t="shared" si="4"/>
        <v>15.037800000000001</v>
      </c>
      <c r="Q27" s="5">
        <f>9.5*P27-O27-N27-F27</f>
        <v>10.704520000000031</v>
      </c>
      <c r="R27" s="5">
        <f t="shared" si="14"/>
        <v>10.704520000000031</v>
      </c>
      <c r="S27" s="5"/>
      <c r="T27" s="5"/>
      <c r="U27" s="1"/>
      <c r="V27" s="1">
        <f t="shared" si="7"/>
        <v>9.5</v>
      </c>
      <c r="W27" s="1">
        <f t="shared" si="8"/>
        <v>8.7881591722193395</v>
      </c>
      <c r="X27" s="1">
        <v>18.128599999999999</v>
      </c>
      <c r="Y27" s="1">
        <v>16.746600000000001</v>
      </c>
      <c r="Z27" s="1">
        <v>12.468</v>
      </c>
      <c r="AA27" s="1">
        <v>14.259</v>
      </c>
      <c r="AB27" s="1">
        <v>20.287400000000002</v>
      </c>
      <c r="AC27" s="1">
        <v>18.912800000000001</v>
      </c>
      <c r="AD27" s="1"/>
      <c r="AE27" s="1">
        <f t="shared" si="9"/>
        <v>11</v>
      </c>
      <c r="AF27" s="1">
        <f t="shared" si="10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33</v>
      </c>
      <c r="C28" s="1">
        <v>20.867999999999999</v>
      </c>
      <c r="D28" s="1">
        <v>719.14099999999996</v>
      </c>
      <c r="E28" s="1">
        <v>480.87599999999998</v>
      </c>
      <c r="F28" s="1">
        <v>235.11199999999999</v>
      </c>
      <c r="G28" s="6">
        <v>1</v>
      </c>
      <c r="H28" s="1">
        <v>30</v>
      </c>
      <c r="I28" s="1" t="s">
        <v>34</v>
      </c>
      <c r="J28" s="1">
        <v>526.32399999999996</v>
      </c>
      <c r="K28" s="1">
        <f t="shared" si="2"/>
        <v>-45.447999999999979</v>
      </c>
      <c r="L28" s="1">
        <f t="shared" si="3"/>
        <v>72.351999999999975</v>
      </c>
      <c r="M28" s="1">
        <v>408.524</v>
      </c>
      <c r="N28" s="1">
        <v>0</v>
      </c>
      <c r="O28" s="1"/>
      <c r="P28" s="1">
        <f t="shared" si="4"/>
        <v>14.470399999999994</v>
      </c>
      <c r="Q28" s="5"/>
      <c r="R28" s="5">
        <f t="shared" si="14"/>
        <v>0</v>
      </c>
      <c r="S28" s="5"/>
      <c r="T28" s="5"/>
      <c r="U28" s="1"/>
      <c r="V28" s="1">
        <f t="shared" si="7"/>
        <v>16.247788589119864</v>
      </c>
      <c r="W28" s="1">
        <f t="shared" si="8"/>
        <v>16.247788589119864</v>
      </c>
      <c r="X28" s="1">
        <v>27.1768</v>
      </c>
      <c r="Y28" s="1">
        <v>32.121000000000002</v>
      </c>
      <c r="Z28" s="1">
        <v>22.8276</v>
      </c>
      <c r="AA28" s="1">
        <v>19.180399999999999</v>
      </c>
      <c r="AB28" s="1">
        <v>22.737000000000009</v>
      </c>
      <c r="AC28" s="1">
        <v>29.496800000000011</v>
      </c>
      <c r="AD28" s="16" t="s">
        <v>132</v>
      </c>
      <c r="AE28" s="1">
        <f t="shared" si="9"/>
        <v>0</v>
      </c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33</v>
      </c>
      <c r="C29" s="1">
        <v>349.68099999999998</v>
      </c>
      <c r="D29" s="1">
        <v>1119.25</v>
      </c>
      <c r="E29" s="1">
        <v>1022.17</v>
      </c>
      <c r="F29" s="1">
        <v>374.27499999999998</v>
      </c>
      <c r="G29" s="6">
        <v>1</v>
      </c>
      <c r="H29" s="1">
        <v>30</v>
      </c>
      <c r="I29" s="1" t="s">
        <v>34</v>
      </c>
      <c r="J29" s="1">
        <v>1022.789</v>
      </c>
      <c r="K29" s="1">
        <f t="shared" si="2"/>
        <v>-0.61900000000002819</v>
      </c>
      <c r="L29" s="1">
        <f t="shared" si="3"/>
        <v>260.5809999999999</v>
      </c>
      <c r="M29" s="1">
        <v>761.58900000000006</v>
      </c>
      <c r="N29" s="1">
        <v>82.691879999999855</v>
      </c>
      <c r="O29" s="1">
        <v>50</v>
      </c>
      <c r="P29" s="1">
        <f t="shared" si="4"/>
        <v>52.116199999999978</v>
      </c>
      <c r="Q29" s="5"/>
      <c r="R29" s="5">
        <f t="shared" si="14"/>
        <v>0</v>
      </c>
      <c r="S29" s="5"/>
      <c r="T29" s="5"/>
      <c r="U29" s="1"/>
      <c r="V29" s="1">
        <f t="shared" si="7"/>
        <v>9.7276255751570542</v>
      </c>
      <c r="W29" s="1">
        <f t="shared" si="8"/>
        <v>9.7276255751570542</v>
      </c>
      <c r="X29" s="1">
        <v>67.816399999999987</v>
      </c>
      <c r="Y29" s="1">
        <v>68.064600000000013</v>
      </c>
      <c r="Z29" s="1">
        <v>54.403800000000032</v>
      </c>
      <c r="AA29" s="1">
        <v>56.239399999999968</v>
      </c>
      <c r="AB29" s="1">
        <v>72.326199999999972</v>
      </c>
      <c r="AC29" s="1">
        <v>61.701600000000013</v>
      </c>
      <c r="AD29" s="1"/>
      <c r="AE29" s="1">
        <f t="shared" si="9"/>
        <v>0</v>
      </c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33</v>
      </c>
      <c r="C30" s="1">
        <v>232.76</v>
      </c>
      <c r="D30" s="1">
        <v>431.85</v>
      </c>
      <c r="E30" s="1">
        <v>421.22800000000001</v>
      </c>
      <c r="F30" s="1">
        <v>208.87700000000001</v>
      </c>
      <c r="G30" s="6">
        <v>1</v>
      </c>
      <c r="H30" s="1">
        <v>30</v>
      </c>
      <c r="I30" s="1" t="s">
        <v>34</v>
      </c>
      <c r="J30" s="1">
        <v>433.815</v>
      </c>
      <c r="K30" s="1">
        <f t="shared" si="2"/>
        <v>-12.586999999999989</v>
      </c>
      <c r="L30" s="1">
        <f t="shared" si="3"/>
        <v>292.31299999999999</v>
      </c>
      <c r="M30" s="1">
        <v>128.91499999999999</v>
      </c>
      <c r="N30" s="1">
        <v>82.558559999999943</v>
      </c>
      <c r="O30" s="1"/>
      <c r="P30" s="1">
        <f t="shared" si="4"/>
        <v>58.462599999999995</v>
      </c>
      <c r="Q30" s="5">
        <f t="shared" ref="Q30" si="15">9.5*P30-O30-N30-F30</f>
        <v>263.95913999999999</v>
      </c>
      <c r="R30" s="5">
        <f t="shared" si="14"/>
        <v>163.95913999999999</v>
      </c>
      <c r="S30" s="5">
        <v>100</v>
      </c>
      <c r="T30" s="5"/>
      <c r="U30" s="1"/>
      <c r="V30" s="1">
        <f t="shared" si="7"/>
        <v>9.5</v>
      </c>
      <c r="W30" s="1">
        <f t="shared" si="8"/>
        <v>4.9849914304187628</v>
      </c>
      <c r="X30" s="1">
        <v>52.872999999999998</v>
      </c>
      <c r="Y30" s="1">
        <v>54.392200000000003</v>
      </c>
      <c r="Z30" s="1">
        <v>53.589399999999998</v>
      </c>
      <c r="AA30" s="1">
        <v>53.165200000000013</v>
      </c>
      <c r="AB30" s="1">
        <v>61.034400000000012</v>
      </c>
      <c r="AC30" s="1">
        <v>57.223599999999998</v>
      </c>
      <c r="AD30" s="1"/>
      <c r="AE30" s="1">
        <f t="shared" si="9"/>
        <v>164</v>
      </c>
      <c r="AF30" s="1">
        <f t="shared" si="10"/>
        <v>100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3" t="s">
        <v>63</v>
      </c>
      <c r="B31" s="13" t="s">
        <v>33</v>
      </c>
      <c r="C31" s="13"/>
      <c r="D31" s="13"/>
      <c r="E31" s="13"/>
      <c r="F31" s="13"/>
      <c r="G31" s="14">
        <v>0</v>
      </c>
      <c r="H31" s="13">
        <v>45</v>
      </c>
      <c r="I31" s="13" t="s">
        <v>34</v>
      </c>
      <c r="J31" s="13"/>
      <c r="K31" s="13">
        <f t="shared" si="2"/>
        <v>0</v>
      </c>
      <c r="L31" s="13">
        <f t="shared" si="3"/>
        <v>0</v>
      </c>
      <c r="M31" s="13"/>
      <c r="N31" s="13"/>
      <c r="O31" s="13"/>
      <c r="P31" s="13">
        <f t="shared" si="4"/>
        <v>0</v>
      </c>
      <c r="Q31" s="15"/>
      <c r="R31" s="15"/>
      <c r="S31" s="15"/>
      <c r="T31" s="15"/>
      <c r="U31" s="13"/>
      <c r="V31" s="13" t="e">
        <f t="shared" si="7"/>
        <v>#DIV/0!</v>
      </c>
      <c r="W31" s="13" t="e">
        <f t="shared" si="8"/>
        <v>#DIV/0!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 t="s">
        <v>41</v>
      </c>
      <c r="AE31" s="13">
        <f t="shared" si="9"/>
        <v>0</v>
      </c>
      <c r="AF31" s="13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3" t="s">
        <v>64</v>
      </c>
      <c r="B32" s="13" t="s">
        <v>33</v>
      </c>
      <c r="C32" s="13"/>
      <c r="D32" s="13"/>
      <c r="E32" s="13"/>
      <c r="F32" s="13"/>
      <c r="G32" s="14">
        <v>0</v>
      </c>
      <c r="H32" s="13">
        <v>40</v>
      </c>
      <c r="I32" s="13" t="s">
        <v>34</v>
      </c>
      <c r="J32" s="13"/>
      <c r="K32" s="13">
        <f t="shared" si="2"/>
        <v>0</v>
      </c>
      <c r="L32" s="13">
        <f t="shared" si="3"/>
        <v>0</v>
      </c>
      <c r="M32" s="13"/>
      <c r="N32" s="13"/>
      <c r="O32" s="13"/>
      <c r="P32" s="13">
        <f t="shared" si="4"/>
        <v>0</v>
      </c>
      <c r="Q32" s="15"/>
      <c r="R32" s="15"/>
      <c r="S32" s="15"/>
      <c r="T32" s="15"/>
      <c r="U32" s="13"/>
      <c r="V32" s="13" t="e">
        <f t="shared" si="7"/>
        <v>#DIV/0!</v>
      </c>
      <c r="W32" s="13" t="e">
        <f t="shared" si="8"/>
        <v>#DIV/0!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 t="s">
        <v>41</v>
      </c>
      <c r="AE32" s="13">
        <f t="shared" si="9"/>
        <v>0</v>
      </c>
      <c r="AF32" s="13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33</v>
      </c>
      <c r="C33" s="1">
        <v>473.06200000000001</v>
      </c>
      <c r="D33" s="1">
        <v>845.73599999999999</v>
      </c>
      <c r="E33" s="1">
        <v>766.50300000000004</v>
      </c>
      <c r="F33" s="1">
        <v>446.93099999999998</v>
      </c>
      <c r="G33" s="6">
        <v>1</v>
      </c>
      <c r="H33" s="1">
        <v>40</v>
      </c>
      <c r="I33" s="1" t="s">
        <v>34</v>
      </c>
      <c r="J33" s="1">
        <v>734.07299999999998</v>
      </c>
      <c r="K33" s="1">
        <f t="shared" si="2"/>
        <v>32.430000000000064</v>
      </c>
      <c r="L33" s="1">
        <f t="shared" si="3"/>
        <v>708.63</v>
      </c>
      <c r="M33" s="1">
        <v>57.872999999999998</v>
      </c>
      <c r="N33" s="1">
        <v>193.8152</v>
      </c>
      <c r="O33" s="1">
        <v>200</v>
      </c>
      <c r="P33" s="1">
        <f t="shared" si="4"/>
        <v>141.726</v>
      </c>
      <c r="Q33" s="5">
        <f t="shared" ref="Q33:Q39" si="16">10*P33-O33-N33-F33</f>
        <v>576.51379999999995</v>
      </c>
      <c r="R33" s="5">
        <f t="shared" ref="R33:R39" si="17">Q33-S33</f>
        <v>276.51379999999995</v>
      </c>
      <c r="S33" s="5">
        <v>300</v>
      </c>
      <c r="T33" s="5"/>
      <c r="U33" s="1"/>
      <c r="V33" s="1">
        <f t="shared" si="7"/>
        <v>10</v>
      </c>
      <c r="W33" s="1">
        <f t="shared" si="8"/>
        <v>5.9321945161791065</v>
      </c>
      <c r="X33" s="1">
        <v>130.97819999999999</v>
      </c>
      <c r="Y33" s="1">
        <v>125.506</v>
      </c>
      <c r="Z33" s="1">
        <v>117.4812</v>
      </c>
      <c r="AA33" s="1">
        <v>119.798</v>
      </c>
      <c r="AB33" s="1">
        <v>127.7602</v>
      </c>
      <c r="AC33" s="1">
        <v>127.69580000000001</v>
      </c>
      <c r="AD33" s="1"/>
      <c r="AE33" s="1">
        <f t="shared" si="9"/>
        <v>277</v>
      </c>
      <c r="AF33" s="1">
        <f t="shared" si="10"/>
        <v>300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33</v>
      </c>
      <c r="C34" s="1">
        <v>269.517</v>
      </c>
      <c r="D34" s="1">
        <v>467.51400000000001</v>
      </c>
      <c r="E34" s="1">
        <v>520.75900000000001</v>
      </c>
      <c r="F34" s="1">
        <v>149.93799999999999</v>
      </c>
      <c r="G34" s="6">
        <v>1</v>
      </c>
      <c r="H34" s="1">
        <v>35</v>
      </c>
      <c r="I34" s="1" t="s">
        <v>34</v>
      </c>
      <c r="J34" s="1">
        <v>512.48599999999999</v>
      </c>
      <c r="K34" s="1">
        <f t="shared" si="2"/>
        <v>8.2730000000000246</v>
      </c>
      <c r="L34" s="1">
        <f t="shared" si="3"/>
        <v>238.87299999999999</v>
      </c>
      <c r="M34" s="1">
        <v>281.88600000000002</v>
      </c>
      <c r="N34" s="1">
        <v>92.817160000000143</v>
      </c>
      <c r="O34" s="1"/>
      <c r="P34" s="1">
        <f t="shared" si="4"/>
        <v>47.7746</v>
      </c>
      <c r="Q34" s="5">
        <f>9.5*P34-O34-N34-F34</f>
        <v>211.10353999999984</v>
      </c>
      <c r="R34" s="5">
        <f t="shared" si="17"/>
        <v>111.10353999999984</v>
      </c>
      <c r="S34" s="5">
        <v>100</v>
      </c>
      <c r="T34" s="5"/>
      <c r="U34" s="1"/>
      <c r="V34" s="1">
        <f t="shared" si="7"/>
        <v>9.5</v>
      </c>
      <c r="W34" s="1">
        <f t="shared" si="8"/>
        <v>5.0812599163572303</v>
      </c>
      <c r="X34" s="1">
        <v>41.911000000000001</v>
      </c>
      <c r="Y34" s="1">
        <v>41.309199999999997</v>
      </c>
      <c r="Z34" s="1">
        <v>39.105400000000003</v>
      </c>
      <c r="AA34" s="1">
        <v>38.860200000000013</v>
      </c>
      <c r="AB34" s="1">
        <v>46.649999999999991</v>
      </c>
      <c r="AC34" s="1">
        <v>49.754800000000003</v>
      </c>
      <c r="AD34" s="1"/>
      <c r="AE34" s="1">
        <f t="shared" si="9"/>
        <v>111</v>
      </c>
      <c r="AF34" s="1">
        <f t="shared" si="10"/>
        <v>100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33</v>
      </c>
      <c r="C35" s="1">
        <v>58.149000000000001</v>
      </c>
      <c r="D35" s="1">
        <v>89.158000000000001</v>
      </c>
      <c r="E35" s="1">
        <v>83.009</v>
      </c>
      <c r="F35" s="1">
        <v>64.298000000000002</v>
      </c>
      <c r="G35" s="6">
        <v>1</v>
      </c>
      <c r="H35" s="1">
        <v>45</v>
      </c>
      <c r="I35" s="1" t="s">
        <v>34</v>
      </c>
      <c r="J35" s="1">
        <v>71.3</v>
      </c>
      <c r="K35" s="1">
        <f t="shared" ref="K35:K66" si="18">E35-J35</f>
        <v>11.709000000000003</v>
      </c>
      <c r="L35" s="1">
        <f t="shared" si="3"/>
        <v>83.009</v>
      </c>
      <c r="M35" s="1"/>
      <c r="N35" s="1">
        <v>31.506799999999981</v>
      </c>
      <c r="O35" s="1"/>
      <c r="P35" s="1">
        <f t="shared" si="4"/>
        <v>16.601800000000001</v>
      </c>
      <c r="Q35" s="5">
        <f t="shared" si="16"/>
        <v>70.213200000000029</v>
      </c>
      <c r="R35" s="5">
        <f t="shared" si="17"/>
        <v>70.213200000000029</v>
      </c>
      <c r="S35" s="5"/>
      <c r="T35" s="5"/>
      <c r="U35" s="1"/>
      <c r="V35" s="1">
        <f t="shared" si="7"/>
        <v>10.000000000000002</v>
      </c>
      <c r="W35" s="1">
        <f t="shared" si="8"/>
        <v>5.7707477502439479</v>
      </c>
      <c r="X35" s="1">
        <v>13.373799999999999</v>
      </c>
      <c r="Y35" s="1">
        <v>13.460599999999999</v>
      </c>
      <c r="Z35" s="1">
        <v>15.395200000000001</v>
      </c>
      <c r="AA35" s="1">
        <v>12.837400000000001</v>
      </c>
      <c r="AB35" s="1">
        <v>19.948</v>
      </c>
      <c r="AC35" s="1">
        <v>18.215800000000002</v>
      </c>
      <c r="AD35" s="1"/>
      <c r="AE35" s="1">
        <f t="shared" si="9"/>
        <v>70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33</v>
      </c>
      <c r="C36" s="1">
        <v>61.247999999999998</v>
      </c>
      <c r="D36" s="1">
        <v>148.08099999999999</v>
      </c>
      <c r="E36" s="1">
        <v>109.47199999999999</v>
      </c>
      <c r="F36" s="1">
        <v>76.363</v>
      </c>
      <c r="G36" s="6">
        <v>1</v>
      </c>
      <c r="H36" s="1">
        <v>30</v>
      </c>
      <c r="I36" s="1" t="s">
        <v>34</v>
      </c>
      <c r="J36" s="1">
        <v>116.67700000000001</v>
      </c>
      <c r="K36" s="1">
        <f t="shared" si="18"/>
        <v>-7.2050000000000125</v>
      </c>
      <c r="L36" s="1">
        <f t="shared" si="3"/>
        <v>78.694999999999993</v>
      </c>
      <c r="M36" s="1">
        <v>30.777000000000001</v>
      </c>
      <c r="N36" s="1">
        <v>0</v>
      </c>
      <c r="O36" s="1"/>
      <c r="P36" s="1">
        <f t="shared" si="4"/>
        <v>15.738999999999999</v>
      </c>
      <c r="Q36" s="5">
        <f>9.5*P36-O36-N36-F36</f>
        <v>73.157499999999999</v>
      </c>
      <c r="R36" s="5">
        <f t="shared" si="17"/>
        <v>73.157499999999999</v>
      </c>
      <c r="S36" s="5"/>
      <c r="T36" s="5"/>
      <c r="U36" s="1"/>
      <c r="V36" s="1">
        <f t="shared" si="7"/>
        <v>9.5</v>
      </c>
      <c r="W36" s="1">
        <f t="shared" si="8"/>
        <v>4.8518330262405494</v>
      </c>
      <c r="X36" s="1">
        <v>14.2698</v>
      </c>
      <c r="Y36" s="1">
        <v>15.757</v>
      </c>
      <c r="Z36" s="1">
        <v>19.37</v>
      </c>
      <c r="AA36" s="1">
        <v>20.339600000000001</v>
      </c>
      <c r="AB36" s="1">
        <v>18.784800000000001</v>
      </c>
      <c r="AC36" s="1">
        <v>18.7288</v>
      </c>
      <c r="AD36" s="1"/>
      <c r="AE36" s="1">
        <f t="shared" si="9"/>
        <v>73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33</v>
      </c>
      <c r="C37" s="1">
        <v>414.46800000000002</v>
      </c>
      <c r="D37" s="1">
        <v>617.28099999999995</v>
      </c>
      <c r="E37" s="1">
        <v>525.94299999999998</v>
      </c>
      <c r="F37" s="1">
        <v>397.19299999999998</v>
      </c>
      <c r="G37" s="6">
        <v>1</v>
      </c>
      <c r="H37" s="1">
        <v>45</v>
      </c>
      <c r="I37" s="1" t="s">
        <v>34</v>
      </c>
      <c r="J37" s="1">
        <v>524.654</v>
      </c>
      <c r="K37" s="1">
        <f t="shared" si="18"/>
        <v>1.2889999999999873</v>
      </c>
      <c r="L37" s="1">
        <f t="shared" si="3"/>
        <v>371.38900000000001</v>
      </c>
      <c r="M37" s="1">
        <v>154.554</v>
      </c>
      <c r="N37" s="1">
        <v>108.19092000000011</v>
      </c>
      <c r="O37" s="1">
        <v>100</v>
      </c>
      <c r="P37" s="1">
        <f t="shared" si="4"/>
        <v>74.277799999999999</v>
      </c>
      <c r="Q37" s="5">
        <f t="shared" si="16"/>
        <v>137.39407999999992</v>
      </c>
      <c r="R37" s="5">
        <f t="shared" si="17"/>
        <v>137.39407999999992</v>
      </c>
      <c r="S37" s="5"/>
      <c r="T37" s="5"/>
      <c r="U37" s="1"/>
      <c r="V37" s="1">
        <f t="shared" si="7"/>
        <v>10</v>
      </c>
      <c r="W37" s="1">
        <f t="shared" si="8"/>
        <v>8.1502672400098017</v>
      </c>
      <c r="X37" s="1">
        <v>82.495000000000005</v>
      </c>
      <c r="Y37" s="1">
        <v>83.537400000000005</v>
      </c>
      <c r="Z37" s="1">
        <v>83.91</v>
      </c>
      <c r="AA37" s="1">
        <v>82.015599999999992</v>
      </c>
      <c r="AB37" s="1">
        <v>93.558799999999991</v>
      </c>
      <c r="AC37" s="1">
        <v>96.138400000000004</v>
      </c>
      <c r="AD37" s="1"/>
      <c r="AE37" s="1">
        <f t="shared" si="9"/>
        <v>137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33</v>
      </c>
      <c r="C38" s="1">
        <v>201.65600000000001</v>
      </c>
      <c r="D38" s="1">
        <v>435.33499999999998</v>
      </c>
      <c r="E38" s="1">
        <v>421.2</v>
      </c>
      <c r="F38" s="1">
        <v>192.54499999999999</v>
      </c>
      <c r="G38" s="6">
        <v>1</v>
      </c>
      <c r="H38" s="1">
        <v>45</v>
      </c>
      <c r="I38" s="1" t="s">
        <v>34</v>
      </c>
      <c r="J38" s="1">
        <v>421.48399999999998</v>
      </c>
      <c r="K38" s="1">
        <f t="shared" si="18"/>
        <v>-0.28399999999999181</v>
      </c>
      <c r="L38" s="1">
        <f t="shared" si="3"/>
        <v>269.51599999999996</v>
      </c>
      <c r="M38" s="1">
        <v>151.684</v>
      </c>
      <c r="N38" s="1">
        <v>93.073400000000049</v>
      </c>
      <c r="O38" s="1"/>
      <c r="P38" s="1">
        <f t="shared" si="4"/>
        <v>53.903199999999991</v>
      </c>
      <c r="Q38" s="5">
        <f t="shared" si="16"/>
        <v>253.41359999999989</v>
      </c>
      <c r="R38" s="5">
        <f t="shared" si="17"/>
        <v>153.41359999999989</v>
      </c>
      <c r="S38" s="5">
        <v>100</v>
      </c>
      <c r="T38" s="5"/>
      <c r="U38" s="1"/>
      <c r="V38" s="1">
        <f t="shared" si="7"/>
        <v>10</v>
      </c>
      <c r="W38" s="1">
        <f t="shared" si="8"/>
        <v>5.2987280903545635</v>
      </c>
      <c r="X38" s="1">
        <v>46.288400000000003</v>
      </c>
      <c r="Y38" s="1">
        <v>47.858199999999997</v>
      </c>
      <c r="Z38" s="1">
        <v>58.547800000000009</v>
      </c>
      <c r="AA38" s="1">
        <v>53.048599999999993</v>
      </c>
      <c r="AB38" s="1">
        <v>56.778199999999991</v>
      </c>
      <c r="AC38" s="1">
        <v>47.446399999999997</v>
      </c>
      <c r="AD38" s="1"/>
      <c r="AE38" s="1">
        <f t="shared" si="9"/>
        <v>153</v>
      </c>
      <c r="AF38" s="1">
        <f t="shared" si="10"/>
        <v>100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33</v>
      </c>
      <c r="C39" s="1">
        <v>231.99700000000001</v>
      </c>
      <c r="D39" s="1">
        <v>287.404</v>
      </c>
      <c r="E39" s="1">
        <v>221.31100000000001</v>
      </c>
      <c r="F39" s="1">
        <v>239.25399999999999</v>
      </c>
      <c r="G39" s="6">
        <v>1</v>
      </c>
      <c r="H39" s="1">
        <v>45</v>
      </c>
      <c r="I39" s="1" t="s">
        <v>34</v>
      </c>
      <c r="J39" s="1">
        <v>222.148</v>
      </c>
      <c r="K39" s="1">
        <f t="shared" si="18"/>
        <v>-0.83699999999998909</v>
      </c>
      <c r="L39" s="1">
        <f t="shared" si="3"/>
        <v>186.863</v>
      </c>
      <c r="M39" s="1">
        <v>34.448</v>
      </c>
      <c r="N39" s="1">
        <v>69.449699999999922</v>
      </c>
      <c r="O39" s="1"/>
      <c r="P39" s="1">
        <f t="shared" si="4"/>
        <v>37.372599999999998</v>
      </c>
      <c r="Q39" s="5">
        <f t="shared" si="16"/>
        <v>65.022300000000115</v>
      </c>
      <c r="R39" s="5">
        <f t="shared" si="17"/>
        <v>65.022300000000115</v>
      </c>
      <c r="S39" s="5"/>
      <c r="T39" s="5"/>
      <c r="U39" s="1"/>
      <c r="V39" s="1">
        <f t="shared" si="7"/>
        <v>10</v>
      </c>
      <c r="W39" s="1">
        <f t="shared" si="8"/>
        <v>8.2601611876080323</v>
      </c>
      <c r="X39" s="1">
        <v>41.933599999999998</v>
      </c>
      <c r="Y39" s="1">
        <v>45.844000000000001</v>
      </c>
      <c r="Z39" s="1">
        <v>40.037799999999997</v>
      </c>
      <c r="AA39" s="1">
        <v>35.354799999999997</v>
      </c>
      <c r="AB39" s="1">
        <v>47.480600000000003</v>
      </c>
      <c r="AC39" s="1">
        <v>41.278799999999997</v>
      </c>
      <c r="AD39" s="1"/>
      <c r="AE39" s="1">
        <f t="shared" si="9"/>
        <v>65</v>
      </c>
      <c r="AF39" s="1">
        <f t="shared" si="10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0" t="s">
        <v>72</v>
      </c>
      <c r="B40" s="10" t="s">
        <v>33</v>
      </c>
      <c r="C40" s="10"/>
      <c r="D40" s="10">
        <v>124.35599999999999</v>
      </c>
      <c r="E40" s="10">
        <v>124.35599999999999</v>
      </c>
      <c r="F40" s="10"/>
      <c r="G40" s="11">
        <v>0</v>
      </c>
      <c r="H40" s="10" t="e">
        <v>#N/A</v>
      </c>
      <c r="I40" s="10" t="s">
        <v>35</v>
      </c>
      <c r="J40" s="10">
        <v>124.35599999999999</v>
      </c>
      <c r="K40" s="10">
        <f t="shared" si="18"/>
        <v>0</v>
      </c>
      <c r="L40" s="10">
        <f t="shared" si="3"/>
        <v>0</v>
      </c>
      <c r="M40" s="10">
        <v>124.35599999999999</v>
      </c>
      <c r="N40" s="10"/>
      <c r="O40" s="10"/>
      <c r="P40" s="10">
        <f t="shared" si="4"/>
        <v>0</v>
      </c>
      <c r="Q40" s="12"/>
      <c r="R40" s="12"/>
      <c r="S40" s="12"/>
      <c r="T40" s="12"/>
      <c r="U40" s="10"/>
      <c r="V40" s="10" t="e">
        <f t="shared" si="7"/>
        <v>#DIV/0!</v>
      </c>
      <c r="W40" s="10" t="e">
        <f t="shared" si="8"/>
        <v>#DIV/0!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/>
      <c r="AE40" s="10">
        <f t="shared" si="9"/>
        <v>0</v>
      </c>
      <c r="AF40" s="10">
        <f t="shared" si="10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40</v>
      </c>
      <c r="C41" s="1">
        <v>555</v>
      </c>
      <c r="D41" s="1">
        <v>528</v>
      </c>
      <c r="E41" s="1">
        <v>593</v>
      </c>
      <c r="F41" s="1">
        <v>398</v>
      </c>
      <c r="G41" s="6">
        <v>0.4</v>
      </c>
      <c r="H41" s="1">
        <v>45</v>
      </c>
      <c r="I41" s="1" t="s">
        <v>34</v>
      </c>
      <c r="J41" s="1">
        <v>592</v>
      </c>
      <c r="K41" s="1">
        <f t="shared" si="18"/>
        <v>1</v>
      </c>
      <c r="L41" s="1">
        <f t="shared" si="3"/>
        <v>503</v>
      </c>
      <c r="M41" s="1">
        <v>90</v>
      </c>
      <c r="N41" s="1">
        <v>219.95999999999981</v>
      </c>
      <c r="O41" s="1">
        <v>250</v>
      </c>
      <c r="P41" s="1">
        <f t="shared" si="4"/>
        <v>100.6</v>
      </c>
      <c r="Q41" s="5">
        <f>10*P41-O41-N41-F41</f>
        <v>138.04000000000019</v>
      </c>
      <c r="R41" s="5">
        <f>Q41-S41</f>
        <v>138.04000000000019</v>
      </c>
      <c r="S41" s="5"/>
      <c r="T41" s="5"/>
      <c r="U41" s="1"/>
      <c r="V41" s="1">
        <f t="shared" si="7"/>
        <v>10</v>
      </c>
      <c r="W41" s="1">
        <f t="shared" si="8"/>
        <v>8.6278330019880709</v>
      </c>
      <c r="X41" s="1">
        <v>108.2</v>
      </c>
      <c r="Y41" s="1">
        <v>98</v>
      </c>
      <c r="Z41" s="1">
        <v>90.8</v>
      </c>
      <c r="AA41" s="1">
        <v>83.8</v>
      </c>
      <c r="AB41" s="1">
        <v>110.2</v>
      </c>
      <c r="AC41" s="1">
        <v>106</v>
      </c>
      <c r="AD41" s="1"/>
      <c r="AE41" s="1">
        <f t="shared" si="9"/>
        <v>55</v>
      </c>
      <c r="AF41" s="1">
        <f t="shared" si="10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3" t="s">
        <v>74</v>
      </c>
      <c r="B42" s="13" t="s">
        <v>40</v>
      </c>
      <c r="C42" s="13"/>
      <c r="D42" s="13"/>
      <c r="E42" s="13"/>
      <c r="F42" s="13"/>
      <c r="G42" s="14">
        <v>0</v>
      </c>
      <c r="H42" s="13">
        <v>50</v>
      </c>
      <c r="I42" s="13" t="s">
        <v>34</v>
      </c>
      <c r="J42" s="13"/>
      <c r="K42" s="13">
        <f t="shared" si="18"/>
        <v>0</v>
      </c>
      <c r="L42" s="13">
        <f t="shared" si="3"/>
        <v>0</v>
      </c>
      <c r="M42" s="13"/>
      <c r="N42" s="13"/>
      <c r="O42" s="13"/>
      <c r="P42" s="13">
        <f t="shared" si="4"/>
        <v>0</v>
      </c>
      <c r="Q42" s="15"/>
      <c r="R42" s="15"/>
      <c r="S42" s="15"/>
      <c r="T42" s="15"/>
      <c r="U42" s="13"/>
      <c r="V42" s="13" t="e">
        <f t="shared" si="7"/>
        <v>#DIV/0!</v>
      </c>
      <c r="W42" s="13" t="e">
        <f t="shared" si="8"/>
        <v>#DIV/0!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 t="s">
        <v>41</v>
      </c>
      <c r="AE42" s="13">
        <f t="shared" si="9"/>
        <v>0</v>
      </c>
      <c r="AF42" s="13">
        <f t="shared" si="10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40</v>
      </c>
      <c r="C43" s="1">
        <v>339</v>
      </c>
      <c r="D43" s="1">
        <v>1232</v>
      </c>
      <c r="E43" s="1">
        <v>1106</v>
      </c>
      <c r="F43" s="1">
        <v>384</v>
      </c>
      <c r="G43" s="6">
        <v>0.4</v>
      </c>
      <c r="H43" s="1">
        <v>45</v>
      </c>
      <c r="I43" s="1" t="s">
        <v>34</v>
      </c>
      <c r="J43" s="1">
        <v>1140</v>
      </c>
      <c r="K43" s="1">
        <f t="shared" si="18"/>
        <v>-34</v>
      </c>
      <c r="L43" s="1">
        <f t="shared" si="3"/>
        <v>584</v>
      </c>
      <c r="M43" s="1">
        <v>522</v>
      </c>
      <c r="N43" s="1">
        <v>287.07999999999993</v>
      </c>
      <c r="O43" s="1">
        <v>270</v>
      </c>
      <c r="P43" s="1">
        <f t="shared" si="4"/>
        <v>116.8</v>
      </c>
      <c r="Q43" s="5">
        <f>10*P43-O43-N43-F43</f>
        <v>226.92000000000007</v>
      </c>
      <c r="R43" s="5">
        <f>Q43-S43</f>
        <v>126.92000000000007</v>
      </c>
      <c r="S43" s="5">
        <v>100</v>
      </c>
      <c r="T43" s="5"/>
      <c r="U43" s="1"/>
      <c r="V43" s="1">
        <f t="shared" si="7"/>
        <v>10</v>
      </c>
      <c r="W43" s="1">
        <f t="shared" si="8"/>
        <v>8.0571917808219169</v>
      </c>
      <c r="X43" s="1">
        <v>120.8</v>
      </c>
      <c r="Y43" s="1">
        <v>104.6</v>
      </c>
      <c r="Z43" s="1">
        <v>109.6</v>
      </c>
      <c r="AA43" s="1">
        <v>106</v>
      </c>
      <c r="AB43" s="1">
        <v>106.4</v>
      </c>
      <c r="AC43" s="1">
        <v>106.2</v>
      </c>
      <c r="AD43" s="1"/>
      <c r="AE43" s="1">
        <f t="shared" si="9"/>
        <v>51</v>
      </c>
      <c r="AF43" s="1">
        <f t="shared" si="10"/>
        <v>40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0" t="s">
        <v>76</v>
      </c>
      <c r="B44" s="10" t="s">
        <v>40</v>
      </c>
      <c r="C44" s="10"/>
      <c r="D44" s="10">
        <v>60</v>
      </c>
      <c r="E44" s="10">
        <v>60</v>
      </c>
      <c r="F44" s="10"/>
      <c r="G44" s="11">
        <v>0</v>
      </c>
      <c r="H44" s="10" t="e">
        <v>#N/A</v>
      </c>
      <c r="I44" s="10" t="s">
        <v>35</v>
      </c>
      <c r="J44" s="10">
        <v>60</v>
      </c>
      <c r="K44" s="10">
        <f t="shared" si="18"/>
        <v>0</v>
      </c>
      <c r="L44" s="10">
        <f t="shared" si="3"/>
        <v>0</v>
      </c>
      <c r="M44" s="10">
        <v>60</v>
      </c>
      <c r="N44" s="10"/>
      <c r="O44" s="10"/>
      <c r="P44" s="10">
        <f t="shared" si="4"/>
        <v>0</v>
      </c>
      <c r="Q44" s="12"/>
      <c r="R44" s="12"/>
      <c r="S44" s="12"/>
      <c r="T44" s="12"/>
      <c r="U44" s="10"/>
      <c r="V44" s="10" t="e">
        <f t="shared" si="7"/>
        <v>#DIV/0!</v>
      </c>
      <c r="W44" s="10" t="e">
        <f t="shared" si="8"/>
        <v>#DIV/0!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/>
      <c r="AE44" s="10">
        <f t="shared" si="9"/>
        <v>0</v>
      </c>
      <c r="AF44" s="10">
        <f t="shared" si="10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3" t="s">
        <v>77</v>
      </c>
      <c r="B45" s="13" t="s">
        <v>33</v>
      </c>
      <c r="C45" s="13"/>
      <c r="D45" s="13">
        <v>190.56700000000001</v>
      </c>
      <c r="E45" s="13">
        <v>190.56700000000001</v>
      </c>
      <c r="F45" s="13"/>
      <c r="G45" s="14">
        <v>0</v>
      </c>
      <c r="H45" s="13">
        <v>45</v>
      </c>
      <c r="I45" s="13" t="s">
        <v>34</v>
      </c>
      <c r="J45" s="13">
        <v>190.56700000000001</v>
      </c>
      <c r="K45" s="13">
        <f t="shared" si="18"/>
        <v>0</v>
      </c>
      <c r="L45" s="13">
        <f t="shared" si="3"/>
        <v>0</v>
      </c>
      <c r="M45" s="13">
        <v>190.56700000000001</v>
      </c>
      <c r="N45" s="13"/>
      <c r="O45" s="13"/>
      <c r="P45" s="13">
        <f t="shared" si="4"/>
        <v>0</v>
      </c>
      <c r="Q45" s="15"/>
      <c r="R45" s="15"/>
      <c r="S45" s="15"/>
      <c r="T45" s="15"/>
      <c r="U45" s="13"/>
      <c r="V45" s="13" t="e">
        <f t="shared" si="7"/>
        <v>#DIV/0!</v>
      </c>
      <c r="W45" s="13" t="e">
        <f t="shared" si="8"/>
        <v>#DIV/0!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 t="s">
        <v>41</v>
      </c>
      <c r="AE45" s="13">
        <f t="shared" si="9"/>
        <v>0</v>
      </c>
      <c r="AF45" s="13">
        <f t="shared" si="10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3" t="s">
        <v>78</v>
      </c>
      <c r="B46" s="13" t="s">
        <v>40</v>
      </c>
      <c r="C46" s="13"/>
      <c r="D46" s="13"/>
      <c r="E46" s="13"/>
      <c r="F46" s="13"/>
      <c r="G46" s="14">
        <v>0</v>
      </c>
      <c r="H46" s="13">
        <v>45</v>
      </c>
      <c r="I46" s="13" t="s">
        <v>34</v>
      </c>
      <c r="J46" s="13"/>
      <c r="K46" s="13">
        <f t="shared" si="18"/>
        <v>0</v>
      </c>
      <c r="L46" s="13">
        <f t="shared" si="3"/>
        <v>0</v>
      </c>
      <c r="M46" s="13"/>
      <c r="N46" s="13"/>
      <c r="O46" s="13"/>
      <c r="P46" s="13">
        <f t="shared" si="4"/>
        <v>0</v>
      </c>
      <c r="Q46" s="15"/>
      <c r="R46" s="15"/>
      <c r="S46" s="15"/>
      <c r="T46" s="15"/>
      <c r="U46" s="13"/>
      <c r="V46" s="13" t="e">
        <f t="shared" si="7"/>
        <v>#DIV/0!</v>
      </c>
      <c r="W46" s="13" t="e">
        <f t="shared" si="8"/>
        <v>#DIV/0!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 t="s">
        <v>41</v>
      </c>
      <c r="AE46" s="13">
        <f t="shared" si="9"/>
        <v>0</v>
      </c>
      <c r="AF46" s="13">
        <f t="shared" si="10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3" t="s">
        <v>79</v>
      </c>
      <c r="B47" s="13" t="s">
        <v>40</v>
      </c>
      <c r="C47" s="13"/>
      <c r="D47" s="13"/>
      <c r="E47" s="13"/>
      <c r="F47" s="13"/>
      <c r="G47" s="14">
        <v>0</v>
      </c>
      <c r="H47" s="13">
        <v>40</v>
      </c>
      <c r="I47" s="13" t="s">
        <v>34</v>
      </c>
      <c r="J47" s="13"/>
      <c r="K47" s="13">
        <f t="shared" si="18"/>
        <v>0</v>
      </c>
      <c r="L47" s="13">
        <f t="shared" si="3"/>
        <v>0</v>
      </c>
      <c r="M47" s="13"/>
      <c r="N47" s="13"/>
      <c r="O47" s="13"/>
      <c r="P47" s="13">
        <f t="shared" si="4"/>
        <v>0</v>
      </c>
      <c r="Q47" s="15"/>
      <c r="R47" s="15"/>
      <c r="S47" s="15"/>
      <c r="T47" s="15"/>
      <c r="U47" s="13"/>
      <c r="V47" s="13" t="e">
        <f t="shared" si="7"/>
        <v>#DIV/0!</v>
      </c>
      <c r="W47" s="13" t="e">
        <f t="shared" si="8"/>
        <v>#DIV/0!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 t="s">
        <v>41</v>
      </c>
      <c r="AE47" s="13">
        <f t="shared" si="9"/>
        <v>0</v>
      </c>
      <c r="AF47" s="13">
        <f t="shared" si="10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33</v>
      </c>
      <c r="C48" s="1">
        <v>183.12899999999999</v>
      </c>
      <c r="D48" s="1">
        <v>346.69</v>
      </c>
      <c r="E48" s="1">
        <v>255.495</v>
      </c>
      <c r="F48" s="1">
        <v>223.857</v>
      </c>
      <c r="G48" s="6">
        <v>1</v>
      </c>
      <c r="H48" s="1">
        <v>40</v>
      </c>
      <c r="I48" s="1" t="s">
        <v>34</v>
      </c>
      <c r="J48" s="1">
        <v>264.62200000000001</v>
      </c>
      <c r="K48" s="1">
        <f t="shared" si="18"/>
        <v>-9.1270000000000095</v>
      </c>
      <c r="L48" s="1">
        <f t="shared" si="3"/>
        <v>152.87299999999999</v>
      </c>
      <c r="M48" s="1">
        <v>102.622</v>
      </c>
      <c r="N48" s="1">
        <v>103.58388000000009</v>
      </c>
      <c r="O48" s="1">
        <v>50</v>
      </c>
      <c r="P48" s="1">
        <f t="shared" si="4"/>
        <v>30.574599999999997</v>
      </c>
      <c r="Q48" s="5"/>
      <c r="R48" s="5">
        <f t="shared" ref="R48:R50" si="19">Q48-S48</f>
        <v>0</v>
      </c>
      <c r="S48" s="5"/>
      <c r="T48" s="5"/>
      <c r="U48" s="1"/>
      <c r="V48" s="1">
        <f t="shared" si="7"/>
        <v>12.344916368488882</v>
      </c>
      <c r="W48" s="1">
        <f t="shared" si="8"/>
        <v>12.344916368488882</v>
      </c>
      <c r="X48" s="1">
        <v>43.206800000000001</v>
      </c>
      <c r="Y48" s="1">
        <v>39.592599999999997</v>
      </c>
      <c r="Z48" s="1">
        <v>27.293399999999998</v>
      </c>
      <c r="AA48" s="1">
        <v>29.388400000000001</v>
      </c>
      <c r="AB48" s="1">
        <v>39.508799999999987</v>
      </c>
      <c r="AC48" s="1">
        <v>40.967399999999998</v>
      </c>
      <c r="AD48" s="1"/>
      <c r="AE48" s="1">
        <f t="shared" si="9"/>
        <v>0</v>
      </c>
      <c r="AF48" s="1">
        <f t="shared" si="10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40</v>
      </c>
      <c r="C49" s="1">
        <v>452</v>
      </c>
      <c r="D49" s="1">
        <v>174</v>
      </c>
      <c r="E49" s="1">
        <v>331</v>
      </c>
      <c r="F49" s="1">
        <v>244</v>
      </c>
      <c r="G49" s="6">
        <v>0.4</v>
      </c>
      <c r="H49" s="1">
        <v>40</v>
      </c>
      <c r="I49" s="1" t="s">
        <v>34</v>
      </c>
      <c r="J49" s="1">
        <v>353</v>
      </c>
      <c r="K49" s="1">
        <f t="shared" si="18"/>
        <v>-22</v>
      </c>
      <c r="L49" s="1">
        <f t="shared" si="3"/>
        <v>295</v>
      </c>
      <c r="M49" s="1">
        <v>36</v>
      </c>
      <c r="N49" s="1">
        <v>86.220000000000027</v>
      </c>
      <c r="O49" s="1">
        <v>50</v>
      </c>
      <c r="P49" s="1">
        <f t="shared" si="4"/>
        <v>59</v>
      </c>
      <c r="Q49" s="5">
        <f t="shared" ref="Q49:Q50" si="20">10*P49-O49-N49-F49</f>
        <v>209.77999999999997</v>
      </c>
      <c r="R49" s="5">
        <f t="shared" si="19"/>
        <v>109.77999999999997</v>
      </c>
      <c r="S49" s="5">
        <v>100</v>
      </c>
      <c r="T49" s="5"/>
      <c r="U49" s="1"/>
      <c r="V49" s="1">
        <f t="shared" si="7"/>
        <v>10</v>
      </c>
      <c r="W49" s="1">
        <f t="shared" si="8"/>
        <v>6.4444067796610174</v>
      </c>
      <c r="X49" s="1">
        <v>54.8</v>
      </c>
      <c r="Y49" s="1">
        <v>59.6</v>
      </c>
      <c r="Z49" s="1">
        <v>60.2</v>
      </c>
      <c r="AA49" s="1">
        <v>55</v>
      </c>
      <c r="AB49" s="1">
        <v>77.599999999999994</v>
      </c>
      <c r="AC49" s="1">
        <v>72.2</v>
      </c>
      <c r="AD49" s="1"/>
      <c r="AE49" s="1">
        <f t="shared" si="9"/>
        <v>44</v>
      </c>
      <c r="AF49" s="1">
        <f t="shared" si="10"/>
        <v>40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40</v>
      </c>
      <c r="C50" s="1">
        <v>403</v>
      </c>
      <c r="D50" s="1">
        <v>528</v>
      </c>
      <c r="E50" s="1">
        <v>372</v>
      </c>
      <c r="F50" s="1">
        <v>506</v>
      </c>
      <c r="G50" s="6">
        <v>0.4</v>
      </c>
      <c r="H50" s="1">
        <v>45</v>
      </c>
      <c r="I50" s="1" t="s">
        <v>34</v>
      </c>
      <c r="J50" s="1">
        <v>395</v>
      </c>
      <c r="K50" s="1">
        <f t="shared" si="18"/>
        <v>-23</v>
      </c>
      <c r="L50" s="1">
        <f t="shared" si="3"/>
        <v>324</v>
      </c>
      <c r="M50" s="1">
        <v>48</v>
      </c>
      <c r="N50" s="1">
        <v>0</v>
      </c>
      <c r="O50" s="1"/>
      <c r="P50" s="1">
        <f t="shared" si="4"/>
        <v>64.8</v>
      </c>
      <c r="Q50" s="5">
        <f t="shared" si="20"/>
        <v>142</v>
      </c>
      <c r="R50" s="5">
        <f t="shared" si="19"/>
        <v>142</v>
      </c>
      <c r="S50" s="5"/>
      <c r="T50" s="5"/>
      <c r="U50" s="1"/>
      <c r="V50" s="1">
        <f t="shared" si="7"/>
        <v>10</v>
      </c>
      <c r="W50" s="1">
        <f t="shared" si="8"/>
        <v>7.8086419753086425</v>
      </c>
      <c r="X50" s="1">
        <v>66.599999999999994</v>
      </c>
      <c r="Y50" s="1">
        <v>80.599999999999994</v>
      </c>
      <c r="Z50" s="1">
        <v>97.2</v>
      </c>
      <c r="AA50" s="1">
        <v>83.4</v>
      </c>
      <c r="AB50" s="1">
        <v>93.6</v>
      </c>
      <c r="AC50" s="1">
        <v>90.2</v>
      </c>
      <c r="AD50" s="1"/>
      <c r="AE50" s="1">
        <f t="shared" si="9"/>
        <v>57</v>
      </c>
      <c r="AF50" s="1">
        <f t="shared" si="10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0" t="s">
        <v>83</v>
      </c>
      <c r="B51" s="10" t="s">
        <v>33</v>
      </c>
      <c r="C51" s="10"/>
      <c r="D51" s="10">
        <v>43.36</v>
      </c>
      <c r="E51" s="10">
        <v>43.36</v>
      </c>
      <c r="F51" s="10"/>
      <c r="G51" s="11">
        <v>0</v>
      </c>
      <c r="H51" s="10" t="e">
        <v>#N/A</v>
      </c>
      <c r="I51" s="10" t="s">
        <v>35</v>
      </c>
      <c r="J51" s="10">
        <v>43.36</v>
      </c>
      <c r="K51" s="10">
        <f t="shared" si="18"/>
        <v>0</v>
      </c>
      <c r="L51" s="10">
        <f t="shared" si="3"/>
        <v>0</v>
      </c>
      <c r="M51" s="10">
        <v>43.36</v>
      </c>
      <c r="N51" s="10"/>
      <c r="O51" s="10"/>
      <c r="P51" s="10">
        <f t="shared" si="4"/>
        <v>0</v>
      </c>
      <c r="Q51" s="12"/>
      <c r="R51" s="12"/>
      <c r="S51" s="12"/>
      <c r="T51" s="12"/>
      <c r="U51" s="10"/>
      <c r="V51" s="10" t="e">
        <f t="shared" si="7"/>
        <v>#DIV/0!</v>
      </c>
      <c r="W51" s="10" t="e">
        <f t="shared" si="8"/>
        <v>#DIV/0!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/>
      <c r="AE51" s="10">
        <f t="shared" si="9"/>
        <v>0</v>
      </c>
      <c r="AF51" s="10">
        <f t="shared" si="10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3" t="s">
        <v>84</v>
      </c>
      <c r="B52" s="13" t="s">
        <v>33</v>
      </c>
      <c r="C52" s="13"/>
      <c r="D52" s="13">
        <v>42.790999999999997</v>
      </c>
      <c r="E52" s="13">
        <v>42.790999999999997</v>
      </c>
      <c r="F52" s="13"/>
      <c r="G52" s="14">
        <v>0</v>
      </c>
      <c r="H52" s="13" t="e">
        <v>#N/A</v>
      </c>
      <c r="I52" s="13" t="s">
        <v>34</v>
      </c>
      <c r="J52" s="13">
        <v>42.790999999999997</v>
      </c>
      <c r="K52" s="13">
        <f t="shared" si="18"/>
        <v>0</v>
      </c>
      <c r="L52" s="13">
        <f t="shared" si="3"/>
        <v>0</v>
      </c>
      <c r="M52" s="13">
        <v>42.790999999999997</v>
      </c>
      <c r="N52" s="13"/>
      <c r="O52" s="13"/>
      <c r="P52" s="13">
        <f t="shared" si="4"/>
        <v>0</v>
      </c>
      <c r="Q52" s="15"/>
      <c r="R52" s="15"/>
      <c r="S52" s="15"/>
      <c r="T52" s="15"/>
      <c r="U52" s="13"/>
      <c r="V52" s="13" t="e">
        <f t="shared" si="7"/>
        <v>#DIV/0!</v>
      </c>
      <c r="W52" s="13" t="e">
        <f t="shared" si="8"/>
        <v>#DIV/0!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 t="s">
        <v>41</v>
      </c>
      <c r="AE52" s="13">
        <f t="shared" si="9"/>
        <v>0</v>
      </c>
      <c r="AF52" s="13">
        <f t="shared" si="10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3" t="s">
        <v>85</v>
      </c>
      <c r="B53" s="13" t="s">
        <v>40</v>
      </c>
      <c r="C53" s="13"/>
      <c r="D53" s="13">
        <v>30</v>
      </c>
      <c r="E53" s="13">
        <v>30</v>
      </c>
      <c r="F53" s="13"/>
      <c r="G53" s="14">
        <v>0</v>
      </c>
      <c r="H53" s="13">
        <v>40</v>
      </c>
      <c r="I53" s="13" t="s">
        <v>34</v>
      </c>
      <c r="J53" s="13">
        <v>30</v>
      </c>
      <c r="K53" s="13">
        <f t="shared" si="18"/>
        <v>0</v>
      </c>
      <c r="L53" s="13">
        <f t="shared" si="3"/>
        <v>0</v>
      </c>
      <c r="M53" s="13">
        <v>30</v>
      </c>
      <c r="N53" s="13"/>
      <c r="O53" s="13"/>
      <c r="P53" s="13">
        <f t="shared" si="4"/>
        <v>0</v>
      </c>
      <c r="Q53" s="15"/>
      <c r="R53" s="15"/>
      <c r="S53" s="15"/>
      <c r="T53" s="15"/>
      <c r="U53" s="13"/>
      <c r="V53" s="13" t="e">
        <f t="shared" si="7"/>
        <v>#DIV/0!</v>
      </c>
      <c r="W53" s="13" t="e">
        <f t="shared" si="8"/>
        <v>#DIV/0!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 t="s">
        <v>41</v>
      </c>
      <c r="AE53" s="13">
        <f t="shared" si="9"/>
        <v>0</v>
      </c>
      <c r="AF53" s="13">
        <f t="shared" si="10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40</v>
      </c>
      <c r="C54" s="1">
        <v>264</v>
      </c>
      <c r="D54" s="1">
        <v>1278</v>
      </c>
      <c r="E54" s="1">
        <v>1146</v>
      </c>
      <c r="F54" s="1">
        <v>378</v>
      </c>
      <c r="G54" s="6">
        <v>0.4</v>
      </c>
      <c r="H54" s="1">
        <v>40</v>
      </c>
      <c r="I54" s="1" t="s">
        <v>34</v>
      </c>
      <c r="J54" s="1">
        <v>1177</v>
      </c>
      <c r="K54" s="1">
        <f t="shared" si="18"/>
        <v>-31</v>
      </c>
      <c r="L54" s="1">
        <f t="shared" si="3"/>
        <v>624</v>
      </c>
      <c r="M54" s="1">
        <v>522</v>
      </c>
      <c r="N54" s="1">
        <v>241.3599999999999</v>
      </c>
      <c r="O54" s="1">
        <v>230</v>
      </c>
      <c r="P54" s="1">
        <f t="shared" si="4"/>
        <v>124.8</v>
      </c>
      <c r="Q54" s="5">
        <f t="shared" ref="Q54:Q58" si="21">10*P54-O54-N54-F54</f>
        <v>398.6400000000001</v>
      </c>
      <c r="R54" s="5">
        <f t="shared" ref="R54:R59" si="22">Q54-S54</f>
        <v>208.6400000000001</v>
      </c>
      <c r="S54" s="5">
        <v>190</v>
      </c>
      <c r="T54" s="5"/>
      <c r="U54" s="1"/>
      <c r="V54" s="1">
        <f t="shared" si="7"/>
        <v>10</v>
      </c>
      <c r="W54" s="1">
        <f t="shared" si="8"/>
        <v>6.8057692307692301</v>
      </c>
      <c r="X54" s="1">
        <v>115.6</v>
      </c>
      <c r="Y54" s="1">
        <v>108.2</v>
      </c>
      <c r="Z54" s="1">
        <v>117.2</v>
      </c>
      <c r="AA54" s="1">
        <v>108.2</v>
      </c>
      <c r="AB54" s="1">
        <v>105</v>
      </c>
      <c r="AC54" s="1">
        <v>104.6</v>
      </c>
      <c r="AD54" s="1"/>
      <c r="AE54" s="1">
        <f t="shared" si="9"/>
        <v>83</v>
      </c>
      <c r="AF54" s="1">
        <f t="shared" si="10"/>
        <v>76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33</v>
      </c>
      <c r="C55" s="1">
        <v>84.025999999999996</v>
      </c>
      <c r="D55" s="1">
        <v>161.685</v>
      </c>
      <c r="E55" s="1">
        <v>122.441</v>
      </c>
      <c r="F55" s="1">
        <v>104.428</v>
      </c>
      <c r="G55" s="6">
        <v>1</v>
      </c>
      <c r="H55" s="1">
        <v>50</v>
      </c>
      <c r="I55" s="1" t="s">
        <v>34</v>
      </c>
      <c r="J55" s="1">
        <v>129.69999999999999</v>
      </c>
      <c r="K55" s="1">
        <f t="shared" si="18"/>
        <v>-7.2589999999999861</v>
      </c>
      <c r="L55" s="1">
        <f t="shared" si="3"/>
        <v>122.441</v>
      </c>
      <c r="M55" s="1"/>
      <c r="N55" s="1">
        <v>0</v>
      </c>
      <c r="O55" s="1"/>
      <c r="P55" s="1">
        <f t="shared" si="4"/>
        <v>24.488199999999999</v>
      </c>
      <c r="Q55" s="5">
        <f t="shared" si="21"/>
        <v>140.45400000000001</v>
      </c>
      <c r="R55" s="5">
        <f t="shared" si="22"/>
        <v>140.45400000000001</v>
      </c>
      <c r="S55" s="5"/>
      <c r="T55" s="5"/>
      <c r="U55" s="1"/>
      <c r="V55" s="1">
        <f t="shared" si="7"/>
        <v>10</v>
      </c>
      <c r="W55" s="1">
        <f t="shared" si="8"/>
        <v>4.2644212314502496</v>
      </c>
      <c r="X55" s="1">
        <v>17.527200000000001</v>
      </c>
      <c r="Y55" s="1">
        <v>20.228400000000001</v>
      </c>
      <c r="Z55" s="1">
        <v>20.826599999999999</v>
      </c>
      <c r="AA55" s="1">
        <v>21.663799999999998</v>
      </c>
      <c r="AB55" s="1">
        <v>19.416399999999999</v>
      </c>
      <c r="AC55" s="1">
        <v>20.189399999999999</v>
      </c>
      <c r="AD55" s="1"/>
      <c r="AE55" s="1">
        <f t="shared" si="9"/>
        <v>140</v>
      </c>
      <c r="AF55" s="1">
        <f t="shared" si="10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33</v>
      </c>
      <c r="C56" s="1">
        <v>88.74</v>
      </c>
      <c r="D56" s="1">
        <v>236.85300000000001</v>
      </c>
      <c r="E56" s="1">
        <v>166.12899999999999</v>
      </c>
      <c r="F56" s="1">
        <v>133.816</v>
      </c>
      <c r="G56" s="6">
        <v>1</v>
      </c>
      <c r="H56" s="1">
        <v>50</v>
      </c>
      <c r="I56" s="1" t="s">
        <v>34</v>
      </c>
      <c r="J56" s="1">
        <v>170.95</v>
      </c>
      <c r="K56" s="1">
        <f t="shared" si="18"/>
        <v>-4.820999999999998</v>
      </c>
      <c r="L56" s="1">
        <f t="shared" si="3"/>
        <v>166.12899999999999</v>
      </c>
      <c r="M56" s="1"/>
      <c r="N56" s="1">
        <v>16.091699999999921</v>
      </c>
      <c r="O56" s="1"/>
      <c r="P56" s="1">
        <f t="shared" si="4"/>
        <v>33.2258</v>
      </c>
      <c r="Q56" s="5">
        <f t="shared" si="21"/>
        <v>182.35030000000003</v>
      </c>
      <c r="R56" s="5">
        <f t="shared" si="22"/>
        <v>102.35030000000003</v>
      </c>
      <c r="S56" s="5">
        <v>80</v>
      </c>
      <c r="T56" s="5"/>
      <c r="U56" s="1"/>
      <c r="V56" s="1">
        <f t="shared" si="7"/>
        <v>9.9999999999999982</v>
      </c>
      <c r="W56" s="1">
        <f t="shared" si="8"/>
        <v>4.5117860217060217</v>
      </c>
      <c r="X56" s="1">
        <v>26.347200000000001</v>
      </c>
      <c r="Y56" s="1">
        <v>30.095800000000001</v>
      </c>
      <c r="Z56" s="1">
        <v>29.6066</v>
      </c>
      <c r="AA56" s="1">
        <v>26.0428</v>
      </c>
      <c r="AB56" s="1">
        <v>24.28</v>
      </c>
      <c r="AC56" s="1">
        <v>24.405200000000001</v>
      </c>
      <c r="AD56" s="1"/>
      <c r="AE56" s="1">
        <f t="shared" si="9"/>
        <v>102</v>
      </c>
      <c r="AF56" s="1">
        <f t="shared" si="10"/>
        <v>80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89</v>
      </c>
      <c r="B57" s="1" t="s">
        <v>33</v>
      </c>
      <c r="C57" s="1">
        <v>134.571</v>
      </c>
      <c r="D57" s="1">
        <v>213.32900000000001</v>
      </c>
      <c r="E57" s="1">
        <v>162.35599999999999</v>
      </c>
      <c r="F57" s="1">
        <v>152.17500000000001</v>
      </c>
      <c r="G57" s="6">
        <v>1</v>
      </c>
      <c r="H57" s="1">
        <v>40</v>
      </c>
      <c r="I57" s="1" t="s">
        <v>34</v>
      </c>
      <c r="J57" s="1">
        <v>163.44999999999999</v>
      </c>
      <c r="K57" s="1">
        <f t="shared" si="18"/>
        <v>-1.0939999999999941</v>
      </c>
      <c r="L57" s="1">
        <f t="shared" si="3"/>
        <v>112.40599999999999</v>
      </c>
      <c r="M57" s="1">
        <v>49.95</v>
      </c>
      <c r="N57" s="1">
        <v>48.52567999999998</v>
      </c>
      <c r="O57" s="1"/>
      <c r="P57" s="1">
        <f t="shared" si="4"/>
        <v>22.481199999999998</v>
      </c>
      <c r="Q57" s="5">
        <f t="shared" si="21"/>
        <v>24.111319999999978</v>
      </c>
      <c r="R57" s="5">
        <f t="shared" si="22"/>
        <v>24.111319999999978</v>
      </c>
      <c r="S57" s="5"/>
      <c r="T57" s="5"/>
      <c r="U57" s="1"/>
      <c r="V57" s="1">
        <f t="shared" si="7"/>
        <v>9.9999999999999982</v>
      </c>
      <c r="W57" s="1">
        <f t="shared" si="8"/>
        <v>8.9274896357845659</v>
      </c>
      <c r="X57" s="1">
        <v>27.145</v>
      </c>
      <c r="Y57" s="1">
        <v>28.829599999999999</v>
      </c>
      <c r="Z57" s="1">
        <v>20.702200000000001</v>
      </c>
      <c r="AA57" s="1">
        <v>20.57</v>
      </c>
      <c r="AB57" s="1">
        <v>27.580200000000001</v>
      </c>
      <c r="AC57" s="1">
        <v>27.902200000000001</v>
      </c>
      <c r="AD57" s="1"/>
      <c r="AE57" s="1">
        <f t="shared" si="9"/>
        <v>24</v>
      </c>
      <c r="AF57" s="1">
        <f t="shared" si="10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90</v>
      </c>
      <c r="B58" s="1" t="s">
        <v>33</v>
      </c>
      <c r="C58" s="1">
        <v>882.82799999999997</v>
      </c>
      <c r="D58" s="1">
        <v>2328.895</v>
      </c>
      <c r="E58" s="1">
        <v>2662.6750000000002</v>
      </c>
      <c r="F58" s="1">
        <v>437.33300000000003</v>
      </c>
      <c r="G58" s="6">
        <v>1</v>
      </c>
      <c r="H58" s="1">
        <v>40</v>
      </c>
      <c r="I58" s="1" t="s">
        <v>34</v>
      </c>
      <c r="J58" s="1">
        <v>2647.2</v>
      </c>
      <c r="K58" s="1">
        <f t="shared" si="18"/>
        <v>15.475000000000364</v>
      </c>
      <c r="L58" s="1">
        <f t="shared" si="3"/>
        <v>446.67500000000018</v>
      </c>
      <c r="M58" s="1">
        <v>2216</v>
      </c>
      <c r="N58" s="1">
        <v>138.43748000000039</v>
      </c>
      <c r="O58" s="1">
        <v>100</v>
      </c>
      <c r="P58" s="1">
        <f t="shared" si="4"/>
        <v>89.335000000000036</v>
      </c>
      <c r="Q58" s="5">
        <f t="shared" si="21"/>
        <v>217.57951999999995</v>
      </c>
      <c r="R58" s="5">
        <f t="shared" si="22"/>
        <v>117.57951999999995</v>
      </c>
      <c r="S58" s="5">
        <v>100</v>
      </c>
      <c r="T58" s="5"/>
      <c r="U58" s="1"/>
      <c r="V58" s="1">
        <f t="shared" si="7"/>
        <v>10</v>
      </c>
      <c r="W58" s="1">
        <f t="shared" si="8"/>
        <v>7.5644537975037789</v>
      </c>
      <c r="X58" s="1">
        <v>97.423800000000028</v>
      </c>
      <c r="Y58" s="1">
        <v>95.194599999999994</v>
      </c>
      <c r="Z58" s="1">
        <v>96.839000000000027</v>
      </c>
      <c r="AA58" s="1">
        <v>103.36660000000001</v>
      </c>
      <c r="AB58" s="1">
        <v>145.62919999999991</v>
      </c>
      <c r="AC58" s="1">
        <v>135.81899999999999</v>
      </c>
      <c r="AD58" s="1"/>
      <c r="AE58" s="1">
        <f t="shared" si="9"/>
        <v>118</v>
      </c>
      <c r="AF58" s="1">
        <f t="shared" si="10"/>
        <v>100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 t="s">
        <v>33</v>
      </c>
      <c r="C59" s="1">
        <v>17.338999999999999</v>
      </c>
      <c r="D59" s="1">
        <v>294.637</v>
      </c>
      <c r="E59" s="1">
        <v>149.815</v>
      </c>
      <c r="F59" s="1">
        <v>141.053</v>
      </c>
      <c r="G59" s="6">
        <v>1</v>
      </c>
      <c r="H59" s="1">
        <v>40</v>
      </c>
      <c r="I59" s="1" t="s">
        <v>34</v>
      </c>
      <c r="J59" s="1">
        <v>192.279</v>
      </c>
      <c r="K59" s="1">
        <f t="shared" si="18"/>
        <v>-42.463999999999999</v>
      </c>
      <c r="L59" s="1">
        <f t="shared" si="3"/>
        <v>63.915999999999997</v>
      </c>
      <c r="M59" s="1">
        <v>85.899000000000001</v>
      </c>
      <c r="N59" s="1">
        <v>0</v>
      </c>
      <c r="O59" s="1"/>
      <c r="P59" s="1">
        <f t="shared" si="4"/>
        <v>12.783199999999999</v>
      </c>
      <c r="Q59" s="5"/>
      <c r="R59" s="5">
        <f t="shared" si="22"/>
        <v>0</v>
      </c>
      <c r="S59" s="5"/>
      <c r="T59" s="5"/>
      <c r="U59" s="1"/>
      <c r="V59" s="1">
        <f t="shared" si="7"/>
        <v>11.034248075599224</v>
      </c>
      <c r="W59" s="1">
        <f t="shared" si="8"/>
        <v>11.034248075599224</v>
      </c>
      <c r="X59" s="1">
        <v>18.405000000000001</v>
      </c>
      <c r="Y59" s="1">
        <v>21.882999999999999</v>
      </c>
      <c r="Z59" s="1">
        <v>18.792200000000001</v>
      </c>
      <c r="AA59" s="1">
        <v>19.5426</v>
      </c>
      <c r="AB59" s="1">
        <v>13.718400000000001</v>
      </c>
      <c r="AC59" s="1">
        <v>10.301600000000001</v>
      </c>
      <c r="AD59" s="1"/>
      <c r="AE59" s="1">
        <f t="shared" si="9"/>
        <v>0</v>
      </c>
      <c r="AF59" s="1">
        <f t="shared" si="10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3" t="s">
        <v>92</v>
      </c>
      <c r="B60" s="13" t="s">
        <v>40</v>
      </c>
      <c r="C60" s="13"/>
      <c r="D60" s="13"/>
      <c r="E60" s="13"/>
      <c r="F60" s="13"/>
      <c r="G60" s="14">
        <v>0</v>
      </c>
      <c r="H60" s="13">
        <v>50</v>
      </c>
      <c r="I60" s="13" t="s">
        <v>34</v>
      </c>
      <c r="J60" s="13"/>
      <c r="K60" s="13">
        <f t="shared" si="18"/>
        <v>0</v>
      </c>
      <c r="L60" s="13">
        <f t="shared" si="3"/>
        <v>0</v>
      </c>
      <c r="M60" s="13"/>
      <c r="N60" s="13"/>
      <c r="O60" s="13"/>
      <c r="P60" s="13">
        <f t="shared" si="4"/>
        <v>0</v>
      </c>
      <c r="Q60" s="15"/>
      <c r="R60" s="15"/>
      <c r="S60" s="15"/>
      <c r="T60" s="15"/>
      <c r="U60" s="13"/>
      <c r="V60" s="13" t="e">
        <f t="shared" si="7"/>
        <v>#DIV/0!</v>
      </c>
      <c r="W60" s="13" t="e">
        <f t="shared" si="8"/>
        <v>#DIV/0!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 t="s">
        <v>41</v>
      </c>
      <c r="AE60" s="13">
        <f t="shared" si="9"/>
        <v>0</v>
      </c>
      <c r="AF60" s="13">
        <f t="shared" si="10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93</v>
      </c>
      <c r="B61" s="1" t="s">
        <v>33</v>
      </c>
      <c r="C61" s="1">
        <v>23.007999999999999</v>
      </c>
      <c r="D61" s="1">
        <v>619.98099999999999</v>
      </c>
      <c r="E61" s="1">
        <v>418.233</v>
      </c>
      <c r="F61" s="1">
        <v>193.63800000000001</v>
      </c>
      <c r="G61" s="6">
        <v>1</v>
      </c>
      <c r="H61" s="1">
        <v>40</v>
      </c>
      <c r="I61" s="1" t="s">
        <v>34</v>
      </c>
      <c r="J61" s="1">
        <v>411.83499999999998</v>
      </c>
      <c r="K61" s="1">
        <f t="shared" si="18"/>
        <v>6.3980000000000246</v>
      </c>
      <c r="L61" s="1">
        <f t="shared" si="3"/>
        <v>214.298</v>
      </c>
      <c r="M61" s="1">
        <v>203.935</v>
      </c>
      <c r="N61" s="1">
        <v>28.913200000000131</v>
      </c>
      <c r="O61" s="1"/>
      <c r="P61" s="1">
        <f t="shared" si="4"/>
        <v>42.8596</v>
      </c>
      <c r="Q61" s="5">
        <f t="shared" ref="Q61:Q63" si="23">10*P61-O61-N61-F61</f>
        <v>206.04479999999987</v>
      </c>
      <c r="R61" s="5">
        <f t="shared" ref="R61:R63" si="24">Q61-S61</f>
        <v>106.04479999999987</v>
      </c>
      <c r="S61" s="5">
        <v>100</v>
      </c>
      <c r="T61" s="5"/>
      <c r="U61" s="1"/>
      <c r="V61" s="1">
        <f t="shared" si="7"/>
        <v>10</v>
      </c>
      <c r="W61" s="1">
        <f t="shared" si="8"/>
        <v>5.1925636263520927</v>
      </c>
      <c r="X61" s="1">
        <v>39.468200000000003</v>
      </c>
      <c r="Y61" s="1">
        <v>43.555999999999997</v>
      </c>
      <c r="Z61" s="1">
        <v>38.770200000000003</v>
      </c>
      <c r="AA61" s="1">
        <v>38.922600000000003</v>
      </c>
      <c r="AB61" s="1">
        <v>28.030799999999999</v>
      </c>
      <c r="AC61" s="1">
        <v>31.330400000000001</v>
      </c>
      <c r="AD61" s="1"/>
      <c r="AE61" s="1">
        <f t="shared" si="9"/>
        <v>106</v>
      </c>
      <c r="AF61" s="1">
        <f t="shared" si="10"/>
        <v>100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94</v>
      </c>
      <c r="B62" s="1" t="s">
        <v>40</v>
      </c>
      <c r="C62" s="1">
        <v>447</v>
      </c>
      <c r="D62" s="1">
        <v>336</v>
      </c>
      <c r="E62" s="1">
        <v>512</v>
      </c>
      <c r="F62" s="1">
        <v>224</v>
      </c>
      <c r="G62" s="6">
        <v>0.4</v>
      </c>
      <c r="H62" s="1">
        <v>40</v>
      </c>
      <c r="I62" s="1" t="s">
        <v>34</v>
      </c>
      <c r="J62" s="1">
        <v>532</v>
      </c>
      <c r="K62" s="1">
        <f t="shared" si="18"/>
        <v>-20</v>
      </c>
      <c r="L62" s="1">
        <f t="shared" si="3"/>
        <v>392</v>
      </c>
      <c r="M62" s="1">
        <v>120</v>
      </c>
      <c r="N62" s="1">
        <v>149.80000000000001</v>
      </c>
      <c r="O62" s="1">
        <v>140</v>
      </c>
      <c r="P62" s="1">
        <f t="shared" si="4"/>
        <v>78.400000000000006</v>
      </c>
      <c r="Q62" s="5">
        <f t="shared" si="23"/>
        <v>270.2</v>
      </c>
      <c r="R62" s="5">
        <f t="shared" si="24"/>
        <v>150.19999999999999</v>
      </c>
      <c r="S62" s="5">
        <v>120</v>
      </c>
      <c r="T62" s="5"/>
      <c r="U62" s="1"/>
      <c r="V62" s="1">
        <f t="shared" si="7"/>
        <v>10</v>
      </c>
      <c r="W62" s="1">
        <f t="shared" si="8"/>
        <v>6.5535714285714279</v>
      </c>
      <c r="X62" s="1">
        <v>72</v>
      </c>
      <c r="Y62" s="1">
        <v>67</v>
      </c>
      <c r="Z62" s="1">
        <v>71.2</v>
      </c>
      <c r="AA62" s="1">
        <v>75.2</v>
      </c>
      <c r="AB62" s="1">
        <v>87.4</v>
      </c>
      <c r="AC62" s="1">
        <v>76.8</v>
      </c>
      <c r="AD62" s="1"/>
      <c r="AE62" s="1">
        <f t="shared" si="9"/>
        <v>60</v>
      </c>
      <c r="AF62" s="1">
        <f t="shared" si="10"/>
        <v>48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95</v>
      </c>
      <c r="B63" s="1" t="s">
        <v>40</v>
      </c>
      <c r="C63" s="1">
        <v>367</v>
      </c>
      <c r="D63" s="1">
        <v>324</v>
      </c>
      <c r="E63" s="1">
        <v>411</v>
      </c>
      <c r="F63" s="1">
        <v>245</v>
      </c>
      <c r="G63" s="6">
        <v>0.4</v>
      </c>
      <c r="H63" s="1">
        <v>40</v>
      </c>
      <c r="I63" s="1" t="s">
        <v>34</v>
      </c>
      <c r="J63" s="1">
        <v>434</v>
      </c>
      <c r="K63" s="1">
        <f t="shared" si="18"/>
        <v>-23</v>
      </c>
      <c r="L63" s="1">
        <f t="shared" si="3"/>
        <v>411</v>
      </c>
      <c r="M63" s="1"/>
      <c r="N63" s="1">
        <v>149.95999999999989</v>
      </c>
      <c r="O63" s="1">
        <v>140</v>
      </c>
      <c r="P63" s="1">
        <f t="shared" si="4"/>
        <v>82.2</v>
      </c>
      <c r="Q63" s="5">
        <f t="shared" si="23"/>
        <v>287.04000000000008</v>
      </c>
      <c r="R63" s="5">
        <f t="shared" si="24"/>
        <v>147.04000000000008</v>
      </c>
      <c r="S63" s="5">
        <v>140</v>
      </c>
      <c r="T63" s="5"/>
      <c r="U63" s="1"/>
      <c r="V63" s="1">
        <f t="shared" si="7"/>
        <v>10</v>
      </c>
      <c r="W63" s="1">
        <f t="shared" si="8"/>
        <v>6.5080291970802904</v>
      </c>
      <c r="X63" s="1">
        <v>76.2</v>
      </c>
      <c r="Y63" s="1">
        <v>70.2</v>
      </c>
      <c r="Z63" s="1">
        <v>74.599999999999994</v>
      </c>
      <c r="AA63" s="1">
        <v>79.8</v>
      </c>
      <c r="AB63" s="1">
        <v>85</v>
      </c>
      <c r="AC63" s="1">
        <v>79.2</v>
      </c>
      <c r="AD63" s="1"/>
      <c r="AE63" s="1">
        <f t="shared" si="9"/>
        <v>59</v>
      </c>
      <c r="AF63" s="1">
        <f t="shared" si="10"/>
        <v>56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3" t="s">
        <v>96</v>
      </c>
      <c r="B64" s="13" t="s">
        <v>33</v>
      </c>
      <c r="C64" s="13"/>
      <c r="D64" s="13"/>
      <c r="E64" s="13"/>
      <c r="F64" s="13"/>
      <c r="G64" s="14">
        <v>0</v>
      </c>
      <c r="H64" s="13">
        <v>55</v>
      </c>
      <c r="I64" s="13" t="s">
        <v>34</v>
      </c>
      <c r="J64" s="13"/>
      <c r="K64" s="13">
        <f t="shared" si="18"/>
        <v>0</v>
      </c>
      <c r="L64" s="13">
        <f t="shared" si="3"/>
        <v>0</v>
      </c>
      <c r="M64" s="13"/>
      <c r="N64" s="13"/>
      <c r="O64" s="13"/>
      <c r="P64" s="13">
        <f t="shared" si="4"/>
        <v>0</v>
      </c>
      <c r="Q64" s="15"/>
      <c r="R64" s="15"/>
      <c r="S64" s="15"/>
      <c r="T64" s="15"/>
      <c r="U64" s="13"/>
      <c r="V64" s="13" t="e">
        <f t="shared" si="7"/>
        <v>#DIV/0!</v>
      </c>
      <c r="W64" s="13" t="e">
        <f t="shared" si="8"/>
        <v>#DIV/0!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 t="s">
        <v>41</v>
      </c>
      <c r="AE64" s="13">
        <f t="shared" si="9"/>
        <v>0</v>
      </c>
      <c r="AF64" s="13">
        <f t="shared" si="10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97</v>
      </c>
      <c r="B65" s="1" t="s">
        <v>33</v>
      </c>
      <c r="C65" s="1">
        <v>80.962999999999994</v>
      </c>
      <c r="D65" s="1">
        <v>276.60899999999998</v>
      </c>
      <c r="E65" s="1">
        <v>174.51499999999999</v>
      </c>
      <c r="F65" s="1">
        <v>147.07</v>
      </c>
      <c r="G65" s="6">
        <v>1</v>
      </c>
      <c r="H65" s="1">
        <v>50</v>
      </c>
      <c r="I65" s="1" t="s">
        <v>34</v>
      </c>
      <c r="J65" s="1">
        <v>197.55</v>
      </c>
      <c r="K65" s="1">
        <f t="shared" si="18"/>
        <v>-23.035000000000025</v>
      </c>
      <c r="L65" s="1">
        <f t="shared" si="3"/>
        <v>174.51499999999999</v>
      </c>
      <c r="M65" s="1"/>
      <c r="N65" s="1">
        <v>29.483900000000059</v>
      </c>
      <c r="O65" s="1"/>
      <c r="P65" s="1">
        <f t="shared" si="4"/>
        <v>34.902999999999999</v>
      </c>
      <c r="Q65" s="5">
        <f>10*P65-O65-N65-F65</f>
        <v>172.47609999999992</v>
      </c>
      <c r="R65" s="5">
        <f>Q65-S65</f>
        <v>172.47609999999992</v>
      </c>
      <c r="S65" s="5"/>
      <c r="T65" s="5"/>
      <c r="U65" s="1"/>
      <c r="V65" s="1">
        <f t="shared" si="7"/>
        <v>10</v>
      </c>
      <c r="W65" s="1">
        <f t="shared" si="8"/>
        <v>5.058416181990089</v>
      </c>
      <c r="X65" s="1">
        <v>30.023800000000001</v>
      </c>
      <c r="Y65" s="1">
        <v>32.851799999999997</v>
      </c>
      <c r="Z65" s="1">
        <v>34.3992</v>
      </c>
      <c r="AA65" s="1">
        <v>31.505600000000001</v>
      </c>
      <c r="AB65" s="1">
        <v>27.926400000000001</v>
      </c>
      <c r="AC65" s="1">
        <v>30.974</v>
      </c>
      <c r="AD65" s="1"/>
      <c r="AE65" s="1">
        <f t="shared" si="9"/>
        <v>172</v>
      </c>
      <c r="AF65" s="1">
        <f t="shared" si="10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3" t="s">
        <v>98</v>
      </c>
      <c r="B66" s="13" t="s">
        <v>33</v>
      </c>
      <c r="C66" s="13"/>
      <c r="D66" s="13"/>
      <c r="E66" s="13"/>
      <c r="F66" s="13"/>
      <c r="G66" s="14">
        <v>0</v>
      </c>
      <c r="H66" s="13">
        <v>50</v>
      </c>
      <c r="I66" s="13" t="s">
        <v>34</v>
      </c>
      <c r="J66" s="13"/>
      <c r="K66" s="13">
        <f t="shared" si="18"/>
        <v>0</v>
      </c>
      <c r="L66" s="13">
        <f t="shared" si="3"/>
        <v>0</v>
      </c>
      <c r="M66" s="13"/>
      <c r="N66" s="13"/>
      <c r="O66" s="13"/>
      <c r="P66" s="13">
        <f t="shared" si="4"/>
        <v>0</v>
      </c>
      <c r="Q66" s="15"/>
      <c r="R66" s="15"/>
      <c r="S66" s="15"/>
      <c r="T66" s="15"/>
      <c r="U66" s="13"/>
      <c r="V66" s="13" t="e">
        <f t="shared" si="7"/>
        <v>#DIV/0!</v>
      </c>
      <c r="W66" s="13" t="e">
        <f t="shared" si="8"/>
        <v>#DIV/0!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 t="s">
        <v>41</v>
      </c>
      <c r="AE66" s="13">
        <f t="shared" si="9"/>
        <v>0</v>
      </c>
      <c r="AF66" s="13">
        <f t="shared" si="10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3" t="s">
        <v>99</v>
      </c>
      <c r="B67" s="13" t="s">
        <v>40</v>
      </c>
      <c r="C67" s="13"/>
      <c r="D67" s="13"/>
      <c r="E67" s="13"/>
      <c r="F67" s="13"/>
      <c r="G67" s="14">
        <v>0</v>
      </c>
      <c r="H67" s="13">
        <v>50</v>
      </c>
      <c r="I67" s="13" t="s">
        <v>34</v>
      </c>
      <c r="J67" s="13"/>
      <c r="K67" s="13">
        <f t="shared" ref="K67:K96" si="25">E67-J67</f>
        <v>0</v>
      </c>
      <c r="L67" s="13">
        <f t="shared" si="3"/>
        <v>0</v>
      </c>
      <c r="M67" s="13"/>
      <c r="N67" s="13"/>
      <c r="O67" s="13"/>
      <c r="P67" s="13">
        <f t="shared" si="4"/>
        <v>0</v>
      </c>
      <c r="Q67" s="15"/>
      <c r="R67" s="15"/>
      <c r="S67" s="15"/>
      <c r="T67" s="15"/>
      <c r="U67" s="13"/>
      <c r="V67" s="13" t="e">
        <f t="shared" si="7"/>
        <v>#DIV/0!</v>
      </c>
      <c r="W67" s="13" t="e">
        <f t="shared" si="8"/>
        <v>#DIV/0!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 t="s">
        <v>41</v>
      </c>
      <c r="AE67" s="13">
        <f t="shared" si="9"/>
        <v>0</v>
      </c>
      <c r="AF67" s="13">
        <f t="shared" si="10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100</v>
      </c>
      <c r="B68" s="1" t="s">
        <v>40</v>
      </c>
      <c r="C68" s="1">
        <v>766</v>
      </c>
      <c r="D68" s="1">
        <v>1170</v>
      </c>
      <c r="E68" s="1">
        <v>1213</v>
      </c>
      <c r="F68" s="1">
        <v>608</v>
      </c>
      <c r="G68" s="6">
        <v>0.4</v>
      </c>
      <c r="H68" s="1">
        <v>40</v>
      </c>
      <c r="I68" s="1" t="s">
        <v>34</v>
      </c>
      <c r="J68" s="1">
        <v>1236</v>
      </c>
      <c r="K68" s="1">
        <f t="shared" si="25"/>
        <v>-23</v>
      </c>
      <c r="L68" s="1">
        <f t="shared" ref="L68:L98" si="26">E68-M68</f>
        <v>733</v>
      </c>
      <c r="M68" s="1">
        <v>480</v>
      </c>
      <c r="N68" s="1">
        <v>247.23999999999981</v>
      </c>
      <c r="O68" s="1">
        <v>220</v>
      </c>
      <c r="P68" s="1">
        <f t="shared" ref="P68:P98" si="27">L68/5</f>
        <v>146.6</v>
      </c>
      <c r="Q68" s="5">
        <f t="shared" ref="Q68:Q71" si="28">10*P68-O68-N68-F68</f>
        <v>390.76000000000022</v>
      </c>
      <c r="R68" s="5">
        <f t="shared" ref="R68:R71" si="29">Q68-S68</f>
        <v>190.76000000000022</v>
      </c>
      <c r="S68" s="5">
        <v>200</v>
      </c>
      <c r="T68" s="5"/>
      <c r="U68" s="1"/>
      <c r="V68" s="1">
        <f t="shared" ref="V68:V98" si="30">(F68+N68+O68+Q68)/P68</f>
        <v>10</v>
      </c>
      <c r="W68" s="1">
        <f t="shared" ref="W68:W98" si="31">(F68+N68+O68)/P68</f>
        <v>7.3345156889495211</v>
      </c>
      <c r="X68" s="1">
        <v>147.6</v>
      </c>
      <c r="Y68" s="1">
        <v>146.80000000000001</v>
      </c>
      <c r="Z68" s="1">
        <v>142</v>
      </c>
      <c r="AA68" s="1">
        <v>135.80000000000001</v>
      </c>
      <c r="AB68" s="1">
        <v>167.2</v>
      </c>
      <c r="AC68" s="1">
        <v>162.80000000000001</v>
      </c>
      <c r="AD68" s="1"/>
      <c r="AE68" s="1">
        <f t="shared" si="9"/>
        <v>76</v>
      </c>
      <c r="AF68" s="1">
        <f t="shared" si="10"/>
        <v>80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101</v>
      </c>
      <c r="B69" s="1" t="s">
        <v>40</v>
      </c>
      <c r="C69" s="1">
        <v>415</v>
      </c>
      <c r="D69" s="1">
        <v>1434</v>
      </c>
      <c r="E69" s="1">
        <v>1255</v>
      </c>
      <c r="F69" s="1">
        <v>502</v>
      </c>
      <c r="G69" s="6">
        <v>0.4</v>
      </c>
      <c r="H69" s="1">
        <v>40</v>
      </c>
      <c r="I69" s="1" t="s">
        <v>34</v>
      </c>
      <c r="J69" s="1">
        <v>1283</v>
      </c>
      <c r="K69" s="1">
        <f t="shared" si="25"/>
        <v>-28</v>
      </c>
      <c r="L69" s="1">
        <f t="shared" si="26"/>
        <v>595</v>
      </c>
      <c r="M69" s="1">
        <v>660</v>
      </c>
      <c r="N69" s="1">
        <v>220.9200000000001</v>
      </c>
      <c r="O69" s="1">
        <v>210</v>
      </c>
      <c r="P69" s="1">
        <f t="shared" si="27"/>
        <v>119</v>
      </c>
      <c r="Q69" s="5">
        <f t="shared" si="28"/>
        <v>257.07999999999993</v>
      </c>
      <c r="R69" s="5">
        <f t="shared" si="29"/>
        <v>137.07999999999993</v>
      </c>
      <c r="S69" s="5">
        <v>120</v>
      </c>
      <c r="T69" s="5"/>
      <c r="U69" s="1"/>
      <c r="V69" s="1">
        <f t="shared" si="30"/>
        <v>10</v>
      </c>
      <c r="W69" s="1">
        <f t="shared" si="31"/>
        <v>7.8396638655462194</v>
      </c>
      <c r="X69" s="1">
        <v>122.4</v>
      </c>
      <c r="Y69" s="1">
        <v>117.4</v>
      </c>
      <c r="Z69" s="1">
        <v>110.6</v>
      </c>
      <c r="AA69" s="1">
        <v>99.2</v>
      </c>
      <c r="AB69" s="1">
        <v>113</v>
      </c>
      <c r="AC69" s="1">
        <v>113.6</v>
      </c>
      <c r="AD69" s="1"/>
      <c r="AE69" s="1">
        <f t="shared" si="9"/>
        <v>55</v>
      </c>
      <c r="AF69" s="1">
        <f t="shared" si="10"/>
        <v>48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102</v>
      </c>
      <c r="B70" s="1" t="s">
        <v>33</v>
      </c>
      <c r="C70" s="1">
        <v>188.11199999999999</v>
      </c>
      <c r="D70" s="1">
        <v>501.59199999999998</v>
      </c>
      <c r="E70" s="1">
        <v>443.38799999999998</v>
      </c>
      <c r="F70" s="1">
        <v>185.059</v>
      </c>
      <c r="G70" s="6">
        <v>1</v>
      </c>
      <c r="H70" s="1">
        <v>40</v>
      </c>
      <c r="I70" s="1" t="s">
        <v>34</v>
      </c>
      <c r="J70" s="1">
        <v>431.94299999999998</v>
      </c>
      <c r="K70" s="1">
        <f t="shared" si="25"/>
        <v>11.444999999999993</v>
      </c>
      <c r="L70" s="1">
        <f t="shared" si="26"/>
        <v>187.14499999999998</v>
      </c>
      <c r="M70" s="1">
        <v>256.24299999999999</v>
      </c>
      <c r="N70" s="1">
        <v>48.247939999999858</v>
      </c>
      <c r="O70" s="1"/>
      <c r="P70" s="1">
        <f t="shared" si="27"/>
        <v>37.428999999999995</v>
      </c>
      <c r="Q70" s="5">
        <f t="shared" si="28"/>
        <v>140.98306000000011</v>
      </c>
      <c r="R70" s="5">
        <f t="shared" si="29"/>
        <v>140.98306000000011</v>
      </c>
      <c r="S70" s="5"/>
      <c r="T70" s="5"/>
      <c r="U70" s="1"/>
      <c r="V70" s="1">
        <f t="shared" si="30"/>
        <v>10</v>
      </c>
      <c r="W70" s="1">
        <f t="shared" si="31"/>
        <v>6.2333201528226745</v>
      </c>
      <c r="X70" s="1">
        <v>36.680599999999998</v>
      </c>
      <c r="Y70" s="1">
        <v>40.047800000000002</v>
      </c>
      <c r="Z70" s="1">
        <v>33.277799999999992</v>
      </c>
      <c r="AA70" s="1">
        <v>32.069800000000001</v>
      </c>
      <c r="AB70" s="1">
        <v>39.131799999999998</v>
      </c>
      <c r="AC70" s="1">
        <v>40.765799999999999</v>
      </c>
      <c r="AD70" s="1"/>
      <c r="AE70" s="1">
        <f t="shared" si="9"/>
        <v>141</v>
      </c>
      <c r="AF70" s="1">
        <f t="shared" si="10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103</v>
      </c>
      <c r="B71" s="1" t="s">
        <v>33</v>
      </c>
      <c r="C71" s="1">
        <v>115.351</v>
      </c>
      <c r="D71" s="1">
        <v>263.96800000000002</v>
      </c>
      <c r="E71" s="1">
        <v>247.36199999999999</v>
      </c>
      <c r="F71" s="1">
        <v>126.34399999999999</v>
      </c>
      <c r="G71" s="6">
        <v>1</v>
      </c>
      <c r="H71" s="1">
        <v>40</v>
      </c>
      <c r="I71" s="1" t="s">
        <v>34</v>
      </c>
      <c r="J71" s="1">
        <v>237.47399999999999</v>
      </c>
      <c r="K71" s="1">
        <f t="shared" si="25"/>
        <v>9.8880000000000052</v>
      </c>
      <c r="L71" s="1">
        <f t="shared" si="26"/>
        <v>144.38799999999998</v>
      </c>
      <c r="M71" s="1">
        <v>102.974</v>
      </c>
      <c r="N71" s="1">
        <v>0</v>
      </c>
      <c r="O71" s="1"/>
      <c r="P71" s="1">
        <f t="shared" si="27"/>
        <v>28.877599999999994</v>
      </c>
      <c r="Q71" s="5">
        <f t="shared" si="28"/>
        <v>162.43199999999996</v>
      </c>
      <c r="R71" s="5">
        <f t="shared" si="29"/>
        <v>162.43199999999996</v>
      </c>
      <c r="S71" s="5"/>
      <c r="T71" s="5"/>
      <c r="U71" s="1"/>
      <c r="V71" s="1">
        <f t="shared" si="30"/>
        <v>10</v>
      </c>
      <c r="W71" s="1">
        <f t="shared" si="31"/>
        <v>4.3751558301243874</v>
      </c>
      <c r="X71" s="1">
        <v>19.802600000000002</v>
      </c>
      <c r="Y71" s="1">
        <v>21.734400000000001</v>
      </c>
      <c r="Z71" s="1">
        <v>30.712199999999999</v>
      </c>
      <c r="AA71" s="1">
        <v>29.5776</v>
      </c>
      <c r="AB71" s="1">
        <v>28.7014</v>
      </c>
      <c r="AC71" s="1">
        <v>24.94540000000001</v>
      </c>
      <c r="AD71" s="1"/>
      <c r="AE71" s="1">
        <f t="shared" ref="AE71:AE98" si="32">ROUND(R71*G71,0)</f>
        <v>162</v>
      </c>
      <c r="AF71" s="1">
        <f t="shared" ref="AF71:AF98" si="33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0" t="s">
        <v>104</v>
      </c>
      <c r="B72" s="10" t="s">
        <v>33</v>
      </c>
      <c r="C72" s="10"/>
      <c r="D72" s="10">
        <v>207.99799999999999</v>
      </c>
      <c r="E72" s="10">
        <v>207.99799999999999</v>
      </c>
      <c r="F72" s="10"/>
      <c r="G72" s="11">
        <v>0</v>
      </c>
      <c r="H72" s="10" t="e">
        <v>#N/A</v>
      </c>
      <c r="I72" s="10" t="s">
        <v>35</v>
      </c>
      <c r="J72" s="10">
        <v>207.99799999999999</v>
      </c>
      <c r="K72" s="10">
        <f t="shared" si="25"/>
        <v>0</v>
      </c>
      <c r="L72" s="10">
        <f t="shared" si="26"/>
        <v>0</v>
      </c>
      <c r="M72" s="10">
        <v>207.99799999999999</v>
      </c>
      <c r="N72" s="10"/>
      <c r="O72" s="10"/>
      <c r="P72" s="10">
        <f t="shared" si="27"/>
        <v>0</v>
      </c>
      <c r="Q72" s="12"/>
      <c r="R72" s="12"/>
      <c r="S72" s="12"/>
      <c r="T72" s="12"/>
      <c r="U72" s="10"/>
      <c r="V72" s="10" t="e">
        <f t="shared" si="30"/>
        <v>#DIV/0!</v>
      </c>
      <c r="W72" s="10" t="e">
        <f t="shared" si="31"/>
        <v>#DIV/0!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/>
      <c r="AE72" s="10">
        <f t="shared" si="32"/>
        <v>0</v>
      </c>
      <c r="AF72" s="10">
        <f t="shared" si="3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3" t="s">
        <v>105</v>
      </c>
      <c r="B73" s="13" t="s">
        <v>33</v>
      </c>
      <c r="C73" s="13"/>
      <c r="D73" s="13">
        <v>166.268</v>
      </c>
      <c r="E73" s="13">
        <v>166.268</v>
      </c>
      <c r="F73" s="13"/>
      <c r="G73" s="14">
        <v>0</v>
      </c>
      <c r="H73" s="13">
        <v>40</v>
      </c>
      <c r="I73" s="13" t="s">
        <v>34</v>
      </c>
      <c r="J73" s="13">
        <v>166.268</v>
      </c>
      <c r="K73" s="13">
        <f t="shared" si="25"/>
        <v>0</v>
      </c>
      <c r="L73" s="13">
        <f t="shared" si="26"/>
        <v>0</v>
      </c>
      <c r="M73" s="13">
        <v>166.268</v>
      </c>
      <c r="N73" s="13"/>
      <c r="O73" s="13"/>
      <c r="P73" s="13">
        <f t="shared" si="27"/>
        <v>0</v>
      </c>
      <c r="Q73" s="15"/>
      <c r="R73" s="15"/>
      <c r="S73" s="15"/>
      <c r="T73" s="15"/>
      <c r="U73" s="13"/>
      <c r="V73" s="13" t="e">
        <f t="shared" si="30"/>
        <v>#DIV/0!</v>
      </c>
      <c r="W73" s="13" t="e">
        <f t="shared" si="31"/>
        <v>#DIV/0!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 t="s">
        <v>41</v>
      </c>
      <c r="AE73" s="13">
        <f t="shared" si="32"/>
        <v>0</v>
      </c>
      <c r="AF73" s="13">
        <f t="shared" si="33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0" t="s">
        <v>106</v>
      </c>
      <c r="B74" s="10" t="s">
        <v>33</v>
      </c>
      <c r="C74" s="10"/>
      <c r="D74" s="10">
        <v>21.916</v>
      </c>
      <c r="E74" s="10">
        <v>21.916</v>
      </c>
      <c r="F74" s="10"/>
      <c r="G74" s="11">
        <v>0</v>
      </c>
      <c r="H74" s="10" t="e">
        <v>#N/A</v>
      </c>
      <c r="I74" s="10" t="s">
        <v>35</v>
      </c>
      <c r="J74" s="10">
        <v>21.916</v>
      </c>
      <c r="K74" s="10">
        <f t="shared" si="25"/>
        <v>0</v>
      </c>
      <c r="L74" s="10">
        <f t="shared" si="26"/>
        <v>0</v>
      </c>
      <c r="M74" s="10">
        <v>21.916</v>
      </c>
      <c r="N74" s="10"/>
      <c r="O74" s="10"/>
      <c r="P74" s="10">
        <f t="shared" si="27"/>
        <v>0</v>
      </c>
      <c r="Q74" s="12"/>
      <c r="R74" s="12"/>
      <c r="S74" s="12"/>
      <c r="T74" s="12"/>
      <c r="U74" s="10"/>
      <c r="V74" s="10" t="e">
        <f t="shared" si="30"/>
        <v>#DIV/0!</v>
      </c>
      <c r="W74" s="10" t="e">
        <f t="shared" si="31"/>
        <v>#DIV/0!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/>
      <c r="AE74" s="10">
        <f t="shared" si="32"/>
        <v>0</v>
      </c>
      <c r="AF74" s="10">
        <f t="shared" si="3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107</v>
      </c>
      <c r="B75" s="1" t="s">
        <v>33</v>
      </c>
      <c r="C75" s="1">
        <v>80.585999999999999</v>
      </c>
      <c r="D75" s="1">
        <v>164.727</v>
      </c>
      <c r="E75" s="1">
        <v>127.239</v>
      </c>
      <c r="F75" s="1">
        <v>82.061999999999998</v>
      </c>
      <c r="G75" s="6">
        <v>1</v>
      </c>
      <c r="H75" s="1">
        <v>30</v>
      </c>
      <c r="I75" s="1" t="s">
        <v>34</v>
      </c>
      <c r="J75" s="1">
        <v>140.80000000000001</v>
      </c>
      <c r="K75" s="1">
        <f t="shared" si="25"/>
        <v>-13.561000000000007</v>
      </c>
      <c r="L75" s="1">
        <f t="shared" si="26"/>
        <v>127.239</v>
      </c>
      <c r="M75" s="1"/>
      <c r="N75" s="1">
        <v>42.766680000000051</v>
      </c>
      <c r="O75" s="1"/>
      <c r="P75" s="1">
        <f t="shared" si="27"/>
        <v>25.447800000000001</v>
      </c>
      <c r="Q75" s="5">
        <f>9.5*P75-O75-N75-F75</f>
        <v>116.92541999999993</v>
      </c>
      <c r="R75" s="5">
        <f>Q75-S75</f>
        <v>116.92541999999993</v>
      </c>
      <c r="S75" s="5"/>
      <c r="T75" s="5"/>
      <c r="U75" s="1"/>
      <c r="V75" s="1">
        <f t="shared" si="30"/>
        <v>9.5</v>
      </c>
      <c r="W75" s="1">
        <f t="shared" si="31"/>
        <v>4.9052837573385535</v>
      </c>
      <c r="X75" s="1">
        <v>20.965199999999999</v>
      </c>
      <c r="Y75" s="1">
        <v>20.256599999999999</v>
      </c>
      <c r="Z75" s="1">
        <v>19.915400000000002</v>
      </c>
      <c r="AA75" s="1">
        <v>19.790199999999999</v>
      </c>
      <c r="AB75" s="1">
        <v>18.939800000000002</v>
      </c>
      <c r="AC75" s="1">
        <v>18.3706</v>
      </c>
      <c r="AD75" s="1"/>
      <c r="AE75" s="1">
        <f t="shared" si="32"/>
        <v>117</v>
      </c>
      <c r="AF75" s="1">
        <f t="shared" si="3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3" t="s">
        <v>108</v>
      </c>
      <c r="B76" s="13" t="s">
        <v>40</v>
      </c>
      <c r="C76" s="13"/>
      <c r="D76" s="13"/>
      <c r="E76" s="13"/>
      <c r="F76" s="13"/>
      <c r="G76" s="14">
        <v>0</v>
      </c>
      <c r="H76" s="13">
        <v>55</v>
      </c>
      <c r="I76" s="13" t="s">
        <v>34</v>
      </c>
      <c r="J76" s="13"/>
      <c r="K76" s="13">
        <f t="shared" si="25"/>
        <v>0</v>
      </c>
      <c r="L76" s="13">
        <f t="shared" si="26"/>
        <v>0</v>
      </c>
      <c r="M76" s="13"/>
      <c r="N76" s="13"/>
      <c r="O76" s="13"/>
      <c r="P76" s="13">
        <f t="shared" si="27"/>
        <v>0</v>
      </c>
      <c r="Q76" s="15"/>
      <c r="R76" s="15"/>
      <c r="S76" s="15"/>
      <c r="T76" s="15"/>
      <c r="U76" s="13"/>
      <c r="V76" s="13" t="e">
        <f t="shared" si="30"/>
        <v>#DIV/0!</v>
      </c>
      <c r="W76" s="13" t="e">
        <f t="shared" si="31"/>
        <v>#DIV/0!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 t="s">
        <v>41</v>
      </c>
      <c r="AE76" s="13">
        <f t="shared" si="32"/>
        <v>0</v>
      </c>
      <c r="AF76" s="13">
        <f t="shared" si="3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3" t="s">
        <v>109</v>
      </c>
      <c r="B77" s="13" t="s">
        <v>40</v>
      </c>
      <c r="C77" s="13"/>
      <c r="D77" s="13"/>
      <c r="E77" s="13"/>
      <c r="F77" s="13"/>
      <c r="G77" s="14">
        <v>0</v>
      </c>
      <c r="H77" s="13" t="e">
        <v>#N/A</v>
      </c>
      <c r="I77" s="13" t="s">
        <v>34</v>
      </c>
      <c r="J77" s="13"/>
      <c r="K77" s="13">
        <f t="shared" si="25"/>
        <v>0</v>
      </c>
      <c r="L77" s="13">
        <f t="shared" si="26"/>
        <v>0</v>
      </c>
      <c r="M77" s="13"/>
      <c r="N77" s="13"/>
      <c r="O77" s="13"/>
      <c r="P77" s="13">
        <f t="shared" si="27"/>
        <v>0</v>
      </c>
      <c r="Q77" s="15"/>
      <c r="R77" s="15"/>
      <c r="S77" s="15"/>
      <c r="T77" s="15"/>
      <c r="U77" s="13"/>
      <c r="V77" s="13" t="e">
        <f t="shared" si="30"/>
        <v>#DIV/0!</v>
      </c>
      <c r="W77" s="13" t="e">
        <f t="shared" si="31"/>
        <v>#DIV/0!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 t="s">
        <v>41</v>
      </c>
      <c r="AE77" s="13">
        <f t="shared" si="32"/>
        <v>0</v>
      </c>
      <c r="AF77" s="13">
        <f t="shared" si="3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3" t="s">
        <v>110</v>
      </c>
      <c r="B78" s="13" t="s">
        <v>40</v>
      </c>
      <c r="C78" s="13"/>
      <c r="D78" s="13"/>
      <c r="E78" s="13"/>
      <c r="F78" s="13"/>
      <c r="G78" s="14">
        <v>0</v>
      </c>
      <c r="H78" s="13">
        <v>50</v>
      </c>
      <c r="I78" s="13" t="s">
        <v>34</v>
      </c>
      <c r="J78" s="13"/>
      <c r="K78" s="13">
        <f t="shared" si="25"/>
        <v>0</v>
      </c>
      <c r="L78" s="13">
        <f t="shared" si="26"/>
        <v>0</v>
      </c>
      <c r="M78" s="13"/>
      <c r="N78" s="13"/>
      <c r="O78" s="13"/>
      <c r="P78" s="13">
        <f t="shared" si="27"/>
        <v>0</v>
      </c>
      <c r="Q78" s="15"/>
      <c r="R78" s="15"/>
      <c r="S78" s="15"/>
      <c r="T78" s="15"/>
      <c r="U78" s="13"/>
      <c r="V78" s="13" t="e">
        <f t="shared" si="30"/>
        <v>#DIV/0!</v>
      </c>
      <c r="W78" s="13" t="e">
        <f t="shared" si="31"/>
        <v>#DIV/0!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 t="s">
        <v>41</v>
      </c>
      <c r="AE78" s="13">
        <f t="shared" si="32"/>
        <v>0</v>
      </c>
      <c r="AF78" s="13">
        <f t="shared" si="3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3" t="s">
        <v>111</v>
      </c>
      <c r="B79" s="13" t="s">
        <v>40</v>
      </c>
      <c r="C79" s="13"/>
      <c r="D79" s="13"/>
      <c r="E79" s="13"/>
      <c r="F79" s="13"/>
      <c r="G79" s="14">
        <v>0</v>
      </c>
      <c r="H79" s="13">
        <v>30</v>
      </c>
      <c r="I79" s="13" t="s">
        <v>34</v>
      </c>
      <c r="J79" s="13"/>
      <c r="K79" s="13">
        <f t="shared" si="25"/>
        <v>0</v>
      </c>
      <c r="L79" s="13">
        <f t="shared" si="26"/>
        <v>0</v>
      </c>
      <c r="M79" s="13"/>
      <c r="N79" s="13"/>
      <c r="O79" s="13"/>
      <c r="P79" s="13">
        <f t="shared" si="27"/>
        <v>0</v>
      </c>
      <c r="Q79" s="15"/>
      <c r="R79" s="15"/>
      <c r="S79" s="15"/>
      <c r="T79" s="15"/>
      <c r="U79" s="13"/>
      <c r="V79" s="13" t="e">
        <f t="shared" si="30"/>
        <v>#DIV/0!</v>
      </c>
      <c r="W79" s="13" t="e">
        <f t="shared" si="31"/>
        <v>#DIV/0!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 t="s">
        <v>41</v>
      </c>
      <c r="AE79" s="13">
        <f t="shared" si="32"/>
        <v>0</v>
      </c>
      <c r="AF79" s="13">
        <f t="shared" si="33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3" t="s">
        <v>112</v>
      </c>
      <c r="B80" s="13" t="s">
        <v>40</v>
      </c>
      <c r="C80" s="13"/>
      <c r="D80" s="13"/>
      <c r="E80" s="13"/>
      <c r="F80" s="13"/>
      <c r="G80" s="14">
        <v>0</v>
      </c>
      <c r="H80" s="13">
        <v>55</v>
      </c>
      <c r="I80" s="13" t="s">
        <v>34</v>
      </c>
      <c r="J80" s="13"/>
      <c r="K80" s="13">
        <f t="shared" si="25"/>
        <v>0</v>
      </c>
      <c r="L80" s="13">
        <f t="shared" si="26"/>
        <v>0</v>
      </c>
      <c r="M80" s="13"/>
      <c r="N80" s="13"/>
      <c r="O80" s="13"/>
      <c r="P80" s="13">
        <f t="shared" si="27"/>
        <v>0</v>
      </c>
      <c r="Q80" s="15"/>
      <c r="R80" s="15"/>
      <c r="S80" s="15"/>
      <c r="T80" s="15"/>
      <c r="U80" s="13"/>
      <c r="V80" s="13" t="e">
        <f t="shared" si="30"/>
        <v>#DIV/0!</v>
      </c>
      <c r="W80" s="13" t="e">
        <f t="shared" si="31"/>
        <v>#DIV/0!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 t="s">
        <v>41</v>
      </c>
      <c r="AE80" s="13">
        <f t="shared" si="32"/>
        <v>0</v>
      </c>
      <c r="AF80" s="13">
        <f t="shared" si="3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3" t="s">
        <v>113</v>
      </c>
      <c r="B81" s="13" t="s">
        <v>40</v>
      </c>
      <c r="C81" s="13"/>
      <c r="D81" s="13"/>
      <c r="E81" s="13"/>
      <c r="F81" s="13"/>
      <c r="G81" s="14">
        <v>0</v>
      </c>
      <c r="H81" s="13">
        <v>40</v>
      </c>
      <c r="I81" s="13" t="s">
        <v>34</v>
      </c>
      <c r="J81" s="13"/>
      <c r="K81" s="13">
        <f t="shared" si="25"/>
        <v>0</v>
      </c>
      <c r="L81" s="13">
        <f t="shared" si="26"/>
        <v>0</v>
      </c>
      <c r="M81" s="13"/>
      <c r="N81" s="13"/>
      <c r="O81" s="13"/>
      <c r="P81" s="13">
        <f t="shared" si="27"/>
        <v>0</v>
      </c>
      <c r="Q81" s="15"/>
      <c r="R81" s="15"/>
      <c r="S81" s="15"/>
      <c r="T81" s="15"/>
      <c r="U81" s="13"/>
      <c r="V81" s="13" t="e">
        <f t="shared" si="30"/>
        <v>#DIV/0!</v>
      </c>
      <c r="W81" s="13" t="e">
        <f t="shared" si="31"/>
        <v>#DIV/0!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 t="s">
        <v>41</v>
      </c>
      <c r="AE81" s="13">
        <f t="shared" si="32"/>
        <v>0</v>
      </c>
      <c r="AF81" s="13">
        <f t="shared" si="3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3" t="s">
        <v>114</v>
      </c>
      <c r="B82" s="13" t="s">
        <v>40</v>
      </c>
      <c r="C82" s="13"/>
      <c r="D82" s="13"/>
      <c r="E82" s="13"/>
      <c r="F82" s="13"/>
      <c r="G82" s="14">
        <v>0</v>
      </c>
      <c r="H82" s="13">
        <v>50</v>
      </c>
      <c r="I82" s="13" t="s">
        <v>34</v>
      </c>
      <c r="J82" s="13"/>
      <c r="K82" s="13">
        <f t="shared" si="25"/>
        <v>0</v>
      </c>
      <c r="L82" s="13">
        <f t="shared" si="26"/>
        <v>0</v>
      </c>
      <c r="M82" s="13"/>
      <c r="N82" s="13"/>
      <c r="O82" s="13"/>
      <c r="P82" s="13">
        <f t="shared" si="27"/>
        <v>0</v>
      </c>
      <c r="Q82" s="15"/>
      <c r="R82" s="15"/>
      <c r="S82" s="15"/>
      <c r="T82" s="15"/>
      <c r="U82" s="13"/>
      <c r="V82" s="13" t="e">
        <f t="shared" si="30"/>
        <v>#DIV/0!</v>
      </c>
      <c r="W82" s="13" t="e">
        <f t="shared" si="31"/>
        <v>#DIV/0!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 t="s">
        <v>41</v>
      </c>
      <c r="AE82" s="13">
        <f t="shared" si="32"/>
        <v>0</v>
      </c>
      <c r="AF82" s="13">
        <f t="shared" si="3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3" t="s">
        <v>115</v>
      </c>
      <c r="B83" s="13" t="s">
        <v>40</v>
      </c>
      <c r="C83" s="13"/>
      <c r="D83" s="13"/>
      <c r="E83" s="13"/>
      <c r="F83" s="13"/>
      <c r="G83" s="14">
        <v>0</v>
      </c>
      <c r="H83" s="13" t="e">
        <v>#N/A</v>
      </c>
      <c r="I83" s="13" t="s">
        <v>34</v>
      </c>
      <c r="J83" s="13"/>
      <c r="K83" s="13">
        <f t="shared" si="25"/>
        <v>0</v>
      </c>
      <c r="L83" s="13">
        <f t="shared" si="26"/>
        <v>0</v>
      </c>
      <c r="M83" s="13"/>
      <c r="N83" s="13"/>
      <c r="O83" s="13"/>
      <c r="P83" s="13">
        <f t="shared" si="27"/>
        <v>0</v>
      </c>
      <c r="Q83" s="15"/>
      <c r="R83" s="15"/>
      <c r="S83" s="15"/>
      <c r="T83" s="15"/>
      <c r="U83" s="13"/>
      <c r="V83" s="13" t="e">
        <f t="shared" si="30"/>
        <v>#DIV/0!</v>
      </c>
      <c r="W83" s="13" t="e">
        <f t="shared" si="31"/>
        <v>#DIV/0!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 t="s">
        <v>41</v>
      </c>
      <c r="AE83" s="13">
        <f t="shared" si="32"/>
        <v>0</v>
      </c>
      <c r="AF83" s="13">
        <f t="shared" si="3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116</v>
      </c>
      <c r="B84" s="1" t="s">
        <v>40</v>
      </c>
      <c r="C84" s="1">
        <v>44</v>
      </c>
      <c r="D84" s="1">
        <v>60</v>
      </c>
      <c r="E84" s="1">
        <v>28</v>
      </c>
      <c r="F84" s="1">
        <v>76</v>
      </c>
      <c r="G84" s="6">
        <v>0.06</v>
      </c>
      <c r="H84" s="1">
        <v>60</v>
      </c>
      <c r="I84" s="1" t="s">
        <v>34</v>
      </c>
      <c r="J84" s="1">
        <v>28</v>
      </c>
      <c r="K84" s="1">
        <f t="shared" si="25"/>
        <v>0</v>
      </c>
      <c r="L84" s="1">
        <f t="shared" si="26"/>
        <v>28</v>
      </c>
      <c r="M84" s="1"/>
      <c r="N84" s="1">
        <v>0</v>
      </c>
      <c r="O84" s="1"/>
      <c r="P84" s="1">
        <f t="shared" si="27"/>
        <v>5.6</v>
      </c>
      <c r="Q84" s="5"/>
      <c r="R84" s="5">
        <f t="shared" ref="R84:R88" si="34">Q84-S84</f>
        <v>0</v>
      </c>
      <c r="S84" s="5"/>
      <c r="T84" s="5"/>
      <c r="U84" s="1"/>
      <c r="V84" s="1">
        <f t="shared" si="30"/>
        <v>13.571428571428573</v>
      </c>
      <c r="W84" s="1">
        <f t="shared" si="31"/>
        <v>13.571428571428573</v>
      </c>
      <c r="X84" s="1">
        <v>7.4</v>
      </c>
      <c r="Y84" s="1">
        <v>8.8000000000000007</v>
      </c>
      <c r="Z84" s="1">
        <v>8</v>
      </c>
      <c r="AA84" s="1">
        <v>8</v>
      </c>
      <c r="AB84" s="1">
        <v>7.6</v>
      </c>
      <c r="AC84" s="1">
        <v>10.8</v>
      </c>
      <c r="AD84" s="1"/>
      <c r="AE84" s="1">
        <f t="shared" si="32"/>
        <v>0</v>
      </c>
      <c r="AF84" s="1">
        <f t="shared" si="3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117</v>
      </c>
      <c r="B85" s="1" t="s">
        <v>40</v>
      </c>
      <c r="C85" s="1">
        <v>41</v>
      </c>
      <c r="D85" s="1">
        <v>60</v>
      </c>
      <c r="E85" s="1">
        <v>35</v>
      </c>
      <c r="F85" s="1">
        <v>64</v>
      </c>
      <c r="G85" s="6">
        <v>0.15</v>
      </c>
      <c r="H85" s="1">
        <v>60</v>
      </c>
      <c r="I85" s="1" t="s">
        <v>34</v>
      </c>
      <c r="J85" s="1">
        <v>37</v>
      </c>
      <c r="K85" s="1">
        <f t="shared" si="25"/>
        <v>-2</v>
      </c>
      <c r="L85" s="1">
        <f t="shared" si="26"/>
        <v>35</v>
      </c>
      <c r="M85" s="1"/>
      <c r="N85" s="1">
        <v>0</v>
      </c>
      <c r="O85" s="1"/>
      <c r="P85" s="1">
        <f t="shared" si="27"/>
        <v>7</v>
      </c>
      <c r="Q85" s="5">
        <v>10</v>
      </c>
      <c r="R85" s="5">
        <f t="shared" si="34"/>
        <v>10</v>
      </c>
      <c r="S85" s="5"/>
      <c r="T85" s="5"/>
      <c r="U85" s="1"/>
      <c r="V85" s="1">
        <f t="shared" si="30"/>
        <v>10.571428571428571</v>
      </c>
      <c r="W85" s="1">
        <f t="shared" si="31"/>
        <v>9.1428571428571423</v>
      </c>
      <c r="X85" s="1">
        <v>5.4</v>
      </c>
      <c r="Y85" s="1">
        <v>7.6</v>
      </c>
      <c r="Z85" s="1">
        <v>10.8</v>
      </c>
      <c r="AA85" s="1">
        <v>8.1999999999999993</v>
      </c>
      <c r="AB85" s="1">
        <v>6.4</v>
      </c>
      <c r="AC85" s="1">
        <v>10.4</v>
      </c>
      <c r="AD85" s="1"/>
      <c r="AE85" s="1">
        <f t="shared" si="32"/>
        <v>2</v>
      </c>
      <c r="AF85" s="1">
        <f t="shared" si="33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118</v>
      </c>
      <c r="B86" s="1" t="s">
        <v>33</v>
      </c>
      <c r="C86" s="1">
        <v>70.486999999999995</v>
      </c>
      <c r="D86" s="1">
        <v>68.885000000000005</v>
      </c>
      <c r="E86" s="1">
        <v>51.87</v>
      </c>
      <c r="F86" s="1">
        <v>81.733999999999995</v>
      </c>
      <c r="G86" s="6">
        <v>1</v>
      </c>
      <c r="H86" s="1">
        <v>55</v>
      </c>
      <c r="I86" s="1" t="s">
        <v>34</v>
      </c>
      <c r="J86" s="1">
        <v>52.7</v>
      </c>
      <c r="K86" s="1">
        <f t="shared" si="25"/>
        <v>-0.8300000000000054</v>
      </c>
      <c r="L86" s="1">
        <f t="shared" si="26"/>
        <v>51.87</v>
      </c>
      <c r="M86" s="1"/>
      <c r="N86" s="1">
        <v>0</v>
      </c>
      <c r="O86" s="1"/>
      <c r="P86" s="1">
        <f t="shared" si="27"/>
        <v>10.373999999999999</v>
      </c>
      <c r="Q86" s="5">
        <f t="shared" ref="Q86:Q88" si="35">10*P86-O86-N86-F86</f>
        <v>22.005999999999986</v>
      </c>
      <c r="R86" s="5">
        <f t="shared" si="34"/>
        <v>22.005999999999986</v>
      </c>
      <c r="S86" s="5"/>
      <c r="T86" s="5"/>
      <c r="U86" s="1"/>
      <c r="V86" s="1">
        <f t="shared" si="30"/>
        <v>10</v>
      </c>
      <c r="W86" s="1">
        <f t="shared" si="31"/>
        <v>7.8787352997879321</v>
      </c>
      <c r="X86" s="1">
        <v>10.658200000000001</v>
      </c>
      <c r="Y86" s="1">
        <v>11.242599999999999</v>
      </c>
      <c r="Z86" s="1">
        <v>13.4634</v>
      </c>
      <c r="AA86" s="1">
        <v>14.0044</v>
      </c>
      <c r="AB86" s="1">
        <v>10.357799999999999</v>
      </c>
      <c r="AC86" s="1">
        <v>9.2468000000000004</v>
      </c>
      <c r="AD86" s="1"/>
      <c r="AE86" s="1">
        <f t="shared" si="32"/>
        <v>22</v>
      </c>
      <c r="AF86" s="1">
        <f t="shared" si="3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119</v>
      </c>
      <c r="B87" s="1" t="s">
        <v>40</v>
      </c>
      <c r="C87" s="1">
        <v>57</v>
      </c>
      <c r="D87" s="1">
        <v>40</v>
      </c>
      <c r="E87" s="1">
        <v>51</v>
      </c>
      <c r="F87" s="1">
        <v>42</v>
      </c>
      <c r="G87" s="6">
        <v>0.4</v>
      </c>
      <c r="H87" s="1">
        <v>55</v>
      </c>
      <c r="I87" s="1" t="s">
        <v>34</v>
      </c>
      <c r="J87" s="1">
        <v>66</v>
      </c>
      <c r="K87" s="1">
        <f t="shared" si="25"/>
        <v>-15</v>
      </c>
      <c r="L87" s="1">
        <f t="shared" si="26"/>
        <v>51</v>
      </c>
      <c r="M87" s="1"/>
      <c r="N87" s="1">
        <v>45.8</v>
      </c>
      <c r="O87" s="1"/>
      <c r="P87" s="1">
        <f t="shared" si="27"/>
        <v>10.199999999999999</v>
      </c>
      <c r="Q87" s="5">
        <f t="shared" si="35"/>
        <v>14.200000000000003</v>
      </c>
      <c r="R87" s="5">
        <f t="shared" si="34"/>
        <v>14.200000000000003</v>
      </c>
      <c r="S87" s="5"/>
      <c r="T87" s="5"/>
      <c r="U87" s="1"/>
      <c r="V87" s="1">
        <f t="shared" si="30"/>
        <v>10</v>
      </c>
      <c r="W87" s="1">
        <f t="shared" si="31"/>
        <v>8.6078431372549016</v>
      </c>
      <c r="X87" s="1">
        <v>11</v>
      </c>
      <c r="Y87" s="1">
        <v>9.6</v>
      </c>
      <c r="Z87" s="1">
        <v>8.1999999999999993</v>
      </c>
      <c r="AA87" s="1">
        <v>9.6</v>
      </c>
      <c r="AB87" s="1">
        <v>11.6</v>
      </c>
      <c r="AC87" s="1">
        <v>11.6</v>
      </c>
      <c r="AD87" s="1"/>
      <c r="AE87" s="1">
        <f t="shared" si="32"/>
        <v>6</v>
      </c>
      <c r="AF87" s="1">
        <f t="shared" si="3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120</v>
      </c>
      <c r="B88" s="1" t="s">
        <v>33</v>
      </c>
      <c r="C88" s="1">
        <v>130.07400000000001</v>
      </c>
      <c r="D88" s="1">
        <v>69.106999999999999</v>
      </c>
      <c r="E88" s="1">
        <v>103.83799999999999</v>
      </c>
      <c r="F88" s="1">
        <v>90.997</v>
      </c>
      <c r="G88" s="6">
        <v>1</v>
      </c>
      <c r="H88" s="1">
        <v>55</v>
      </c>
      <c r="I88" s="1" t="s">
        <v>34</v>
      </c>
      <c r="J88" s="1">
        <v>97.6</v>
      </c>
      <c r="K88" s="1">
        <f t="shared" si="25"/>
        <v>6.2379999999999995</v>
      </c>
      <c r="L88" s="1">
        <f t="shared" si="26"/>
        <v>103.83799999999999</v>
      </c>
      <c r="M88" s="1"/>
      <c r="N88" s="1">
        <v>0</v>
      </c>
      <c r="O88" s="1"/>
      <c r="P88" s="1">
        <f t="shared" si="27"/>
        <v>20.767599999999998</v>
      </c>
      <c r="Q88" s="5">
        <f t="shared" si="35"/>
        <v>116.67899999999999</v>
      </c>
      <c r="R88" s="5">
        <f t="shared" si="34"/>
        <v>116.67899999999999</v>
      </c>
      <c r="S88" s="5"/>
      <c r="T88" s="5"/>
      <c r="U88" s="1"/>
      <c r="V88" s="1">
        <f t="shared" si="30"/>
        <v>10</v>
      </c>
      <c r="W88" s="1">
        <f t="shared" si="31"/>
        <v>4.3816810801440713</v>
      </c>
      <c r="X88" s="1">
        <v>13.8148</v>
      </c>
      <c r="Y88" s="1">
        <v>13.874000000000001</v>
      </c>
      <c r="Z88" s="1">
        <v>18.571400000000001</v>
      </c>
      <c r="AA88" s="1">
        <v>20.257000000000001</v>
      </c>
      <c r="AB88" s="1">
        <v>20.476400000000002</v>
      </c>
      <c r="AC88" s="1">
        <v>14.704000000000001</v>
      </c>
      <c r="AD88" s="1"/>
      <c r="AE88" s="1">
        <f t="shared" si="32"/>
        <v>117</v>
      </c>
      <c r="AF88" s="1">
        <f t="shared" si="3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3" t="s">
        <v>121</v>
      </c>
      <c r="B89" s="13" t="s">
        <v>40</v>
      </c>
      <c r="C89" s="13"/>
      <c r="D89" s="13"/>
      <c r="E89" s="13"/>
      <c r="F89" s="13"/>
      <c r="G89" s="14">
        <v>0</v>
      </c>
      <c r="H89" s="13" t="e">
        <v>#N/A</v>
      </c>
      <c r="I89" s="13" t="s">
        <v>34</v>
      </c>
      <c r="J89" s="13"/>
      <c r="K89" s="13">
        <f t="shared" si="25"/>
        <v>0</v>
      </c>
      <c r="L89" s="13">
        <f t="shared" si="26"/>
        <v>0</v>
      </c>
      <c r="M89" s="13"/>
      <c r="N89" s="13"/>
      <c r="O89" s="13"/>
      <c r="P89" s="13">
        <f t="shared" si="27"/>
        <v>0</v>
      </c>
      <c r="Q89" s="15"/>
      <c r="R89" s="15"/>
      <c r="S89" s="15"/>
      <c r="T89" s="15"/>
      <c r="U89" s="13"/>
      <c r="V89" s="13" t="e">
        <f t="shared" si="30"/>
        <v>#DIV/0!</v>
      </c>
      <c r="W89" s="13" t="e">
        <f t="shared" si="31"/>
        <v>#DIV/0!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 t="s">
        <v>41</v>
      </c>
      <c r="AE89" s="13">
        <f t="shared" si="32"/>
        <v>0</v>
      </c>
      <c r="AF89" s="13">
        <f t="shared" si="3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122</v>
      </c>
      <c r="B90" s="1" t="s">
        <v>40</v>
      </c>
      <c r="C90" s="1">
        <v>16</v>
      </c>
      <c r="D90" s="1">
        <v>100</v>
      </c>
      <c r="E90" s="1">
        <v>49</v>
      </c>
      <c r="F90" s="1">
        <v>64</v>
      </c>
      <c r="G90" s="6">
        <v>0.4</v>
      </c>
      <c r="H90" s="1">
        <v>55</v>
      </c>
      <c r="I90" s="1" t="s">
        <v>34</v>
      </c>
      <c r="J90" s="1">
        <v>73</v>
      </c>
      <c r="K90" s="1">
        <f t="shared" si="25"/>
        <v>-24</v>
      </c>
      <c r="L90" s="1">
        <f t="shared" si="26"/>
        <v>49</v>
      </c>
      <c r="M90" s="1"/>
      <c r="N90" s="1">
        <v>34.599999999999987</v>
      </c>
      <c r="O90" s="1"/>
      <c r="P90" s="1">
        <f t="shared" si="27"/>
        <v>9.8000000000000007</v>
      </c>
      <c r="Q90" s="5"/>
      <c r="R90" s="5">
        <f>Q90-S90</f>
        <v>0</v>
      </c>
      <c r="S90" s="5"/>
      <c r="T90" s="5"/>
      <c r="U90" s="1"/>
      <c r="V90" s="1">
        <f t="shared" si="30"/>
        <v>10.061224489795917</v>
      </c>
      <c r="W90" s="1">
        <f t="shared" si="31"/>
        <v>10.061224489795917</v>
      </c>
      <c r="X90" s="1">
        <v>12.6</v>
      </c>
      <c r="Y90" s="1">
        <v>12</v>
      </c>
      <c r="Z90" s="1">
        <v>10</v>
      </c>
      <c r="AA90" s="1">
        <v>10.8</v>
      </c>
      <c r="AB90" s="1">
        <v>9</v>
      </c>
      <c r="AC90" s="1">
        <v>9</v>
      </c>
      <c r="AD90" s="1"/>
      <c r="AE90" s="1">
        <f t="shared" si="32"/>
        <v>0</v>
      </c>
      <c r="AF90" s="1">
        <f t="shared" si="3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3" t="s">
        <v>123</v>
      </c>
      <c r="B91" s="13" t="s">
        <v>33</v>
      </c>
      <c r="C91" s="13"/>
      <c r="D91" s="13"/>
      <c r="E91" s="13"/>
      <c r="F91" s="13"/>
      <c r="G91" s="14">
        <v>0</v>
      </c>
      <c r="H91" s="13">
        <v>50</v>
      </c>
      <c r="I91" s="13" t="s">
        <v>34</v>
      </c>
      <c r="J91" s="13"/>
      <c r="K91" s="13">
        <f t="shared" si="25"/>
        <v>0</v>
      </c>
      <c r="L91" s="13">
        <f t="shared" si="26"/>
        <v>0</v>
      </c>
      <c r="M91" s="13"/>
      <c r="N91" s="13"/>
      <c r="O91" s="13"/>
      <c r="P91" s="13">
        <f t="shared" si="27"/>
        <v>0</v>
      </c>
      <c r="Q91" s="15"/>
      <c r="R91" s="15"/>
      <c r="S91" s="15"/>
      <c r="T91" s="15"/>
      <c r="U91" s="13"/>
      <c r="V91" s="13" t="e">
        <f t="shared" si="30"/>
        <v>#DIV/0!</v>
      </c>
      <c r="W91" s="13" t="e">
        <f t="shared" si="31"/>
        <v>#DIV/0!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 t="s">
        <v>41</v>
      </c>
      <c r="AE91" s="13">
        <f t="shared" si="32"/>
        <v>0</v>
      </c>
      <c r="AF91" s="13">
        <f t="shared" si="3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124</v>
      </c>
      <c r="B92" s="1" t="s">
        <v>40</v>
      </c>
      <c r="C92" s="1">
        <v>113</v>
      </c>
      <c r="D92" s="1">
        <v>48</v>
      </c>
      <c r="E92" s="1">
        <v>98</v>
      </c>
      <c r="F92" s="1">
        <v>48</v>
      </c>
      <c r="G92" s="6">
        <v>0.3</v>
      </c>
      <c r="H92" s="1">
        <v>30</v>
      </c>
      <c r="I92" s="1" t="s">
        <v>34</v>
      </c>
      <c r="J92" s="1">
        <v>129</v>
      </c>
      <c r="K92" s="1">
        <f t="shared" si="25"/>
        <v>-31</v>
      </c>
      <c r="L92" s="1">
        <f t="shared" si="26"/>
        <v>98</v>
      </c>
      <c r="M92" s="1"/>
      <c r="N92" s="1">
        <v>72.820000000000022</v>
      </c>
      <c r="O92" s="1">
        <v>50</v>
      </c>
      <c r="P92" s="1">
        <f t="shared" si="27"/>
        <v>19.600000000000001</v>
      </c>
      <c r="Q92" s="5">
        <f>9.5*P92-O92-N92-F92</f>
        <v>15.379999999999995</v>
      </c>
      <c r="R92" s="5">
        <f t="shared" ref="R92:R98" si="36">Q92-S92</f>
        <v>15.379999999999995</v>
      </c>
      <c r="S92" s="5"/>
      <c r="T92" s="5"/>
      <c r="U92" s="1"/>
      <c r="V92" s="1">
        <f t="shared" si="30"/>
        <v>9.5</v>
      </c>
      <c r="W92" s="1">
        <f t="shared" si="31"/>
        <v>8.7153061224489807</v>
      </c>
      <c r="X92" s="1">
        <v>21.4</v>
      </c>
      <c r="Y92" s="1">
        <v>16.399999999999999</v>
      </c>
      <c r="Z92" s="1">
        <v>4.8</v>
      </c>
      <c r="AA92" s="1">
        <v>5.4</v>
      </c>
      <c r="AB92" s="1">
        <v>16.600000000000001</v>
      </c>
      <c r="AC92" s="1">
        <v>15.6</v>
      </c>
      <c r="AD92" s="1"/>
      <c r="AE92" s="1">
        <f t="shared" si="32"/>
        <v>5</v>
      </c>
      <c r="AF92" s="1">
        <f t="shared" si="3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125</v>
      </c>
      <c r="B93" s="1" t="s">
        <v>40</v>
      </c>
      <c r="C93" s="1">
        <v>53</v>
      </c>
      <c r="D93" s="1">
        <v>55</v>
      </c>
      <c r="E93" s="1">
        <v>54</v>
      </c>
      <c r="F93" s="1">
        <v>46</v>
      </c>
      <c r="G93" s="6">
        <v>0.3</v>
      </c>
      <c r="H93" s="1">
        <v>30</v>
      </c>
      <c r="I93" s="1" t="s">
        <v>34</v>
      </c>
      <c r="J93" s="1">
        <v>70</v>
      </c>
      <c r="K93" s="1">
        <f t="shared" si="25"/>
        <v>-16</v>
      </c>
      <c r="L93" s="1">
        <f t="shared" si="26"/>
        <v>54</v>
      </c>
      <c r="M93" s="1"/>
      <c r="N93" s="1">
        <v>75.02</v>
      </c>
      <c r="O93" s="1"/>
      <c r="P93" s="1">
        <f t="shared" si="27"/>
        <v>10.8</v>
      </c>
      <c r="Q93" s="5"/>
      <c r="R93" s="5">
        <f t="shared" si="36"/>
        <v>0</v>
      </c>
      <c r="S93" s="5"/>
      <c r="T93" s="5"/>
      <c r="U93" s="1"/>
      <c r="V93" s="1">
        <f t="shared" si="30"/>
        <v>11.205555555555554</v>
      </c>
      <c r="W93" s="1">
        <f t="shared" si="31"/>
        <v>11.205555555555554</v>
      </c>
      <c r="X93" s="1">
        <v>12.6</v>
      </c>
      <c r="Y93" s="1">
        <v>10.4</v>
      </c>
      <c r="Z93" s="1">
        <v>8.8000000000000007</v>
      </c>
      <c r="AA93" s="1">
        <v>3.4</v>
      </c>
      <c r="AB93" s="1">
        <v>7</v>
      </c>
      <c r="AC93" s="1">
        <v>12</v>
      </c>
      <c r="AD93" s="1"/>
      <c r="AE93" s="1">
        <f t="shared" si="32"/>
        <v>0</v>
      </c>
      <c r="AF93" s="1">
        <f t="shared" si="3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126</v>
      </c>
      <c r="B94" s="1" t="s">
        <v>33</v>
      </c>
      <c r="C94" s="1">
        <v>1797.614</v>
      </c>
      <c r="D94" s="1">
        <v>4546.5950000000003</v>
      </c>
      <c r="E94" s="1">
        <v>4428.2879999999996</v>
      </c>
      <c r="F94" s="1">
        <v>1552.0160000000001</v>
      </c>
      <c r="G94" s="6">
        <v>1</v>
      </c>
      <c r="H94" s="1">
        <v>60</v>
      </c>
      <c r="I94" s="1" t="s">
        <v>127</v>
      </c>
      <c r="J94" s="1">
        <v>4419.3149999999996</v>
      </c>
      <c r="K94" s="1">
        <f t="shared" si="25"/>
        <v>8.9729999999999563</v>
      </c>
      <c r="L94" s="1">
        <f t="shared" si="26"/>
        <v>1395.1729999999998</v>
      </c>
      <c r="M94" s="1">
        <v>3033.1149999999998</v>
      </c>
      <c r="N94" s="1">
        <v>247.13850000000019</v>
      </c>
      <c r="O94" s="1">
        <v>220</v>
      </c>
      <c r="P94" s="1">
        <f t="shared" si="27"/>
        <v>279.03459999999995</v>
      </c>
      <c r="Q94" s="5">
        <f t="shared" ref="Q94:Q97" si="37">10*P94-O94-N94-F94</f>
        <v>771.19149999999945</v>
      </c>
      <c r="R94" s="5">
        <f t="shared" si="36"/>
        <v>371.19149999999945</v>
      </c>
      <c r="S94" s="5">
        <v>400</v>
      </c>
      <c r="T94" s="5"/>
      <c r="U94" s="1"/>
      <c r="V94" s="1">
        <f t="shared" si="30"/>
        <v>10</v>
      </c>
      <c r="W94" s="1">
        <f t="shared" si="31"/>
        <v>7.2362155087576978</v>
      </c>
      <c r="X94" s="1">
        <v>291.4864</v>
      </c>
      <c r="Y94" s="1">
        <v>308.02820000000003</v>
      </c>
      <c r="Z94" s="1">
        <v>262.08659999999998</v>
      </c>
      <c r="AA94" s="1">
        <v>264.35759999999999</v>
      </c>
      <c r="AB94" s="1">
        <v>327.70760000000001</v>
      </c>
      <c r="AC94" s="1">
        <v>325.97120000000001</v>
      </c>
      <c r="AD94" s="1"/>
      <c r="AE94" s="1">
        <f t="shared" si="32"/>
        <v>371</v>
      </c>
      <c r="AF94" s="1">
        <f t="shared" si="33"/>
        <v>400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128</v>
      </c>
      <c r="B95" s="1" t="s">
        <v>40</v>
      </c>
      <c r="C95" s="1">
        <v>59</v>
      </c>
      <c r="D95" s="1">
        <v>20</v>
      </c>
      <c r="E95" s="1">
        <v>26</v>
      </c>
      <c r="F95" s="1">
        <v>50</v>
      </c>
      <c r="G95" s="6">
        <v>0.1</v>
      </c>
      <c r="H95" s="1">
        <v>60</v>
      </c>
      <c r="I95" s="1" t="s">
        <v>34</v>
      </c>
      <c r="J95" s="1">
        <v>27</v>
      </c>
      <c r="K95" s="1">
        <f t="shared" si="25"/>
        <v>-1</v>
      </c>
      <c r="L95" s="1">
        <f t="shared" si="26"/>
        <v>26</v>
      </c>
      <c r="M95" s="1"/>
      <c r="N95" s="1">
        <v>0</v>
      </c>
      <c r="O95" s="1"/>
      <c r="P95" s="1">
        <f t="shared" si="27"/>
        <v>5.2</v>
      </c>
      <c r="Q95" s="5"/>
      <c r="R95" s="5">
        <f t="shared" si="36"/>
        <v>0</v>
      </c>
      <c r="S95" s="5"/>
      <c r="T95" s="5"/>
      <c r="U95" s="1"/>
      <c r="V95" s="1">
        <f t="shared" si="30"/>
        <v>9.615384615384615</v>
      </c>
      <c r="W95" s="1">
        <f t="shared" si="31"/>
        <v>9.615384615384615</v>
      </c>
      <c r="X95" s="1">
        <v>4.5999999999999996</v>
      </c>
      <c r="Y95" s="1">
        <v>4.2</v>
      </c>
      <c r="Z95" s="1">
        <v>7.8</v>
      </c>
      <c r="AA95" s="1">
        <v>8.4</v>
      </c>
      <c r="AB95" s="1">
        <v>6</v>
      </c>
      <c r="AC95" s="1">
        <v>4.4000000000000004</v>
      </c>
      <c r="AD95" s="1"/>
      <c r="AE95" s="1">
        <f t="shared" si="32"/>
        <v>0</v>
      </c>
      <c r="AF95" s="1">
        <f t="shared" si="3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129</v>
      </c>
      <c r="B96" s="1" t="s">
        <v>33</v>
      </c>
      <c r="C96" s="1">
        <v>3870.69</v>
      </c>
      <c r="D96" s="1">
        <v>5313</v>
      </c>
      <c r="E96" s="1">
        <v>6501.6289999999999</v>
      </c>
      <c r="F96" s="1">
        <v>2169.1289999999999</v>
      </c>
      <c r="G96" s="6">
        <v>1</v>
      </c>
      <c r="H96" s="1">
        <v>60</v>
      </c>
      <c r="I96" s="1" t="s">
        <v>34</v>
      </c>
      <c r="J96" s="1">
        <v>6399.65</v>
      </c>
      <c r="K96" s="1">
        <f t="shared" si="25"/>
        <v>101.97900000000027</v>
      </c>
      <c r="L96" s="1">
        <f t="shared" si="26"/>
        <v>2472.9789999999998</v>
      </c>
      <c r="M96" s="1">
        <v>4028.65</v>
      </c>
      <c r="N96" s="1">
        <v>660.09549999999899</v>
      </c>
      <c r="O96" s="1">
        <v>750</v>
      </c>
      <c r="P96" s="1">
        <f t="shared" si="27"/>
        <v>494.59579999999994</v>
      </c>
      <c r="Q96" s="5">
        <f t="shared" si="37"/>
        <v>1366.7335000000007</v>
      </c>
      <c r="R96" s="5">
        <f t="shared" si="36"/>
        <v>666.73350000000073</v>
      </c>
      <c r="S96" s="5">
        <v>700</v>
      </c>
      <c r="T96" s="5"/>
      <c r="U96" s="1"/>
      <c r="V96" s="1">
        <f t="shared" si="30"/>
        <v>10</v>
      </c>
      <c r="W96" s="1">
        <f t="shared" si="31"/>
        <v>7.2366657783992494</v>
      </c>
      <c r="X96" s="1">
        <v>508.49540000000002</v>
      </c>
      <c r="Y96" s="1">
        <v>485.40019999999998</v>
      </c>
      <c r="Z96" s="1">
        <v>415.60739999999998</v>
      </c>
      <c r="AA96" s="1">
        <v>457.28700000000009</v>
      </c>
      <c r="AB96" s="1">
        <v>622.27879999999993</v>
      </c>
      <c r="AC96" s="1">
        <v>638.80020000000002</v>
      </c>
      <c r="AD96" s="1" t="s">
        <v>53</v>
      </c>
      <c r="AE96" s="1">
        <f t="shared" si="32"/>
        <v>667</v>
      </c>
      <c r="AF96" s="1">
        <f t="shared" si="33"/>
        <v>700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130</v>
      </c>
      <c r="B97" s="1" t="s">
        <v>33</v>
      </c>
      <c r="C97" s="1">
        <v>1756.232</v>
      </c>
      <c r="D97" s="1">
        <v>7254.8530000000001</v>
      </c>
      <c r="E97" s="1">
        <v>6935.107</v>
      </c>
      <c r="F97" s="1">
        <v>1602.912</v>
      </c>
      <c r="G97" s="6">
        <v>1</v>
      </c>
      <c r="H97" s="1">
        <v>60</v>
      </c>
      <c r="I97" s="1" t="s">
        <v>127</v>
      </c>
      <c r="J97" s="1">
        <v>6842.83</v>
      </c>
      <c r="K97" s="1">
        <f t="shared" ref="K97:K98" si="38">E97-J97</f>
        <v>92.277000000000044</v>
      </c>
      <c r="L97" s="1">
        <f t="shared" si="26"/>
        <v>2407.5770000000002</v>
      </c>
      <c r="M97" s="1">
        <v>4527.53</v>
      </c>
      <c r="N97" s="1">
        <v>878.80040000000054</v>
      </c>
      <c r="O97" s="1">
        <v>950</v>
      </c>
      <c r="P97" s="1">
        <f t="shared" si="27"/>
        <v>481.51540000000006</v>
      </c>
      <c r="Q97" s="5">
        <f t="shared" si="37"/>
        <v>1383.4415999999999</v>
      </c>
      <c r="R97" s="5">
        <f t="shared" si="36"/>
        <v>683.44159999999988</v>
      </c>
      <c r="S97" s="5">
        <v>700</v>
      </c>
      <c r="T97" s="5"/>
      <c r="U97" s="1"/>
      <c r="V97" s="1">
        <f t="shared" si="30"/>
        <v>10</v>
      </c>
      <c r="W97" s="1">
        <f t="shared" si="31"/>
        <v>7.1269006141859634</v>
      </c>
      <c r="X97" s="1">
        <v>493.70319999999998</v>
      </c>
      <c r="Y97" s="1">
        <v>499.53039999999999</v>
      </c>
      <c r="Z97" s="1">
        <v>479.15879999999999</v>
      </c>
      <c r="AA97" s="1">
        <v>470.74119999999999</v>
      </c>
      <c r="AB97" s="1">
        <v>469.0637999999999</v>
      </c>
      <c r="AC97" s="1">
        <v>496.88060000000007</v>
      </c>
      <c r="AD97" s="1" t="s">
        <v>53</v>
      </c>
      <c r="AE97" s="1">
        <f t="shared" si="32"/>
        <v>683</v>
      </c>
      <c r="AF97" s="1">
        <f t="shared" si="33"/>
        <v>700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131</v>
      </c>
      <c r="B98" s="1" t="s">
        <v>40</v>
      </c>
      <c r="C98" s="1">
        <v>36</v>
      </c>
      <c r="D98" s="1">
        <v>12</v>
      </c>
      <c r="E98" s="1">
        <v>32</v>
      </c>
      <c r="F98" s="1">
        <v>15</v>
      </c>
      <c r="G98" s="6">
        <v>0.2</v>
      </c>
      <c r="H98" s="1">
        <v>30</v>
      </c>
      <c r="I98" s="1" t="s">
        <v>34</v>
      </c>
      <c r="J98" s="1">
        <v>31</v>
      </c>
      <c r="K98" s="1">
        <f t="shared" si="38"/>
        <v>1</v>
      </c>
      <c r="L98" s="1">
        <f t="shared" si="26"/>
        <v>32</v>
      </c>
      <c r="M98" s="1"/>
      <c r="N98" s="1">
        <v>0</v>
      </c>
      <c r="O98" s="1"/>
      <c r="P98" s="1">
        <f t="shared" si="27"/>
        <v>6.4</v>
      </c>
      <c r="Q98" s="5">
        <f>8*P98-O98-N98-F98</f>
        <v>36.200000000000003</v>
      </c>
      <c r="R98" s="5">
        <f t="shared" si="36"/>
        <v>36.200000000000003</v>
      </c>
      <c r="S98" s="5"/>
      <c r="T98" s="5"/>
      <c r="U98" s="1"/>
      <c r="V98" s="1">
        <f t="shared" si="30"/>
        <v>8</v>
      </c>
      <c r="W98" s="1">
        <f t="shared" si="31"/>
        <v>2.34375</v>
      </c>
      <c r="X98" s="1">
        <v>1.6</v>
      </c>
      <c r="Y98" s="1">
        <v>0</v>
      </c>
      <c r="Z98" s="1">
        <v>2</v>
      </c>
      <c r="AA98" s="1">
        <v>4.2</v>
      </c>
      <c r="AB98" s="1">
        <v>4</v>
      </c>
      <c r="AC98" s="1">
        <v>1.8</v>
      </c>
      <c r="AD98" s="1"/>
      <c r="AE98" s="1">
        <f t="shared" si="32"/>
        <v>7</v>
      </c>
      <c r="AF98" s="1">
        <f t="shared" si="33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</sheetData>
  <autoFilter ref="A3:AE98" xr:uid="{988C8DA1-1C99-4549-A41B-0C451E5AE05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2024-07-17T14:04:58Z</dcterms:created>
  <dcterms:modified xsi:type="dcterms:W3CDTF">2024-07-18T08:50:37Z</dcterms:modified>
</cp:coreProperties>
</file>