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E11A19-084F-4B27-851A-A4A552CF2C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O382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X352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M280" i="1"/>
  <c r="BL280" i="1"/>
  <c r="Y280" i="1"/>
  <c r="X280" i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X277" i="1" s="1"/>
  <c r="O270" i="1"/>
  <c r="W268" i="1"/>
  <c r="W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67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N559" i="1" s="1"/>
  <c r="W249" i="1"/>
  <c r="X248" i="1"/>
  <c r="W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8" i="1" s="1"/>
  <c r="X243" i="1"/>
  <c r="L559" i="1" s="1"/>
  <c r="W240" i="1"/>
  <c r="W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X228" i="1" s="1"/>
  <c r="O225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BN213" i="1"/>
  <c r="BL213" i="1"/>
  <c r="X213" i="1"/>
  <c r="X222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X209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3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9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X24" i="1" l="1"/>
  <c r="X56" i="1"/>
  <c r="X87" i="1"/>
  <c r="X93" i="1"/>
  <c r="X121" i="1"/>
  <c r="X201" i="1"/>
  <c r="X210" i="1"/>
  <c r="X223" i="1"/>
  <c r="X227" i="1"/>
  <c r="X240" i="1"/>
  <c r="X262" i="1"/>
  <c r="X268" i="1"/>
  <c r="X278" i="1"/>
  <c r="BO282" i="1"/>
  <c r="BM282" i="1"/>
  <c r="Y282" i="1"/>
  <c r="Y283" i="1" s="1"/>
  <c r="X284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J559" i="1"/>
  <c r="H9" i="1"/>
  <c r="A10" i="1"/>
  <c r="X36" i="1"/>
  <c r="X64" i="1"/>
  <c r="X103" i="1"/>
  <c r="X129" i="1"/>
  <c r="X138" i="1"/>
  <c r="X161" i="1"/>
  <c r="X166" i="1"/>
  <c r="X172" i="1"/>
  <c r="X182" i="1"/>
  <c r="F9" i="1"/>
  <c r="J9" i="1"/>
  <c r="Y22" i="1"/>
  <c r="Y24" i="1" s="1"/>
  <c r="BM22" i="1"/>
  <c r="BO22" i="1"/>
  <c r="W553" i="1"/>
  <c r="X25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Y153" i="1"/>
  <c r="Y160" i="1" s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Y201" i="1" s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Y209" i="1" s="1"/>
  <c r="BM206" i="1"/>
  <c r="Y207" i="1"/>
  <c r="BM207" i="1"/>
  <c r="Y208" i="1"/>
  <c r="BM208" i="1"/>
  <c r="Y213" i="1"/>
  <c r="Y222" i="1" s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Y225" i="1"/>
  <c r="Y227" i="1" s="1"/>
  <c r="BM225" i="1"/>
  <c r="BO225" i="1"/>
  <c r="K559" i="1"/>
  <c r="Y233" i="1"/>
  <c r="Y239" i="1" s="1"/>
  <c r="BM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Y270" i="1"/>
  <c r="Y277" i="1" s="1"/>
  <c r="BM270" i="1"/>
  <c r="BO270" i="1"/>
  <c r="Y272" i="1"/>
  <c r="BM272" i="1"/>
  <c r="Y274" i="1"/>
  <c r="BM274" i="1"/>
  <c r="Y276" i="1"/>
  <c r="BM276" i="1"/>
  <c r="X283" i="1"/>
  <c r="BO280" i="1"/>
  <c r="X289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X341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X384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X550" i="1" l="1"/>
  <c r="Y364" i="1"/>
  <c r="Y347" i="1"/>
  <c r="Y519" i="1"/>
  <c r="Y547" i="1"/>
  <c r="Y534" i="1"/>
  <c r="Y437" i="1"/>
  <c r="Y267" i="1"/>
  <c r="Y261" i="1"/>
  <c r="Y182" i="1"/>
  <c r="X549" i="1"/>
  <c r="X551" i="1"/>
  <c r="Y495" i="1"/>
  <c r="Y481" i="1"/>
  <c r="Y410" i="1"/>
  <c r="Y336" i="1"/>
  <c r="Y295" i="1"/>
  <c r="Y554" i="1" s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<sst xmlns="http://schemas.openxmlformats.org/spreadsheetml/2006/main" count="2423" uniqueCount="814">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</sst>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6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2000</v>
      </c>
      <c r="X339" s="38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64"/>
      <c r="BB339" s="257" t="s">
        <v>1</v>
      </c>
      <c r="BL339" s="64">
        <f>IFERROR(W339*I339/H339,"0")</f>
        <v>2064</v>
      </c>
      <c r="BM339" s="64">
        <f>IFERROR(X339*I339/H339,"0")</f>
        <v>2074.3200000000002</v>
      </c>
      <c r="BN339" s="64">
        <f>IFERROR(1/J339*(W339/H339),"0")</f>
        <v>2.7777777777777777</v>
      </c>
      <c r="BO339" s="64">
        <f>IFERROR(1/J339*(X339/H339),"0")</f>
        <v>2.7916666666666665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133.33333333333334</v>
      </c>
      <c r="X341" s="382">
        <f>IFERROR(X339/H339,"0")+IFERROR(X340/H340,"0")</f>
        <v>134</v>
      </c>
      <c r="Y341" s="382">
        <f>IFERROR(IF(Y339="",0,Y339),"0")+IFERROR(IF(Y340="",0,Y340),"0")</f>
        <v>2.9144999999999999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2000</v>
      </c>
      <c r="X342" s="382">
        <f>IFERROR(SUM(X339:X340),"0")</f>
        <v>2010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2100</v>
      </c>
      <c r="X367" s="381">
        <f>IFERROR(IF(W367="",0,CEILING((W367/$H367),1)*$H367),"")</f>
        <v>2106</v>
      </c>
      <c r="Y367" s="36">
        <f>IFERROR(IF(X367=0,"",ROUNDUP(X367/H367,0)*0.02175),"")</f>
        <v>5.8724999999999996</v>
      </c>
      <c r="Z367" s="56"/>
      <c r="AA367" s="57"/>
      <c r="AE367" s="64"/>
      <c r="BB367" s="269" t="s">
        <v>1</v>
      </c>
      <c r="BL367" s="64">
        <f>IFERROR(W367*I367/H367,"0")</f>
        <v>2251.8461538461543</v>
      </c>
      <c r="BM367" s="64">
        <f>IFERROR(X367*I367/H367,"0")</f>
        <v>2258.2800000000002</v>
      </c>
      <c r="BN367" s="64">
        <f>IFERROR(1/J367*(W367/H367),"0")</f>
        <v>4.8076923076923075</v>
      </c>
      <c r="BO367" s="64">
        <f>IFERROR(1/J367*(X367/H367),"0")</f>
        <v>4.8214285714285712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269.23076923076923</v>
      </c>
      <c r="X372" s="382">
        <f>IFERROR(X367/H367,"0")+IFERROR(X368/H368,"0")+IFERROR(X369/H369,"0")+IFERROR(X370/H370,"0")+IFERROR(X371/H371,"0")</f>
        <v>270</v>
      </c>
      <c r="Y372" s="382">
        <f>IFERROR(IF(Y367="",0,Y367),"0")+IFERROR(IF(Y368="",0,Y368),"0")+IFERROR(IF(Y369="",0,Y369),"0")+IFERROR(IF(Y370="",0,Y370),"0")+IFERROR(IF(Y371="",0,Y371),"0")</f>
        <v>5.8724999999999996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2100</v>
      </c>
      <c r="X373" s="382">
        <f>IFERROR(SUM(X367:X371),"0")</f>
        <v>2106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1000</v>
      </c>
      <c r="X475" s="381">
        <f t="shared" si="77"/>
        <v>1003.2</v>
      </c>
      <c r="Y475" s="36">
        <f t="shared" si="78"/>
        <v>2.2724000000000002</v>
      </c>
      <c r="Z475" s="56"/>
      <c r="AA475" s="57"/>
      <c r="AE475" s="64"/>
      <c r="BB475" s="328" t="s">
        <v>1</v>
      </c>
      <c r="BL475" s="64">
        <f t="shared" si="79"/>
        <v>1068.1818181818182</v>
      </c>
      <c r="BM475" s="64">
        <f t="shared" si="80"/>
        <v>1071.5999999999999</v>
      </c>
      <c r="BN475" s="64">
        <f t="shared" si="81"/>
        <v>1.821095571095571</v>
      </c>
      <c r="BO475" s="64">
        <f t="shared" si="82"/>
        <v>1.8269230769230771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189.39393939393938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190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2.2724000000000002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1000</v>
      </c>
      <c r="X482" s="382">
        <f>IFERROR(SUM(X471:X480),"0")</f>
        <v>1003.2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5100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5119.2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5384.0279720279723</v>
      </c>
      <c r="X550" s="382">
        <f>IFERROR(SUM(BM22:BM546),"0")</f>
        <v>5404.2000000000007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10</v>
      </c>
      <c r="X551" s="38">
        <f>ROUNDUP(SUM(BO22:BO546),0)</f>
        <v>10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5634.0279720279723</v>
      </c>
      <c r="X552" s="382">
        <f>GrossWeightTotalR+PalletQtyTotalR*25</f>
        <v>5654.2000000000007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591.95804195804192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594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11.0594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2010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2106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1003.2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