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48A069-F4F0-4F65-A16F-1EE1728500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O494" i="1"/>
  <c r="BN494" i="1"/>
  <c r="BM494" i="1"/>
  <c r="BL494" i="1"/>
  <c r="Y494" i="1"/>
  <c r="X494" i="1"/>
  <c r="O494" i="1"/>
  <c r="BN493" i="1"/>
  <c r="BM493" i="1"/>
  <c r="BL493" i="1"/>
  <c r="Y493" i="1"/>
  <c r="X493" i="1"/>
  <c r="BO493" i="1" s="1"/>
  <c r="O493" i="1"/>
  <c r="BN492" i="1"/>
  <c r="BL492" i="1"/>
  <c r="X492" i="1"/>
  <c r="BO492" i="1" s="1"/>
  <c r="O492" i="1"/>
  <c r="BO491" i="1"/>
  <c r="BN491" i="1"/>
  <c r="BM491" i="1"/>
  <c r="BL491" i="1"/>
  <c r="Y491" i="1"/>
  <c r="X491" i="1"/>
  <c r="O491" i="1"/>
  <c r="BN490" i="1"/>
  <c r="BL490" i="1"/>
  <c r="X490" i="1"/>
  <c r="BO490" i="1" s="1"/>
  <c r="O490" i="1"/>
  <c r="BO489" i="1"/>
  <c r="BN489" i="1"/>
  <c r="BM489" i="1"/>
  <c r="BL489" i="1"/>
  <c r="Y489" i="1"/>
  <c r="X489" i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X487" i="1" s="1"/>
  <c r="O484" i="1"/>
  <c r="W482" i="1"/>
  <c r="W481" i="1"/>
  <c r="BN480" i="1"/>
  <c r="BL480" i="1"/>
  <c r="X480" i="1"/>
  <c r="BO480" i="1" s="1"/>
  <c r="O480" i="1"/>
  <c r="BO479" i="1"/>
  <c r="BN479" i="1"/>
  <c r="BM479" i="1"/>
  <c r="BL479" i="1"/>
  <c r="Y479" i="1"/>
  <c r="X479" i="1"/>
  <c r="O479" i="1"/>
  <c r="BN478" i="1"/>
  <c r="BL478" i="1"/>
  <c r="X478" i="1"/>
  <c r="BO478" i="1" s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O471" i="1"/>
  <c r="BN471" i="1"/>
  <c r="BM471" i="1"/>
  <c r="BL471" i="1"/>
  <c r="Y471" i="1"/>
  <c r="X471" i="1"/>
  <c r="W559" i="1" s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BO461" i="1" s="1"/>
  <c r="O461" i="1"/>
  <c r="BO460" i="1"/>
  <c r="BN460" i="1"/>
  <c r="BM460" i="1"/>
  <c r="BL460" i="1"/>
  <c r="Y460" i="1"/>
  <c r="X460" i="1"/>
  <c r="W457" i="1"/>
  <c r="W456" i="1"/>
  <c r="BN455" i="1"/>
  <c r="BL455" i="1"/>
  <c r="X455" i="1"/>
  <c r="O455" i="1"/>
  <c r="BO454" i="1"/>
  <c r="BN454" i="1"/>
  <c r="BM454" i="1"/>
  <c r="BL454" i="1"/>
  <c r="Y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O429" i="1"/>
  <c r="W427" i="1"/>
  <c r="X426" i="1"/>
  <c r="W426" i="1"/>
  <c r="BO425" i="1"/>
  <c r="BN425" i="1"/>
  <c r="BM425" i="1"/>
  <c r="BL425" i="1"/>
  <c r="Y425" i="1"/>
  <c r="Y426" i="1" s="1"/>
  <c r="X425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BN406" i="1"/>
  <c r="BL406" i="1"/>
  <c r="X406" i="1"/>
  <c r="O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W385" i="1"/>
  <c r="X384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X373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BO344" i="1"/>
  <c r="BN344" i="1"/>
  <c r="BM344" i="1"/>
  <c r="BL344" i="1"/>
  <c r="Y344" i="1"/>
  <c r="X344" i="1"/>
  <c r="O344" i="1"/>
  <c r="W342" i="1"/>
  <c r="W341" i="1"/>
  <c r="BN340" i="1"/>
  <c r="BL340" i="1"/>
  <c r="X340" i="1"/>
  <c r="BO340" i="1" s="1"/>
  <c r="O340" i="1"/>
  <c r="BO339" i="1"/>
  <c r="BN339" i="1"/>
  <c r="BM339" i="1"/>
  <c r="BL339" i="1"/>
  <c r="Y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Q559" i="1" s="1"/>
  <c r="O324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BN312" i="1"/>
  <c r="BL312" i="1"/>
  <c r="X312" i="1"/>
  <c r="X315" i="1" s="1"/>
  <c r="O312" i="1"/>
  <c r="W310" i="1"/>
  <c r="W309" i="1"/>
  <c r="BN308" i="1"/>
  <c r="BL308" i="1"/>
  <c r="X308" i="1"/>
  <c r="P559" i="1" s="1"/>
  <c r="O308" i="1"/>
  <c r="W305" i="1"/>
  <c r="W304" i="1"/>
  <c r="BN303" i="1"/>
  <c r="BL303" i="1"/>
  <c r="X303" i="1"/>
  <c r="X304" i="1" s="1"/>
  <c r="O303" i="1"/>
  <c r="W301" i="1"/>
  <c r="W300" i="1"/>
  <c r="BN299" i="1"/>
  <c r="BL299" i="1"/>
  <c r="X299" i="1"/>
  <c r="O559" i="1" s="1"/>
  <c r="O299" i="1"/>
  <c r="W296" i="1"/>
  <c r="W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X295" i="1" s="1"/>
  <c r="O292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O281" i="1"/>
  <c r="BN280" i="1"/>
  <c r="BL280" i="1"/>
  <c r="X280" i="1"/>
  <c r="X283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BO271" i="1" s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X268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L559" i="1" s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K559" i="1" s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X227" i="1" s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1" i="1" s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H559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O117" i="1"/>
  <c r="BN117" i="1"/>
  <c r="BM117" i="1"/>
  <c r="BL117" i="1"/>
  <c r="Y117" i="1"/>
  <c r="X117" i="1"/>
  <c r="O117" i="1"/>
  <c r="BN116" i="1"/>
  <c r="BL116" i="1"/>
  <c r="X116" i="1"/>
  <c r="BN115" i="1"/>
  <c r="BL115" i="1"/>
  <c r="X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W104" i="1"/>
  <c r="W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O92" i="1"/>
  <c r="BO91" i="1"/>
  <c r="BN91" i="1"/>
  <c r="BM91" i="1"/>
  <c r="BL91" i="1"/>
  <c r="Y91" i="1"/>
  <c r="X91" i="1"/>
  <c r="O91" i="1"/>
  <c r="BN90" i="1"/>
  <c r="BL90" i="1"/>
  <c r="X90" i="1"/>
  <c r="O90" i="1"/>
  <c r="W88" i="1"/>
  <c r="W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49" i="1" s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9" i="1"/>
  <c r="W550" i="1"/>
  <c r="W551" i="1"/>
  <c r="Y23" i="1"/>
  <c r="Y24" i="1" s="1"/>
  <c r="BM23" i="1"/>
  <c r="X24" i="1"/>
  <c r="Y27" i="1"/>
  <c r="Y36" i="1" s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Y63" i="1" s="1"/>
  <c r="BM60" i="1"/>
  <c r="X64" i="1"/>
  <c r="E559" i="1"/>
  <c r="X87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X88" i="1"/>
  <c r="X93" i="1"/>
  <c r="BO90" i="1"/>
  <c r="BM90" i="1"/>
  <c r="Y90" i="1"/>
  <c r="BO98" i="1"/>
  <c r="BM98" i="1"/>
  <c r="Y98" i="1"/>
  <c r="BO102" i="1"/>
  <c r="BM102" i="1"/>
  <c r="Y102" i="1"/>
  <c r="X121" i="1"/>
  <c r="BO106" i="1"/>
  <c r="BM106" i="1"/>
  <c r="Y106" i="1"/>
  <c r="BO110" i="1"/>
  <c r="BM110" i="1"/>
  <c r="Y110" i="1"/>
  <c r="BO114" i="1"/>
  <c r="BM114" i="1"/>
  <c r="Y114" i="1"/>
  <c r="BO116" i="1"/>
  <c r="BM116" i="1"/>
  <c r="Y116" i="1"/>
  <c r="BO119" i="1"/>
  <c r="BM119" i="1"/>
  <c r="Y119" i="1"/>
  <c r="BO126" i="1"/>
  <c r="BM126" i="1"/>
  <c r="Y126" i="1"/>
  <c r="F9" i="1"/>
  <c r="J9" i="1"/>
  <c r="X25" i="1"/>
  <c r="X55" i="1"/>
  <c r="X63" i="1"/>
  <c r="BO68" i="1"/>
  <c r="X551" i="1" s="1"/>
  <c r="BM68" i="1"/>
  <c r="X550" i="1" s="1"/>
  <c r="Y68" i="1"/>
  <c r="Y87" i="1" s="1"/>
  <c r="BO72" i="1"/>
  <c r="BM72" i="1"/>
  <c r="Y72" i="1"/>
  <c r="BO76" i="1"/>
  <c r="BM76" i="1"/>
  <c r="Y76" i="1"/>
  <c r="BO80" i="1"/>
  <c r="BM80" i="1"/>
  <c r="Y80" i="1"/>
  <c r="BO84" i="1"/>
  <c r="BM84" i="1"/>
  <c r="Y84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5" i="1"/>
  <c r="BM115" i="1"/>
  <c r="Y115" i="1"/>
  <c r="BO118" i="1"/>
  <c r="BM118" i="1"/>
  <c r="Y118" i="1"/>
  <c r="BO120" i="1"/>
  <c r="BM120" i="1"/>
  <c r="Y120" i="1"/>
  <c r="X122" i="1"/>
  <c r="X129" i="1"/>
  <c r="BO124" i="1"/>
  <c r="BM124" i="1"/>
  <c r="Y124" i="1"/>
  <c r="X130" i="1"/>
  <c r="X139" i="1"/>
  <c r="X149" i="1"/>
  <c r="X160" i="1"/>
  <c r="X167" i="1"/>
  <c r="X171" i="1"/>
  <c r="X183" i="1"/>
  <c r="X202" i="1"/>
  <c r="X209" i="1"/>
  <c r="X222" i="1"/>
  <c r="X228" i="1"/>
  <c r="X239" i="1"/>
  <c r="X249" i="1"/>
  <c r="X261" i="1"/>
  <c r="X267" i="1"/>
  <c r="X277" i="1"/>
  <c r="X284" i="1"/>
  <c r="X290" i="1"/>
  <c r="X296" i="1"/>
  <c r="X301" i="1"/>
  <c r="X305" i="1"/>
  <c r="X310" i="1"/>
  <c r="X316" i="1"/>
  <c r="X320" i="1"/>
  <c r="X336" i="1"/>
  <c r="Y347" i="1"/>
  <c r="BO345" i="1"/>
  <c r="BM345" i="1"/>
  <c r="Y345" i="1"/>
  <c r="Y364" i="1"/>
  <c r="BO362" i="1"/>
  <c r="BM362" i="1"/>
  <c r="Y362" i="1"/>
  <c r="BO370" i="1"/>
  <c r="BM370" i="1"/>
  <c r="Y370" i="1"/>
  <c r="BO389" i="1"/>
  <c r="BM389" i="1"/>
  <c r="Y389" i="1"/>
  <c r="Y410" i="1" s="1"/>
  <c r="BO391" i="1"/>
  <c r="BM391" i="1"/>
  <c r="Y391" i="1"/>
  <c r="BO395" i="1"/>
  <c r="BM395" i="1"/>
  <c r="Y395" i="1"/>
  <c r="BO403" i="1"/>
  <c r="BM403" i="1"/>
  <c r="Y403" i="1"/>
  <c r="BO406" i="1"/>
  <c r="BM406" i="1"/>
  <c r="Y406" i="1"/>
  <c r="BO408" i="1"/>
  <c r="BM408" i="1"/>
  <c r="Y408" i="1"/>
  <c r="BO420" i="1"/>
  <c r="BM420" i="1"/>
  <c r="Y420" i="1"/>
  <c r="X422" i="1"/>
  <c r="BO432" i="1"/>
  <c r="BM432" i="1"/>
  <c r="Y432" i="1"/>
  <c r="Y437" i="1" s="1"/>
  <c r="BO436" i="1"/>
  <c r="BM436" i="1"/>
  <c r="Y436" i="1"/>
  <c r="X438" i="1"/>
  <c r="X441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U559" i="1"/>
  <c r="X457" i="1"/>
  <c r="Y128" i="1"/>
  <c r="BM128" i="1"/>
  <c r="Y133" i="1"/>
  <c r="Y138" i="1" s="1"/>
  <c r="BM133" i="1"/>
  <c r="BO133" i="1"/>
  <c r="Y135" i="1"/>
  <c r="BM135" i="1"/>
  <c r="Y137" i="1"/>
  <c r="BM137" i="1"/>
  <c r="X138" i="1"/>
  <c r="Y143" i="1"/>
  <c r="Y148" i="1" s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Y160" i="1" s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X166" i="1"/>
  <c r="Y169" i="1"/>
  <c r="Y171" i="1" s="1"/>
  <c r="BM169" i="1"/>
  <c r="BO169" i="1"/>
  <c r="Y175" i="1"/>
  <c r="Y182" i="1" s="1"/>
  <c r="BM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4" i="1"/>
  <c r="Y209" i="1" s="1"/>
  <c r="BM204" i="1"/>
  <c r="BO204" i="1"/>
  <c r="Y205" i="1"/>
  <c r="BM205" i="1"/>
  <c r="J559" i="1"/>
  <c r="Y215" i="1"/>
  <c r="Y222" i="1" s="1"/>
  <c r="BM215" i="1"/>
  <c r="Y218" i="1"/>
  <c r="BM218" i="1"/>
  <c r="Y220" i="1"/>
  <c r="BM220" i="1"/>
  <c r="X223" i="1"/>
  <c r="Y226" i="1"/>
  <c r="Y227" i="1" s="1"/>
  <c r="BM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Y261" i="1" s="1"/>
  <c r="BM257" i="1"/>
  <c r="Y259" i="1"/>
  <c r="BM259" i="1"/>
  <c r="X262" i="1"/>
  <c r="Y265" i="1"/>
  <c r="Y267" i="1" s="1"/>
  <c r="BM265" i="1"/>
  <c r="Y271" i="1"/>
  <c r="Y277" i="1" s="1"/>
  <c r="BM271" i="1"/>
  <c r="Y273" i="1"/>
  <c r="BM273" i="1"/>
  <c r="Y275" i="1"/>
  <c r="BM275" i="1"/>
  <c r="Y280" i="1"/>
  <c r="BM280" i="1"/>
  <c r="BO280" i="1"/>
  <c r="Y282" i="1"/>
  <c r="BM282" i="1"/>
  <c r="Y288" i="1"/>
  <c r="Y289" i="1" s="1"/>
  <c r="BM288" i="1"/>
  <c r="Y292" i="1"/>
  <c r="Y295" i="1" s="1"/>
  <c r="BM292" i="1"/>
  <c r="BO292" i="1"/>
  <c r="Y294" i="1"/>
  <c r="BM294" i="1"/>
  <c r="Y299" i="1"/>
  <c r="Y300" i="1" s="1"/>
  <c r="BM299" i="1"/>
  <c r="BO299" i="1"/>
  <c r="X300" i="1"/>
  <c r="Y303" i="1"/>
  <c r="Y304" i="1" s="1"/>
  <c r="BM303" i="1"/>
  <c r="BO303" i="1"/>
  <c r="Y308" i="1"/>
  <c r="Y309" i="1" s="1"/>
  <c r="BM308" i="1"/>
  <c r="BO308" i="1"/>
  <c r="X309" i="1"/>
  <c r="Y312" i="1"/>
  <c r="Y315" i="1" s="1"/>
  <c r="BM312" i="1"/>
  <c r="BO312" i="1"/>
  <c r="Y314" i="1"/>
  <c r="BM314" i="1"/>
  <c r="Y318" i="1"/>
  <c r="Y319" i="1" s="1"/>
  <c r="BM318" i="1"/>
  <c r="BO318" i="1"/>
  <c r="Y324" i="1"/>
  <c r="Y336" i="1" s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X342" i="1"/>
  <c r="Y340" i="1"/>
  <c r="Y341" i="1" s="1"/>
  <c r="BM340" i="1"/>
  <c r="X341" i="1"/>
  <c r="X348" i="1"/>
  <c r="X347" i="1"/>
  <c r="BO351" i="1"/>
  <c r="BM351" i="1"/>
  <c r="Y351" i="1"/>
  <c r="Y352" i="1" s="1"/>
  <c r="X353" i="1"/>
  <c r="R559" i="1"/>
  <c r="X359" i="1"/>
  <c r="BO356" i="1"/>
  <c r="BM356" i="1"/>
  <c r="Y356" i="1"/>
  <c r="Y358" i="1" s="1"/>
  <c r="X365" i="1"/>
  <c r="X364" i="1"/>
  <c r="BO368" i="1"/>
  <c r="BM368" i="1"/>
  <c r="Y368" i="1"/>
  <c r="Y372" i="1" s="1"/>
  <c r="X372" i="1"/>
  <c r="BO376" i="1"/>
  <c r="BM376" i="1"/>
  <c r="Y376" i="1"/>
  <c r="Y377" i="1" s="1"/>
  <c r="X378" i="1"/>
  <c r="S559" i="1"/>
  <c r="X385" i="1"/>
  <c r="BO382" i="1"/>
  <c r="BM382" i="1"/>
  <c r="Y382" i="1"/>
  <c r="Y384" i="1" s="1"/>
  <c r="X411" i="1"/>
  <c r="BO390" i="1"/>
  <c r="BM390" i="1"/>
  <c r="Y390" i="1"/>
  <c r="BO392" i="1"/>
  <c r="BM392" i="1"/>
  <c r="Y392" i="1"/>
  <c r="BO399" i="1"/>
  <c r="BM399" i="1"/>
  <c r="Y399" i="1"/>
  <c r="BO404" i="1"/>
  <c r="BM404" i="1"/>
  <c r="Y404" i="1"/>
  <c r="BO407" i="1"/>
  <c r="BM407" i="1"/>
  <c r="Y407" i="1"/>
  <c r="X410" i="1"/>
  <c r="BO414" i="1"/>
  <c r="BM414" i="1"/>
  <c r="Y414" i="1"/>
  <c r="Y415" i="1" s="1"/>
  <c r="X416" i="1"/>
  <c r="X421" i="1"/>
  <c r="BO418" i="1"/>
  <c r="BM418" i="1"/>
  <c r="Y418" i="1"/>
  <c r="Y421" i="1" s="1"/>
  <c r="X437" i="1"/>
  <c r="BO435" i="1"/>
  <c r="BM435" i="1"/>
  <c r="Y435" i="1"/>
  <c r="BO455" i="1"/>
  <c r="BM455" i="1"/>
  <c r="Y455" i="1"/>
  <c r="X463" i="1"/>
  <c r="X482" i="1"/>
  <c r="X486" i="1"/>
  <c r="Y495" i="1"/>
  <c r="X495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35" i="1"/>
  <c r="X547" i="1"/>
  <c r="BO543" i="1"/>
  <c r="BM543" i="1"/>
  <c r="Y543" i="1"/>
  <c r="BO545" i="1"/>
  <c r="BM545" i="1"/>
  <c r="Y545" i="1"/>
  <c r="T559" i="1"/>
  <c r="X427" i="1"/>
  <c r="V559" i="1"/>
  <c r="Y461" i="1"/>
  <c r="Y462" i="1" s="1"/>
  <c r="BM461" i="1"/>
  <c r="X462" i="1"/>
  <c r="Y472" i="1"/>
  <c r="Y481" i="1" s="1"/>
  <c r="BM472" i="1"/>
  <c r="Y473" i="1"/>
  <c r="BM473" i="1"/>
  <c r="Y475" i="1"/>
  <c r="BM475" i="1"/>
  <c r="Y477" i="1"/>
  <c r="BM477" i="1"/>
  <c r="Y478" i="1"/>
  <c r="BM478" i="1"/>
  <c r="Y480" i="1"/>
  <c r="BM480" i="1"/>
  <c r="X481" i="1"/>
  <c r="Y484" i="1"/>
  <c r="Y486" i="1" s="1"/>
  <c r="BM484" i="1"/>
  <c r="BO484" i="1"/>
  <c r="X496" i="1"/>
  <c r="Y490" i="1"/>
  <c r="BM490" i="1"/>
  <c r="Y492" i="1"/>
  <c r="BM492" i="1"/>
  <c r="X502" i="1"/>
  <c r="X50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Y534" i="1" s="1"/>
  <c r="BO532" i="1"/>
  <c r="BM532" i="1"/>
  <c r="Y532" i="1"/>
  <c r="BO544" i="1"/>
  <c r="BM544" i="1"/>
  <c r="Y544" i="1"/>
  <c r="BO546" i="1"/>
  <c r="BM546" i="1"/>
  <c r="Y546" i="1"/>
  <c r="X548" i="1"/>
  <c r="X552" i="1" l="1"/>
  <c r="Y129" i="1"/>
  <c r="X549" i="1"/>
  <c r="Y547" i="1"/>
  <c r="Y519" i="1"/>
  <c r="Y283" i="1"/>
  <c r="Y248" i="1"/>
  <c r="Y239" i="1"/>
  <c r="Y201" i="1"/>
  <c r="Y456" i="1"/>
  <c r="Y103" i="1"/>
  <c r="Y121" i="1"/>
  <c r="Y93" i="1"/>
  <c r="Y554" i="1" s="1"/>
  <c r="X553" i="1"/>
  <c r="W552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<sst xmlns="http://schemas.openxmlformats.org/spreadsheetml/2006/main" count="2423" uniqueCount="814">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</sst>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2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325</v>
      </c>
      <c r="X53" s="381">
        <f>IFERROR(IF(W53="",0,CEILING((W53/$H53),1)*$H53),"")</f>
        <v>334.8</v>
      </c>
      <c r="Y53" s="36">
        <f>IFERROR(IF(X53=0,"",ROUNDUP(X53/H53,0)*0.02175),"")</f>
        <v>0.6742499999999999</v>
      </c>
      <c r="Z53" s="56"/>
      <c r="AA53" s="57"/>
      <c r="AE53" s="64"/>
      <c r="BB53" s="79" t="s">
        <v>1</v>
      </c>
      <c r="BL53" s="64">
        <f>IFERROR(W53*I53/H53,"0")</f>
        <v>339.4444444444444</v>
      </c>
      <c r="BM53" s="64">
        <f>IFERROR(X53*I53/H53,"0")</f>
        <v>349.67999999999995</v>
      </c>
      <c r="BN53" s="64">
        <f>IFERROR(1/J53*(W53/H53),"0")</f>
        <v>0.53736772486772477</v>
      </c>
      <c r="BO53" s="64">
        <f>IFERROR(1/J53*(X53/H53),"0")</f>
        <v>0.55357142857142849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30.092592592592592</v>
      </c>
      <c r="X55" s="382">
        <f>IFERROR(X53/H53,"0")+IFERROR(X54/H54,"0")</f>
        <v>31</v>
      </c>
      <c r="Y55" s="382">
        <f>IFERROR(IF(Y53="",0,Y53),"0")+IFERROR(IF(Y54="",0,Y54),"0")</f>
        <v>0.6742499999999999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325</v>
      </c>
      <c r="X56" s="382">
        <f>IFERROR(SUM(X53:X54),"0")</f>
        <v>334.8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342</v>
      </c>
      <c r="X59" s="381">
        <f>IFERROR(IF(W59="",0,CEILING((W59/$H59),1)*$H59),"")</f>
        <v>345.6</v>
      </c>
      <c r="Y59" s="36">
        <f>IFERROR(IF(X59=0,"",ROUNDUP(X59/H59,0)*0.02175),"")</f>
        <v>0.69599999999999995</v>
      </c>
      <c r="Z59" s="56"/>
      <c r="AA59" s="57"/>
      <c r="AE59" s="64"/>
      <c r="BB59" s="81" t="s">
        <v>1</v>
      </c>
      <c r="BL59" s="64">
        <f>IFERROR(W59*I59/H59,"0")</f>
        <v>357.19999999999993</v>
      </c>
      <c r="BM59" s="64">
        <f>IFERROR(X59*I59/H59,"0")</f>
        <v>360.96</v>
      </c>
      <c r="BN59" s="64">
        <f>IFERROR(1/J59*(W59/H59),"0")</f>
        <v>0.56547619047619035</v>
      </c>
      <c r="BO59" s="64">
        <f>IFERROR(1/J59*(X59/H59),"0")</f>
        <v>0.5714285714285714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31.666666666666664</v>
      </c>
      <c r="X63" s="382">
        <f>IFERROR(X59/H59,"0")+IFERROR(X60/H60,"0")+IFERROR(X61/H61,"0")+IFERROR(X62/H62,"0")</f>
        <v>32</v>
      </c>
      <c r="Y63" s="382">
        <f>IFERROR(IF(Y59="",0,Y59),"0")+IFERROR(IF(Y60="",0,Y60),"0")+IFERROR(IF(Y61="",0,Y61),"0")+IFERROR(IF(Y62="",0,Y62),"0")</f>
        <v>0.69599999999999995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342</v>
      </c>
      <c r="X64" s="382">
        <f>IFERROR(SUM(X59:X62),"0")</f>
        <v>345.6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458</v>
      </c>
      <c r="X68" s="381">
        <f t="shared" si="6"/>
        <v>464.40000000000003</v>
      </c>
      <c r="Y68" s="36">
        <f t="shared" si="7"/>
        <v>0.93524999999999991</v>
      </c>
      <c r="Z68" s="56"/>
      <c r="AA68" s="57"/>
      <c r="AE68" s="64"/>
      <c r="BB68" s="86" t="s">
        <v>1</v>
      </c>
      <c r="BL68" s="64">
        <f t="shared" si="8"/>
        <v>478.3555555555555</v>
      </c>
      <c r="BM68" s="64">
        <f t="shared" si="9"/>
        <v>485.03999999999996</v>
      </c>
      <c r="BN68" s="64">
        <f t="shared" si="10"/>
        <v>0.75727513227513221</v>
      </c>
      <c r="BO68" s="64">
        <f t="shared" si="11"/>
        <v>0.76785714285714279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20</v>
      </c>
      <c r="X70" s="381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20.857142857142858</v>
      </c>
      <c r="BM70" s="64">
        <f t="shared" si="9"/>
        <v>23.360000000000003</v>
      </c>
      <c r="BN70" s="64">
        <f t="shared" si="10"/>
        <v>3.1887755102040817E-2</v>
      </c>
      <c r="BO70" s="64">
        <f t="shared" si="11"/>
        <v>3.5714285714285712E-2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425</v>
      </c>
      <c r="X71" s="381">
        <f t="shared" si="6"/>
        <v>432</v>
      </c>
      <c r="Y71" s="36">
        <f t="shared" si="7"/>
        <v>0.86999999999999988</v>
      </c>
      <c r="Z71" s="56"/>
      <c r="AA71" s="57"/>
      <c r="AE71" s="64"/>
      <c r="BB71" s="89" t="s">
        <v>1</v>
      </c>
      <c r="BL71" s="64">
        <f t="shared" si="8"/>
        <v>443.88888888888886</v>
      </c>
      <c r="BM71" s="64">
        <f t="shared" si="9"/>
        <v>451.2</v>
      </c>
      <c r="BN71" s="64">
        <f t="shared" si="10"/>
        <v>0.70271164021164012</v>
      </c>
      <c r="BO71" s="64">
        <f t="shared" si="11"/>
        <v>0.71428571428571419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470</v>
      </c>
      <c r="X73" s="381">
        <f t="shared" si="6"/>
        <v>470.4</v>
      </c>
      <c r="Y73" s="36">
        <f t="shared" si="7"/>
        <v>0.91349999999999998</v>
      </c>
      <c r="Z73" s="56"/>
      <c r="AA73" s="57"/>
      <c r="AE73" s="64"/>
      <c r="BB73" s="91" t="s">
        <v>1</v>
      </c>
      <c r="BL73" s="64">
        <f t="shared" si="8"/>
        <v>490.14285714285711</v>
      </c>
      <c r="BM73" s="64">
        <f t="shared" si="9"/>
        <v>490.56</v>
      </c>
      <c r="BN73" s="64">
        <f t="shared" si="10"/>
        <v>0.74936224489795911</v>
      </c>
      <c r="BO73" s="64">
        <f t="shared" si="11"/>
        <v>0.75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125.50925925925927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127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2.7622499999999999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1373</v>
      </c>
      <c r="X88" s="382">
        <f>IFERROR(SUM(X67:X86),"0")</f>
        <v>1389.1999999999998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263</v>
      </c>
      <c r="X107" s="381">
        <f t="shared" si="18"/>
        <v>268.8</v>
      </c>
      <c r="Y107" s="36">
        <f>IFERROR(IF(X107=0,"",ROUNDUP(X107/H107,0)*0.02175),"")</f>
        <v>0.69599999999999995</v>
      </c>
      <c r="Z107" s="56"/>
      <c r="AA107" s="57"/>
      <c r="AE107" s="64"/>
      <c r="BB107" s="116" t="s">
        <v>1</v>
      </c>
      <c r="BL107" s="64">
        <f t="shared" si="19"/>
        <v>280.65857142857146</v>
      </c>
      <c r="BM107" s="64">
        <f t="shared" si="20"/>
        <v>286.84800000000001</v>
      </c>
      <c r="BN107" s="64">
        <f t="shared" si="21"/>
        <v>0.5590986394557822</v>
      </c>
      <c r="BO107" s="64">
        <f t="shared" si="22"/>
        <v>0.5714285714285714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47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50.155714285714282</v>
      </c>
      <c r="BM108" s="64">
        <f t="shared" si="20"/>
        <v>53.784000000000006</v>
      </c>
      <c r="BN108" s="64">
        <f t="shared" si="21"/>
        <v>9.9914965986394544E-2</v>
      </c>
      <c r="BO108" s="64">
        <f t="shared" si="22"/>
        <v>0.10714285714285714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134</v>
      </c>
      <c r="X112" s="381">
        <f t="shared" si="18"/>
        <v>135</v>
      </c>
      <c r="Y112" s="36">
        <f>IFERROR(IF(X112=0,"",ROUNDUP(X112/H112,0)*0.00753),"")</f>
        <v>0.3765</v>
      </c>
      <c r="Z112" s="56"/>
      <c r="AA112" s="57"/>
      <c r="AE112" s="64"/>
      <c r="BB112" s="121" t="s">
        <v>1</v>
      </c>
      <c r="BL112" s="64">
        <f t="shared" si="19"/>
        <v>147.49925925925925</v>
      </c>
      <c r="BM112" s="64">
        <f t="shared" si="20"/>
        <v>148.59999999999997</v>
      </c>
      <c r="BN112" s="64">
        <f t="shared" si="21"/>
        <v>0.31813865147198478</v>
      </c>
      <c r="BO112" s="64">
        <f t="shared" si="22"/>
        <v>0.32051282051282048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28</v>
      </c>
      <c r="X114" s="381">
        <f t="shared" si="18"/>
        <v>29.700000000000003</v>
      </c>
      <c r="Y114" s="36">
        <f>IFERROR(IF(X114=0,"",ROUNDUP(X114/H114,0)*0.00937),"")</f>
        <v>0.10306999999999999</v>
      </c>
      <c r="Z114" s="56"/>
      <c r="AA114" s="57"/>
      <c r="AE114" s="64"/>
      <c r="BB114" s="123" t="s">
        <v>1</v>
      </c>
      <c r="BL114" s="64">
        <f t="shared" si="19"/>
        <v>30.986666666666665</v>
      </c>
      <c r="BM114" s="64">
        <f t="shared" si="20"/>
        <v>32.868000000000002</v>
      </c>
      <c r="BN114" s="64">
        <f t="shared" si="21"/>
        <v>8.6419753086419748E-2</v>
      </c>
      <c r="BO114" s="64">
        <f t="shared" si="22"/>
        <v>9.166666666666666E-2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96.904761904761884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99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1.3060700000000001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472</v>
      </c>
      <c r="X122" s="382">
        <f>IFERROR(SUM(X106:X120),"0")</f>
        <v>483.90000000000003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128</v>
      </c>
      <c r="X124" s="381">
        <f>IFERROR(IF(W124="",0,CEILING((W124/$H124),1)*$H124),"")</f>
        <v>134.4</v>
      </c>
      <c r="Y124" s="36">
        <f>IFERROR(IF(X124=0,"",ROUNDUP(X124/H124,0)*0.02175),"")</f>
        <v>0.34799999999999998</v>
      </c>
      <c r="Z124" s="56"/>
      <c r="AA124" s="57"/>
      <c r="AE124" s="64"/>
      <c r="BB124" s="130" t="s">
        <v>1</v>
      </c>
      <c r="BL124" s="64">
        <f>IFERROR(W124*I124/H124,"0")</f>
        <v>136.59428571428572</v>
      </c>
      <c r="BM124" s="64">
        <f>IFERROR(X124*I124/H124,"0")</f>
        <v>143.42400000000001</v>
      </c>
      <c r="BN124" s="64">
        <f>IFERROR(1/J124*(W124/H124),"0")</f>
        <v>0.27210884353741494</v>
      </c>
      <c r="BO124" s="64">
        <f>IFERROR(1/J124*(X124/H124),"0")</f>
        <v>0.2857142857142857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15.238095238095237</v>
      </c>
      <c r="X129" s="382">
        <f>IFERROR(X124/H124,"0")+IFERROR(X125/H125,"0")+IFERROR(X126/H126,"0")+IFERROR(X127/H127,"0")+IFERROR(X128/H128,"0")</f>
        <v>16</v>
      </c>
      <c r="Y129" s="382">
        <f>IFERROR(IF(Y124="",0,Y124),"0")+IFERROR(IF(Y125="",0,Y125),"0")+IFERROR(IF(Y126="",0,Y126),"0")+IFERROR(IF(Y127="",0,Y127),"0")+IFERROR(IF(Y128="",0,Y128),"0")</f>
        <v>0.34799999999999998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128</v>
      </c>
      <c r="X130" s="382">
        <f>IFERROR(SUM(X124:X128),"0")</f>
        <v>134.4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193</v>
      </c>
      <c r="X134" s="381">
        <f>IFERROR(IF(W134="",0,CEILING((W134/$H134),1)*$H134),"")</f>
        <v>193.20000000000002</v>
      </c>
      <c r="Y134" s="36">
        <f>IFERROR(IF(X134=0,"",ROUNDUP(X134/H134,0)*0.02175),"")</f>
        <v>0.50024999999999997</v>
      </c>
      <c r="Z134" s="56"/>
      <c r="AA134" s="57"/>
      <c r="AE134" s="64"/>
      <c r="BB134" s="136" t="s">
        <v>1</v>
      </c>
      <c r="BL134" s="64">
        <f>IFERROR(W134*I134/H134,"0")</f>
        <v>205.82071428571427</v>
      </c>
      <c r="BM134" s="64">
        <f>IFERROR(X134*I134/H134,"0")</f>
        <v>206.03400000000002</v>
      </c>
      <c r="BN134" s="64">
        <f>IFERROR(1/J134*(W134/H134),"0")</f>
        <v>0.41028911564625847</v>
      </c>
      <c r="BO134" s="64">
        <f>IFERROR(1/J134*(X134/H134),"0")</f>
        <v>0.4107142857142857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156</v>
      </c>
      <c r="X136" s="381">
        <f>IFERROR(IF(W136="",0,CEILING((W136/$H136),1)*$H136),"")</f>
        <v>156.60000000000002</v>
      </c>
      <c r="Y136" s="36">
        <f>IFERROR(IF(X136=0,"",ROUNDUP(X136/H136,0)*0.00753),"")</f>
        <v>0.43674000000000002</v>
      </c>
      <c r="Z136" s="56"/>
      <c r="AA136" s="57"/>
      <c r="AE136" s="64"/>
      <c r="BB136" s="138" t="s">
        <v>1</v>
      </c>
      <c r="BL136" s="64">
        <f>IFERROR(W136*I136/H136,"0")</f>
        <v>171.71555555555554</v>
      </c>
      <c r="BM136" s="64">
        <f>IFERROR(X136*I136/H136,"0")</f>
        <v>172.37600000000003</v>
      </c>
      <c r="BN136" s="64">
        <f>IFERROR(1/J136*(W136/H136),"0")</f>
        <v>0.37037037037037029</v>
      </c>
      <c r="BO136" s="64">
        <f>IFERROR(1/J136*(X136/H136),"0")</f>
        <v>0.37179487179487181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80.753968253968253</v>
      </c>
      <c r="X138" s="382">
        <f>IFERROR(X133/H133,"0")+IFERROR(X134/H134,"0")+IFERROR(X135/H135,"0")+IFERROR(X136/H136,"0")+IFERROR(X137/H137,"0")</f>
        <v>81</v>
      </c>
      <c r="Y138" s="382">
        <f>IFERROR(IF(Y133="",0,Y133),"0")+IFERROR(IF(Y134="",0,Y134),"0")+IFERROR(IF(Y135="",0,Y135),"0")+IFERROR(IF(Y136="",0,Y136),"0")+IFERROR(IF(Y137="",0,Y137),"0")</f>
        <v>0.93698999999999999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349</v>
      </c>
      <c r="X139" s="382">
        <f>IFERROR(SUM(X133:X137),"0")</f>
        <v>349.80000000000007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190</v>
      </c>
      <c r="X152" s="381">
        <f t="shared" ref="X152:X159" si="23">IFERROR(IF(W152="",0,CEILING((W152/$H152),1)*$H152),"")</f>
        <v>193.20000000000002</v>
      </c>
      <c r="Y152" s="36">
        <f>IFERROR(IF(X152=0,"",ROUNDUP(X152/H152,0)*0.00753),"")</f>
        <v>0.34638000000000002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201.76190476190476</v>
      </c>
      <c r="BM152" s="64">
        <f t="shared" ref="BM152:BM159" si="25">IFERROR(X152*I152/H152,"0")</f>
        <v>205.16</v>
      </c>
      <c r="BN152" s="64">
        <f t="shared" ref="BN152:BN159" si="26">IFERROR(1/J152*(W152/H152),"0")</f>
        <v>0.28998778998778996</v>
      </c>
      <c r="BO152" s="64">
        <f t="shared" ref="BO152:BO159" si="27">IFERROR(1/J152*(X152/H152),"0")</f>
        <v>0.29487179487179488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279</v>
      </c>
      <c r="X154" s="381">
        <f t="shared" si="23"/>
        <v>281.40000000000003</v>
      </c>
      <c r="Y154" s="36">
        <f>IFERROR(IF(X154=0,"",ROUNDUP(X154/H154,0)*0.00753),"")</f>
        <v>0.50451000000000001</v>
      </c>
      <c r="Z154" s="56"/>
      <c r="AA154" s="57"/>
      <c r="AE154" s="64"/>
      <c r="BB154" s="147" t="s">
        <v>1</v>
      </c>
      <c r="BL154" s="64">
        <f t="shared" si="24"/>
        <v>292.28571428571428</v>
      </c>
      <c r="BM154" s="64">
        <f t="shared" si="25"/>
        <v>294.80000000000007</v>
      </c>
      <c r="BN154" s="64">
        <f t="shared" si="26"/>
        <v>0.42582417582417581</v>
      </c>
      <c r="BO154" s="64">
        <f t="shared" si="27"/>
        <v>0.42948717948717946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131</v>
      </c>
      <c r="X155" s="381">
        <f t="shared" si="23"/>
        <v>132.30000000000001</v>
      </c>
      <c r="Y155" s="36">
        <f>IFERROR(IF(X155=0,"",ROUNDUP(X155/H155,0)*0.00502),"")</f>
        <v>0.31625999999999999</v>
      </c>
      <c r="Z155" s="56"/>
      <c r="AA155" s="57"/>
      <c r="AE155" s="64"/>
      <c r="BB155" s="148" t="s">
        <v>1</v>
      </c>
      <c r="BL155" s="64">
        <f t="shared" si="24"/>
        <v>139.10952380952381</v>
      </c>
      <c r="BM155" s="64">
        <f t="shared" si="25"/>
        <v>140.48999999999998</v>
      </c>
      <c r="BN155" s="64">
        <f t="shared" si="26"/>
        <v>0.2665852665852666</v>
      </c>
      <c r="BO155" s="64">
        <f t="shared" si="27"/>
        <v>0.26923076923076927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116</v>
      </c>
      <c r="X157" s="381">
        <f t="shared" si="23"/>
        <v>117.60000000000001</v>
      </c>
      <c r="Y157" s="36">
        <f>IFERROR(IF(X157=0,"",ROUNDUP(X157/H157,0)*0.00502),"")</f>
        <v>0.28112000000000004</v>
      </c>
      <c r="Z157" s="56"/>
      <c r="AA157" s="57"/>
      <c r="AE157" s="64"/>
      <c r="BB157" s="150" t="s">
        <v>1</v>
      </c>
      <c r="BL157" s="64">
        <f t="shared" si="24"/>
        <v>121.52380952380953</v>
      </c>
      <c r="BM157" s="64">
        <f t="shared" si="25"/>
        <v>123.2</v>
      </c>
      <c r="BN157" s="64">
        <f t="shared" si="26"/>
        <v>0.23606023606023607</v>
      </c>
      <c r="BO157" s="64">
        <f t="shared" si="27"/>
        <v>0.23931623931623935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229.28571428571428</v>
      </c>
      <c r="X160" s="382">
        <f>IFERROR(X152/H152,"0")+IFERROR(X153/H153,"0")+IFERROR(X154/H154,"0")+IFERROR(X155/H155,"0")+IFERROR(X156/H156,"0")+IFERROR(X157/H157,"0")+IFERROR(X158/H158,"0")+IFERROR(X159/H159,"0")</f>
        <v>232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1.4482699999999999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716</v>
      </c>
      <c r="X161" s="382">
        <f>IFERROR(SUM(X152:X159),"0")</f>
        <v>724.50000000000011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361</v>
      </c>
      <c r="X174" s="381">
        <f t="shared" ref="X174:X181" si="28">IFERROR(IF(W174="",0,CEILING((W174/$H174),1)*$H174),"")</f>
        <v>361.8</v>
      </c>
      <c r="Y174" s="36">
        <f>IFERROR(IF(X174=0,"",ROUNDUP(X174/H174,0)*0.00937),"")</f>
        <v>0.62778999999999996</v>
      </c>
      <c r="Z174" s="56"/>
      <c r="AA174" s="57"/>
      <c r="AE174" s="64"/>
      <c r="BB174" s="157" t="s">
        <v>1</v>
      </c>
      <c r="BL174" s="64">
        <f t="shared" ref="BL174:BL181" si="29">IFERROR(W174*I174/H174,"0")</f>
        <v>375.03888888888889</v>
      </c>
      <c r="BM174" s="64">
        <f t="shared" ref="BM174:BM181" si="30">IFERROR(X174*I174/H174,"0")</f>
        <v>375.87</v>
      </c>
      <c r="BN174" s="64">
        <f t="shared" ref="BN174:BN181" si="31">IFERROR(1/J174*(W174/H174),"0")</f>
        <v>0.55709876543209869</v>
      </c>
      <c r="BO174" s="64">
        <f t="shared" ref="BO174:BO181" si="32">IFERROR(1/J174*(X174/H174),"0")</f>
        <v>0.55833333333333335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313</v>
      </c>
      <c r="X175" s="381">
        <f t="shared" si="28"/>
        <v>313.20000000000005</v>
      </c>
      <c r="Y175" s="36">
        <f>IFERROR(IF(X175=0,"",ROUNDUP(X175/H175,0)*0.00937),"")</f>
        <v>0.54345999999999994</v>
      </c>
      <c r="Z175" s="56"/>
      <c r="AA175" s="57"/>
      <c r="AE175" s="64"/>
      <c r="BB175" s="158" t="s">
        <v>1</v>
      </c>
      <c r="BL175" s="64">
        <f t="shared" si="29"/>
        <v>325.17222222222222</v>
      </c>
      <c r="BM175" s="64">
        <f t="shared" si="30"/>
        <v>325.38000000000005</v>
      </c>
      <c r="BN175" s="64">
        <f t="shared" si="31"/>
        <v>0.48302469135802467</v>
      </c>
      <c r="BO175" s="64">
        <f t="shared" si="32"/>
        <v>0.48333333333333339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439</v>
      </c>
      <c r="X177" s="381">
        <f t="shared" si="28"/>
        <v>442.8</v>
      </c>
      <c r="Y177" s="36">
        <f>IFERROR(IF(X177=0,"",ROUNDUP(X177/H177,0)*0.00937),"")</f>
        <v>0.76834000000000002</v>
      </c>
      <c r="Z177" s="56"/>
      <c r="AA177" s="57"/>
      <c r="AE177" s="64"/>
      <c r="BB177" s="160" t="s">
        <v>1</v>
      </c>
      <c r="BL177" s="64">
        <f t="shared" si="29"/>
        <v>456.07222222222219</v>
      </c>
      <c r="BM177" s="64">
        <f t="shared" si="30"/>
        <v>460.02</v>
      </c>
      <c r="BN177" s="64">
        <f t="shared" si="31"/>
        <v>0.67746913580246904</v>
      </c>
      <c r="BO177" s="64">
        <f t="shared" si="32"/>
        <v>0.68333333333333335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206.11111111111109</v>
      </c>
      <c r="X182" s="382">
        <f>IFERROR(X174/H174,"0")+IFERROR(X175/H175,"0")+IFERROR(X176/H176,"0")+IFERROR(X177/H177,"0")+IFERROR(X178/H178,"0")+IFERROR(X179/H179,"0")+IFERROR(X180/H180,"0")+IFERROR(X181/H181,"0")</f>
        <v>207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1.9395899999999999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1113</v>
      </c>
      <c r="X183" s="382">
        <f>IFERROR(SUM(X174:X181),"0")</f>
        <v>1117.8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226</v>
      </c>
      <c r="X187" s="381">
        <f t="shared" si="33"/>
        <v>226.2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4"/>
        <v>242.34153846153848</v>
      </c>
      <c r="BM187" s="64">
        <f t="shared" si="35"/>
        <v>242.55600000000004</v>
      </c>
      <c r="BN187" s="64">
        <f t="shared" si="36"/>
        <v>0.51739926739926734</v>
      </c>
      <c r="BO187" s="64">
        <f t="shared" si="37"/>
        <v>0.51785714285714279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376</v>
      </c>
      <c r="X189" s="381">
        <f t="shared" si="33"/>
        <v>382.79999999999995</v>
      </c>
      <c r="Y189" s="36">
        <f>IFERROR(IF(X189=0,"",ROUNDUP(X189/H189,0)*0.02175),"")</f>
        <v>0.95699999999999996</v>
      </c>
      <c r="Z189" s="56"/>
      <c r="AA189" s="57"/>
      <c r="AE189" s="64"/>
      <c r="BB189" s="169" t="s">
        <v>1</v>
      </c>
      <c r="BL189" s="64">
        <f t="shared" si="34"/>
        <v>400.37517241379311</v>
      </c>
      <c r="BM189" s="64">
        <f t="shared" si="35"/>
        <v>407.61599999999999</v>
      </c>
      <c r="BN189" s="64">
        <f t="shared" si="36"/>
        <v>0.77175697865353032</v>
      </c>
      <c r="BO189" s="64">
        <f t="shared" si="37"/>
        <v>0.7857142857142857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140</v>
      </c>
      <c r="X192" s="381">
        <f t="shared" si="33"/>
        <v>141.6</v>
      </c>
      <c r="Y192" s="36">
        <f>IFERROR(IF(X192=0,"",ROUNDUP(X192/H192,0)*0.00753),"")</f>
        <v>0.44427</v>
      </c>
      <c r="Z192" s="56"/>
      <c r="AA192" s="57"/>
      <c r="AE192" s="64"/>
      <c r="BB192" s="172" t="s">
        <v>1</v>
      </c>
      <c r="BL192" s="64">
        <f t="shared" si="34"/>
        <v>151.66666666666669</v>
      </c>
      <c r="BM192" s="64">
        <f t="shared" si="35"/>
        <v>153.4</v>
      </c>
      <c r="BN192" s="64">
        <f t="shared" si="36"/>
        <v>0.37393162393162394</v>
      </c>
      <c r="BO192" s="64">
        <f t="shared" si="37"/>
        <v>0.37820512820512819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219</v>
      </c>
      <c r="X194" s="381">
        <f t="shared" si="33"/>
        <v>220.79999999999998</v>
      </c>
      <c r="Y194" s="36">
        <f t="shared" ref="Y194:Y200" si="38">IFERROR(IF(X194=0,"",ROUNDUP(X194/H194,0)*0.00753),"")</f>
        <v>0.69276000000000004</v>
      </c>
      <c r="Z194" s="56"/>
      <c r="AA194" s="57"/>
      <c r="AE194" s="64"/>
      <c r="BB194" s="174" t="s">
        <v>1</v>
      </c>
      <c r="BL194" s="64">
        <f t="shared" si="34"/>
        <v>245.46250000000001</v>
      </c>
      <c r="BM194" s="64">
        <f t="shared" si="35"/>
        <v>247.48000000000002</v>
      </c>
      <c r="BN194" s="64">
        <f t="shared" si="36"/>
        <v>0.58493589743589747</v>
      </c>
      <c r="BO194" s="64">
        <f t="shared" si="37"/>
        <v>0.58974358974358976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417</v>
      </c>
      <c r="X196" s="381">
        <f t="shared" si="33"/>
        <v>417.59999999999997</v>
      </c>
      <c r="Y196" s="36">
        <f t="shared" si="38"/>
        <v>1.3102199999999999</v>
      </c>
      <c r="Z196" s="56"/>
      <c r="AA196" s="57"/>
      <c r="AE196" s="64"/>
      <c r="BB196" s="176" t="s">
        <v>1</v>
      </c>
      <c r="BL196" s="64">
        <f t="shared" si="34"/>
        <v>464.2600000000001</v>
      </c>
      <c r="BM196" s="64">
        <f t="shared" si="35"/>
        <v>464.928</v>
      </c>
      <c r="BN196" s="64">
        <f t="shared" si="36"/>
        <v>1.1137820512820513</v>
      </c>
      <c r="BO196" s="64">
        <f t="shared" si="37"/>
        <v>1.1153846153846154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303</v>
      </c>
      <c r="X197" s="381">
        <f t="shared" si="33"/>
        <v>304.8</v>
      </c>
      <c r="Y197" s="36">
        <f t="shared" si="38"/>
        <v>0.95630999999999999</v>
      </c>
      <c r="Z197" s="56"/>
      <c r="AA197" s="57"/>
      <c r="AE197" s="64"/>
      <c r="BB197" s="177" t="s">
        <v>1</v>
      </c>
      <c r="BL197" s="64">
        <f t="shared" si="34"/>
        <v>337.34000000000003</v>
      </c>
      <c r="BM197" s="64">
        <f t="shared" si="35"/>
        <v>339.34400000000005</v>
      </c>
      <c r="BN197" s="64">
        <f t="shared" si="36"/>
        <v>0.80929487179487181</v>
      </c>
      <c r="BO197" s="64">
        <f t="shared" si="37"/>
        <v>0.81410256410256421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143</v>
      </c>
      <c r="X199" s="381">
        <f t="shared" si="33"/>
        <v>144</v>
      </c>
      <c r="Y199" s="36">
        <f t="shared" si="38"/>
        <v>0.45180000000000003</v>
      </c>
      <c r="Z199" s="56"/>
      <c r="AA199" s="57"/>
      <c r="AE199" s="64"/>
      <c r="BB199" s="179" t="s">
        <v>1</v>
      </c>
      <c r="BL199" s="64">
        <f t="shared" si="34"/>
        <v>159.20666666666668</v>
      </c>
      <c r="BM199" s="64">
        <f t="shared" si="35"/>
        <v>160.32000000000002</v>
      </c>
      <c r="BN199" s="64">
        <f t="shared" si="36"/>
        <v>0.38194444444444442</v>
      </c>
      <c r="BO199" s="64">
        <f t="shared" si="37"/>
        <v>0.38461538461538458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240</v>
      </c>
      <c r="X200" s="381">
        <f t="shared" si="33"/>
        <v>240</v>
      </c>
      <c r="Y200" s="36">
        <f t="shared" si="38"/>
        <v>0.753</v>
      </c>
      <c r="Z200" s="56"/>
      <c r="AA200" s="57"/>
      <c r="AE200" s="64"/>
      <c r="BB200" s="180" t="s">
        <v>1</v>
      </c>
      <c r="BL200" s="64">
        <f t="shared" si="34"/>
        <v>267.8</v>
      </c>
      <c r="BM200" s="64">
        <f t="shared" si="35"/>
        <v>267.8</v>
      </c>
      <c r="BN200" s="64">
        <f t="shared" si="36"/>
        <v>0.64102564102564097</v>
      </c>
      <c r="BO200" s="64">
        <f t="shared" si="37"/>
        <v>0.64102564102564097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681.35941644562342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685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6.1961100000000009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2064</v>
      </c>
      <c r="X202" s="382">
        <f>IFERROR(SUM(X185:X200),"0")</f>
        <v>2077.8000000000002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229</v>
      </c>
      <c r="X231" s="381">
        <f t="shared" ref="X231:X238" si="44">IFERROR(IF(W231="",0,CEILING((W231/$H231),1)*$H231),"")</f>
        <v>232</v>
      </c>
      <c r="Y231" s="36">
        <f>IFERROR(IF(X231=0,"",ROUNDUP(X231/H231,0)*0.02175),"")</f>
        <v>0.43499999999999994</v>
      </c>
      <c r="Z231" s="56"/>
      <c r="AA231" s="57"/>
      <c r="AE231" s="64"/>
      <c r="BB231" s="197" t="s">
        <v>1</v>
      </c>
      <c r="BL231" s="64">
        <f t="shared" ref="BL231:BL238" si="45">IFERROR(W231*I231/H231,"0")</f>
        <v>238.47586206896554</v>
      </c>
      <c r="BM231" s="64">
        <f t="shared" ref="BM231:BM238" si="46">IFERROR(X231*I231/H231,"0")</f>
        <v>241.6</v>
      </c>
      <c r="BN231" s="64">
        <f t="shared" ref="BN231:BN238" si="47">IFERROR(1/J231*(W231/H231),"0")</f>
        <v>0.35252463054187194</v>
      </c>
      <c r="BO231" s="64">
        <f t="shared" ref="BO231:BO238" si="48">IFERROR(1/J231*(X231/H231),"0")</f>
        <v>0.3571428571428571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19.741379310344829</v>
      </c>
      <c r="X239" s="382">
        <f>IFERROR(X231/H231,"0")+IFERROR(X232/H232,"0")+IFERROR(X233/H233,"0")+IFERROR(X234/H234,"0")+IFERROR(X235/H235,"0")+IFERROR(X236/H236,"0")+IFERROR(X237/H237,"0")+IFERROR(X238/H238,"0")</f>
        <v>20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0.43499999999999994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229</v>
      </c>
      <c r="X240" s="382">
        <f>IFERROR(SUM(X231:X238),"0")</f>
        <v>232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214</v>
      </c>
      <c r="X280" s="381">
        <f>IFERROR(IF(W280="",0,CEILING((W280/$H280),1)*$H280),"")</f>
        <v>218.4</v>
      </c>
      <c r="Y280" s="36">
        <f>IFERROR(IF(X280=0,"",ROUNDUP(X280/H280,0)*0.02175),"")</f>
        <v>0.5655</v>
      </c>
      <c r="Z280" s="56"/>
      <c r="AA280" s="57"/>
      <c r="AE280" s="64"/>
      <c r="BB280" s="229" t="s">
        <v>1</v>
      </c>
      <c r="BL280" s="64">
        <f>IFERROR(W280*I280/H280,"0")</f>
        <v>228.36857142857141</v>
      </c>
      <c r="BM280" s="64">
        <f>IFERROR(X280*I280/H280,"0")</f>
        <v>233.06400000000002</v>
      </c>
      <c r="BN280" s="64">
        <f>IFERROR(1/J280*(W280/H280),"0")</f>
        <v>0.45493197278911557</v>
      </c>
      <c r="BO280" s="64">
        <f>IFERROR(1/J280*(X280/H280),"0")</f>
        <v>0.46428571428571425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367</v>
      </c>
      <c r="X281" s="381">
        <f>IFERROR(IF(W281="",0,CEILING((W281/$H281),1)*$H281),"")</f>
        <v>374.4</v>
      </c>
      <c r="Y281" s="36">
        <f>IFERROR(IF(X281=0,"",ROUNDUP(X281/H281,0)*0.02175),"")</f>
        <v>1.044</v>
      </c>
      <c r="Z281" s="56"/>
      <c r="AA281" s="57"/>
      <c r="AE281" s="64"/>
      <c r="BB281" s="230" t="s">
        <v>1</v>
      </c>
      <c r="BL281" s="64">
        <f>IFERROR(W281*I281/H281,"0")</f>
        <v>393.53692307692313</v>
      </c>
      <c r="BM281" s="64">
        <f>IFERROR(X281*I281/H281,"0")</f>
        <v>401.47200000000004</v>
      </c>
      <c r="BN281" s="64">
        <f>IFERROR(1/J281*(W281/H281),"0")</f>
        <v>0.8402014652014651</v>
      </c>
      <c r="BO281" s="64">
        <f>IFERROR(1/J281*(X281/H281),"0")</f>
        <v>0.8571428571428571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170</v>
      </c>
      <c r="X282" s="381">
        <f>IFERROR(IF(W282="",0,CEILING((W282/$H282),1)*$H282),"")</f>
        <v>176.4</v>
      </c>
      <c r="Y282" s="36">
        <f>IFERROR(IF(X282=0,"",ROUNDUP(X282/H282,0)*0.02175),"")</f>
        <v>0.45674999999999999</v>
      </c>
      <c r="Z282" s="56"/>
      <c r="AA282" s="57"/>
      <c r="AE282" s="64"/>
      <c r="BB282" s="231" t="s">
        <v>1</v>
      </c>
      <c r="BL282" s="64">
        <f>IFERROR(W282*I282/H282,"0")</f>
        <v>181.41428571428571</v>
      </c>
      <c r="BM282" s="64">
        <f>IFERROR(X282*I282/H282,"0")</f>
        <v>188.244</v>
      </c>
      <c r="BN282" s="64">
        <f>IFERROR(1/J282*(W282/H282),"0")</f>
        <v>0.36139455782312924</v>
      </c>
      <c r="BO282" s="64">
        <f>IFERROR(1/J282*(X282/H282),"0")</f>
        <v>0.375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92.765567765567766</v>
      </c>
      <c r="X283" s="382">
        <f>IFERROR(X280/H280,"0")+IFERROR(X281/H281,"0")+IFERROR(X282/H282,"0")</f>
        <v>95</v>
      </c>
      <c r="Y283" s="382">
        <f>IFERROR(IF(Y280="",0,Y280),"0")+IFERROR(IF(Y281="",0,Y281),"0")+IFERROR(IF(Y282="",0,Y282),"0")</f>
        <v>2.0662500000000001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751</v>
      </c>
      <c r="X284" s="382">
        <f>IFERROR(SUM(X280:X282),"0")</f>
        <v>769.19999999999993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50</v>
      </c>
      <c r="X288" s="381">
        <f>IFERROR(IF(W288="",0,CEILING((W288/$H288),1)*$H288),"")</f>
        <v>51</v>
      </c>
      <c r="Y288" s="36">
        <f>IFERROR(IF(X288=0,"",ROUNDUP(X288/H288,0)*0.00753),"")</f>
        <v>0.15060000000000001</v>
      </c>
      <c r="Z288" s="56"/>
      <c r="AA288" s="57"/>
      <c r="AE288" s="64"/>
      <c r="BB288" s="234" t="s">
        <v>1</v>
      </c>
      <c r="BL288" s="64">
        <f>IFERROR(W288*I288/H288,"0")</f>
        <v>56.86274509803922</v>
      </c>
      <c r="BM288" s="64">
        <f>IFERROR(X288*I288/H288,"0")</f>
        <v>58.000000000000007</v>
      </c>
      <c r="BN288" s="64">
        <f>IFERROR(1/J288*(W288/H288),"0")</f>
        <v>0.12569130216189039</v>
      </c>
      <c r="BO288" s="64">
        <f>IFERROR(1/J288*(X288/H288),"0")</f>
        <v>0.12820512820512819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19.607843137254903</v>
      </c>
      <c r="X289" s="382">
        <f>IFERROR(X286/H286,"0")+IFERROR(X287/H287,"0")+IFERROR(X288/H288,"0")</f>
        <v>20</v>
      </c>
      <c r="Y289" s="382">
        <f>IFERROR(IF(Y286="",0,Y286),"0")+IFERROR(IF(Y287="",0,Y287),"0")+IFERROR(IF(Y288="",0,Y288),"0")</f>
        <v>0.15060000000000001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50</v>
      </c>
      <c r="X290" s="382">
        <f>IFERROR(SUM(X286:X288),"0")</f>
        <v>51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10</v>
      </c>
      <c r="X308" s="381">
        <f>IFERROR(IF(W308="",0,CEILING((W308/$H308),1)*$H308),"")</f>
        <v>10.8</v>
      </c>
      <c r="Y308" s="36">
        <f>IFERROR(IF(X308=0,"",ROUNDUP(X308/H308,0)*0.00753),"")</f>
        <v>4.5179999999999998E-2</v>
      </c>
      <c r="Z308" s="56"/>
      <c r="AA308" s="57"/>
      <c r="AE308" s="64"/>
      <c r="BB308" s="240" t="s">
        <v>1</v>
      </c>
      <c r="BL308" s="64">
        <f>IFERROR(W308*I308/H308,"0")</f>
        <v>11.377777777777778</v>
      </c>
      <c r="BM308" s="64">
        <f>IFERROR(X308*I308/H308,"0")</f>
        <v>12.288</v>
      </c>
      <c r="BN308" s="64">
        <f>IFERROR(1/J308*(W308/H308),"0")</f>
        <v>3.5612535612535613E-2</v>
      </c>
      <c r="BO308" s="64">
        <f>IFERROR(1/J308*(X308/H308),"0")</f>
        <v>3.8461538461538464E-2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5.5555555555555554</v>
      </c>
      <c r="X309" s="382">
        <f>IFERROR(X308/H308,"0")</f>
        <v>6</v>
      </c>
      <c r="Y309" s="382">
        <f>IFERROR(IF(Y308="",0,Y308),"0")</f>
        <v>4.5179999999999998E-2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10</v>
      </c>
      <c r="X310" s="382">
        <f>IFERROR(SUM(X308:X308),"0")</f>
        <v>10.8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124</v>
      </c>
      <c r="X312" s="381">
        <f>IFERROR(IF(W312="",0,CEILING((W312/$H312),1)*$H312),"")</f>
        <v>129.6</v>
      </c>
      <c r="Y312" s="36">
        <f>IFERROR(IF(X312=0,"",ROUNDUP(X312/H312,0)*0.02175),"")</f>
        <v>0.34799999999999998</v>
      </c>
      <c r="Z312" s="56"/>
      <c r="AA312" s="57"/>
      <c r="AE312" s="64"/>
      <c r="BB312" s="241" t="s">
        <v>1</v>
      </c>
      <c r="BL312" s="64">
        <f>IFERROR(W312*I312/H312,"0")</f>
        <v>132.63407407407408</v>
      </c>
      <c r="BM312" s="64">
        <f>IFERROR(X312*I312/H312,"0")</f>
        <v>138.624</v>
      </c>
      <c r="BN312" s="64">
        <f>IFERROR(1/J312*(W312/H312),"0")</f>
        <v>0.27336860670194002</v>
      </c>
      <c r="BO312" s="64">
        <f>IFERROR(1/J312*(X312/H312),"0")</f>
        <v>0.2857142857142857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15.308641975308642</v>
      </c>
      <c r="X315" s="382">
        <f>IFERROR(X312/H312,"0")+IFERROR(X313/H313,"0")+IFERROR(X314/H314,"0")</f>
        <v>16</v>
      </c>
      <c r="Y315" s="382">
        <f>IFERROR(IF(Y312="",0,Y312),"0")+IFERROR(IF(Y313="",0,Y313),"0")+IFERROR(IF(Y314="",0,Y314),"0")</f>
        <v>0.34799999999999998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124</v>
      </c>
      <c r="X316" s="382">
        <f>IFERROR(SUM(X312:X314),"0")</f>
        <v>129.6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21</v>
      </c>
      <c r="X318" s="381">
        <f>IFERROR(IF(W318="",0,CEILING((W318/$H318),1)*$H318),"")</f>
        <v>22.95</v>
      </c>
      <c r="Y318" s="36">
        <f>IFERROR(IF(X318=0,"",ROUNDUP(X318/H318,0)*0.00753),"")</f>
        <v>6.7769999999999997E-2</v>
      </c>
      <c r="Z318" s="56"/>
      <c r="AA318" s="57"/>
      <c r="AE318" s="64"/>
      <c r="BB318" s="244" t="s">
        <v>1</v>
      </c>
      <c r="BL318" s="64">
        <f>IFERROR(W318*I318/H318,"0")</f>
        <v>24.500000000000004</v>
      </c>
      <c r="BM318" s="64">
        <f>IFERROR(X318*I318/H318,"0")</f>
        <v>26.775000000000002</v>
      </c>
      <c r="BN318" s="64">
        <f>IFERROR(1/J318*(W318/H318),"0")</f>
        <v>5.2790346907993974E-2</v>
      </c>
      <c r="BO318" s="64">
        <f>IFERROR(1/J318*(X318/H318),"0")</f>
        <v>5.7692307692307689E-2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8.2352941176470598</v>
      </c>
      <c r="X319" s="382">
        <f>IFERROR(X318/H318,"0")</f>
        <v>9</v>
      </c>
      <c r="Y319" s="382">
        <f>IFERROR(IF(Y318="",0,Y318),"0")</f>
        <v>6.7769999999999997E-2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21</v>
      </c>
      <c r="X320" s="382">
        <f>IFERROR(SUM(X318:X318),"0")</f>
        <v>22.95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1124</v>
      </c>
      <c r="X326" s="381">
        <f t="shared" si="59"/>
        <v>1125</v>
      </c>
      <c r="Y326" s="36">
        <f>IFERROR(IF(X326=0,"",ROUNDUP(X326/H326,0)*0.02175),"")</f>
        <v>1.6312499999999999</v>
      </c>
      <c r="Z326" s="56"/>
      <c r="AA326" s="57"/>
      <c r="AE326" s="64"/>
      <c r="BB326" s="247" t="s">
        <v>1</v>
      </c>
      <c r="BL326" s="64">
        <f t="shared" si="60"/>
        <v>1159.9680000000001</v>
      </c>
      <c r="BM326" s="64">
        <f t="shared" si="61"/>
        <v>1161</v>
      </c>
      <c r="BN326" s="64">
        <f t="shared" si="62"/>
        <v>1.5611111111111111</v>
      </c>
      <c r="BO326" s="64">
        <f t="shared" si="63"/>
        <v>1.5625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702</v>
      </c>
      <c r="X328" s="381">
        <f t="shared" si="59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9" t="s">
        <v>1</v>
      </c>
      <c r="BL328" s="64">
        <f t="shared" si="60"/>
        <v>724.46400000000006</v>
      </c>
      <c r="BM328" s="64">
        <f t="shared" si="61"/>
        <v>727.56</v>
      </c>
      <c r="BN328" s="64">
        <f t="shared" si="62"/>
        <v>0.97499999999999987</v>
      </c>
      <c r="BO328" s="64">
        <f t="shared" si="63"/>
        <v>0.97916666666666663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667</v>
      </c>
      <c r="X330" s="381">
        <f t="shared" si="59"/>
        <v>675</v>
      </c>
      <c r="Y330" s="36">
        <f>IFERROR(IF(X330=0,"",ROUNDUP(X330/H330,0)*0.02175),"")</f>
        <v>0.9787499999999999</v>
      </c>
      <c r="Z330" s="56"/>
      <c r="AA330" s="57"/>
      <c r="AE330" s="64"/>
      <c r="BB330" s="251" t="s">
        <v>1</v>
      </c>
      <c r="BL330" s="64">
        <f t="shared" si="60"/>
        <v>688.34399999999994</v>
      </c>
      <c r="BM330" s="64">
        <f t="shared" si="61"/>
        <v>696.6</v>
      </c>
      <c r="BN330" s="64">
        <f t="shared" si="62"/>
        <v>0.92638888888888893</v>
      </c>
      <c r="BO330" s="64">
        <f t="shared" si="63"/>
        <v>0.9375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166.2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167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3.6322499999999995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2493</v>
      </c>
      <c r="X337" s="382">
        <f>IFERROR(SUM(X324:X335),"0")</f>
        <v>2505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1007</v>
      </c>
      <c r="X339" s="381">
        <f>IFERROR(IF(W339="",0,CEILING((W339/$H339),1)*$H339),"")</f>
        <v>1020</v>
      </c>
      <c r="Y339" s="36">
        <f>IFERROR(IF(X339=0,"",ROUNDUP(X339/H339,0)*0.02175),"")</f>
        <v>1.4789999999999999</v>
      </c>
      <c r="Z339" s="56"/>
      <c r="AA339" s="57"/>
      <c r="AE339" s="64"/>
      <c r="BB339" s="257" t="s">
        <v>1</v>
      </c>
      <c r="BL339" s="64">
        <f>IFERROR(W339*I339/H339,"0")</f>
        <v>1039.2239999999999</v>
      </c>
      <c r="BM339" s="64">
        <f>IFERROR(X339*I339/H339,"0")</f>
        <v>1052.6400000000001</v>
      </c>
      <c r="BN339" s="64">
        <f>IFERROR(1/J339*(W339/H339),"0")</f>
        <v>1.3986111111111112</v>
      </c>
      <c r="BO339" s="64">
        <f>IFERROR(1/J339*(X339/H339),"0")</f>
        <v>1.4166666666666665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67.13333333333334</v>
      </c>
      <c r="X341" s="382">
        <f>IFERROR(X339/H339,"0")+IFERROR(X340/H340,"0")</f>
        <v>68</v>
      </c>
      <c r="Y341" s="382">
        <f>IFERROR(IF(Y339="",0,Y339),"0")+IFERROR(IF(Y340="",0,Y340),"0")</f>
        <v>1.4789999999999999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1007</v>
      </c>
      <c r="X342" s="382">
        <f>IFERROR(SUM(X339:X340),"0")</f>
        <v>1020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63</v>
      </c>
      <c r="X346" s="381">
        <f>IFERROR(IF(W346="",0,CEILING((W346/$H346),1)*$H346),"")</f>
        <v>70.2</v>
      </c>
      <c r="Y346" s="36">
        <f>IFERROR(IF(X346=0,"",ROUNDUP(X346/H346,0)*0.02175),"")</f>
        <v>0.19574999999999998</v>
      </c>
      <c r="Z346" s="56"/>
      <c r="AA346" s="57"/>
      <c r="AE346" s="64"/>
      <c r="BB346" s="261" t="s">
        <v>1</v>
      </c>
      <c r="BL346" s="64">
        <f>IFERROR(W346*I346/H346,"0")</f>
        <v>67.555384615384625</v>
      </c>
      <c r="BM346" s="64">
        <f>IFERROR(X346*I346/H346,"0")</f>
        <v>75.27600000000001</v>
      </c>
      <c r="BN346" s="64">
        <f>IFERROR(1/J346*(W346/H346),"0")</f>
        <v>0.14423076923076922</v>
      </c>
      <c r="BO346" s="64">
        <f>IFERROR(1/J346*(X346/H346),"0")</f>
        <v>0.1607142857142857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8.0769230769230766</v>
      </c>
      <c r="X347" s="382">
        <f>IFERROR(X344/H344,"0")+IFERROR(X345/H345,"0")+IFERROR(X346/H346,"0")</f>
        <v>9</v>
      </c>
      <c r="Y347" s="382">
        <f>IFERROR(IF(Y344="",0,Y344),"0")+IFERROR(IF(Y345="",0,Y345),"0")+IFERROR(IF(Y346="",0,Y346),"0")</f>
        <v>0.19574999999999998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63</v>
      </c>
      <c r="X348" s="382">
        <f>IFERROR(SUM(X344:X346),"0")</f>
        <v>70.2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389</v>
      </c>
      <c r="X350" s="381">
        <f>IFERROR(IF(W350="",0,CEILING((W350/$H350),1)*$H350),"")</f>
        <v>390</v>
      </c>
      <c r="Y350" s="36">
        <f>IFERROR(IF(X350=0,"",ROUNDUP(X350/H350,0)*0.02175),"")</f>
        <v>1.0874999999999999</v>
      </c>
      <c r="Z350" s="56"/>
      <c r="AA350" s="57"/>
      <c r="AE350" s="64"/>
      <c r="BB350" s="262" t="s">
        <v>1</v>
      </c>
      <c r="BL350" s="64">
        <f>IFERROR(W350*I350/H350,"0")</f>
        <v>417.12769230769237</v>
      </c>
      <c r="BM350" s="64">
        <f>IFERROR(X350*I350/H350,"0")</f>
        <v>418.20000000000005</v>
      </c>
      <c r="BN350" s="64">
        <f>IFERROR(1/J350*(W350/H350),"0")</f>
        <v>0.89056776556776562</v>
      </c>
      <c r="BO350" s="64">
        <f>IFERROR(1/J350*(X350/H350),"0")</f>
        <v>0.89285714285714279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49.871794871794876</v>
      </c>
      <c r="X352" s="382">
        <f>IFERROR(X350/H350,"0")+IFERROR(X351/H351,"0")</f>
        <v>50</v>
      </c>
      <c r="Y352" s="382">
        <f>IFERROR(IF(Y350="",0,Y350),"0")+IFERROR(IF(Y351="",0,Y351),"0")</f>
        <v>1.0874999999999999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389</v>
      </c>
      <c r="X353" s="382">
        <f>IFERROR(SUM(X350:X351),"0")</f>
        <v>390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1699</v>
      </c>
      <c r="X367" s="381">
        <f>IFERROR(IF(W367="",0,CEILING((W367/$H367),1)*$H367),"")</f>
        <v>1700.3999999999999</v>
      </c>
      <c r="Y367" s="36">
        <f>IFERROR(IF(X367=0,"",ROUNDUP(X367/H367,0)*0.02175),"")</f>
        <v>4.7414999999999994</v>
      </c>
      <c r="Z367" s="56"/>
      <c r="AA367" s="57"/>
      <c r="AE367" s="64"/>
      <c r="BB367" s="269" t="s">
        <v>1</v>
      </c>
      <c r="BL367" s="64">
        <f>IFERROR(W367*I367/H367,"0")</f>
        <v>1821.8507692307694</v>
      </c>
      <c r="BM367" s="64">
        <f>IFERROR(X367*I367/H367,"0")</f>
        <v>1823.3520000000001</v>
      </c>
      <c r="BN367" s="64">
        <f>IFERROR(1/J367*(W367/H367),"0")</f>
        <v>3.8896520146520146</v>
      </c>
      <c r="BO367" s="64">
        <f>IFERROR(1/J367*(X367/H367),"0")</f>
        <v>3.8928571428571428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217.82051282051282</v>
      </c>
      <c r="X372" s="382">
        <f>IFERROR(X367/H367,"0")+IFERROR(X368/H368,"0")+IFERROR(X369/H369,"0")+IFERROR(X370/H370,"0")+IFERROR(X371/H371,"0")</f>
        <v>218</v>
      </c>
      <c r="Y372" s="382">
        <f>IFERROR(IF(Y367="",0,Y367),"0")+IFERROR(IF(Y368="",0,Y368),"0")+IFERROR(IF(Y369="",0,Y369),"0")+IFERROR(IF(Y370="",0,Y370),"0")+IFERROR(IF(Y371="",0,Y371),"0")</f>
        <v>4.7414999999999994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1699</v>
      </c>
      <c r="X373" s="382">
        <f>IFERROR(SUM(X367:X371),"0")</f>
        <v>1700.3999999999999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138</v>
      </c>
      <c r="X387" s="381">
        <f t="shared" ref="X387:X409" si="64">IFERROR(IF(W387="",0,CEILING((W387/$H387),1)*$H387),"")</f>
        <v>138.6</v>
      </c>
      <c r="Y387" s="36">
        <f t="shared" ref="Y387:Y393" si="65">IFERROR(IF(X387=0,"",ROUNDUP(X387/H387,0)*0.00753),"")</f>
        <v>0.24849000000000002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145.55714285714282</v>
      </c>
      <c r="BM387" s="64">
        <f t="shared" ref="BM387:BM409" si="67">IFERROR(X387*I387/H387,"0")</f>
        <v>146.18999999999997</v>
      </c>
      <c r="BN387" s="64">
        <f t="shared" ref="BN387:BN409" si="68">IFERROR(1/J387*(W387/H387),"0")</f>
        <v>0.2106227106227106</v>
      </c>
      <c r="BO387" s="64">
        <f t="shared" ref="BO387:BO409" si="69">IFERROR(1/J387*(X387/H387),"0")</f>
        <v>0.21153846153846154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26</v>
      </c>
      <c r="X392" s="381">
        <f t="shared" si="64"/>
        <v>29.400000000000002</v>
      </c>
      <c r="Y392" s="36">
        <f t="shared" si="65"/>
        <v>5.271E-2</v>
      </c>
      <c r="Z392" s="56"/>
      <c r="AA392" s="57"/>
      <c r="AE392" s="64"/>
      <c r="BB392" s="283" t="s">
        <v>1</v>
      </c>
      <c r="BL392" s="64">
        <f t="shared" si="66"/>
        <v>27.423809523809521</v>
      </c>
      <c r="BM392" s="64">
        <f t="shared" si="67"/>
        <v>31.009999999999998</v>
      </c>
      <c r="BN392" s="64">
        <f t="shared" si="68"/>
        <v>3.9682539682539673E-2</v>
      </c>
      <c r="BO392" s="64">
        <f t="shared" si="69"/>
        <v>4.4871794871794872E-2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36</v>
      </c>
      <c r="X400" s="381">
        <f t="shared" si="64"/>
        <v>37.800000000000004</v>
      </c>
      <c r="Y400" s="36">
        <f t="shared" si="70"/>
        <v>9.0359999999999996E-2</v>
      </c>
      <c r="Z400" s="56"/>
      <c r="AA400" s="57"/>
      <c r="AE400" s="64"/>
      <c r="BB400" s="291" t="s">
        <v>1</v>
      </c>
      <c r="BL400" s="64">
        <f t="shared" si="66"/>
        <v>38.228571428571428</v>
      </c>
      <c r="BM400" s="64">
        <f t="shared" si="67"/>
        <v>40.14</v>
      </c>
      <c r="BN400" s="64">
        <f t="shared" si="68"/>
        <v>7.3260073260073263E-2</v>
      </c>
      <c r="BO400" s="64">
        <f t="shared" si="69"/>
        <v>7.6923076923076927E-2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16</v>
      </c>
      <c r="X406" s="381">
        <f t="shared" si="64"/>
        <v>16.8</v>
      </c>
      <c r="Y406" s="36">
        <f t="shared" si="70"/>
        <v>4.0160000000000001E-2</v>
      </c>
      <c r="Z406" s="56"/>
      <c r="AA406" s="57"/>
      <c r="AE406" s="64"/>
      <c r="BB406" s="297" t="s">
        <v>1</v>
      </c>
      <c r="BL406" s="64">
        <f t="shared" si="66"/>
        <v>16.990476190476191</v>
      </c>
      <c r="BM406" s="64">
        <f t="shared" si="67"/>
        <v>17.84</v>
      </c>
      <c r="BN406" s="64">
        <f t="shared" si="68"/>
        <v>3.2560032560032565E-2</v>
      </c>
      <c r="BO406" s="64">
        <f t="shared" si="69"/>
        <v>3.4188034188034191E-2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63.80952380952381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66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0.43171999999999999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216</v>
      </c>
      <c r="X411" s="382">
        <f>IFERROR(SUM(X387:X409),"0")</f>
        <v>222.60000000000002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2</v>
      </c>
      <c r="X418" s="381">
        <f>IFERROR(IF(W418="",0,CEILING((W418/$H418),1)*$H418),"")</f>
        <v>2.4</v>
      </c>
      <c r="Y418" s="36">
        <f>IFERROR(IF(X418=0,"",ROUNDUP(X418/H418,0)*0.00627),"")</f>
        <v>1.2540000000000001E-2</v>
      </c>
      <c r="Z418" s="56"/>
      <c r="AA418" s="57"/>
      <c r="AE418" s="64"/>
      <c r="BB418" s="303" t="s">
        <v>1</v>
      </c>
      <c r="BL418" s="64">
        <f>IFERROR(W418*I418/H418,"0")</f>
        <v>3</v>
      </c>
      <c r="BM418" s="64">
        <f>IFERROR(X418*I418/H418,"0")</f>
        <v>3.6000000000000005</v>
      </c>
      <c r="BN418" s="64">
        <f>IFERROR(1/J418*(W418/H418),"0")</f>
        <v>8.3333333333333332E-3</v>
      </c>
      <c r="BO418" s="64">
        <f>IFERROR(1/J418*(X418/H418),"0")</f>
        <v>0.01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1.6666666666666667</v>
      </c>
      <c r="X421" s="382">
        <f>IFERROR(X418/H418,"0")+IFERROR(X419/H419,"0")+IFERROR(X420/H420,"0")</f>
        <v>2</v>
      </c>
      <c r="Y421" s="382">
        <f>IFERROR(IF(Y418="",0,Y418),"0")+IFERROR(IF(Y419="",0,Y419),"0")+IFERROR(IF(Y420="",0,Y420),"0")</f>
        <v>1.2540000000000001E-2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2</v>
      </c>
      <c r="X422" s="382">
        <f>IFERROR(SUM(X418:X420),"0")</f>
        <v>2.4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5</v>
      </c>
      <c r="X444" s="381">
        <f>IFERROR(IF(W444="",0,CEILING((W444/$H444),1)*$H444),"")</f>
        <v>5.28</v>
      </c>
      <c r="Y444" s="36">
        <f>IFERROR(IF(X444=0,"",ROUNDUP(X444/H444,0)*0.00627),"")</f>
        <v>2.5080000000000002E-2</v>
      </c>
      <c r="Z444" s="56"/>
      <c r="AA444" s="57"/>
      <c r="AE444" s="64"/>
      <c r="BB444" s="316" t="s">
        <v>1</v>
      </c>
      <c r="BL444" s="64">
        <f>IFERROR(W444*I444/H444,"0")</f>
        <v>7.1212121212121202</v>
      </c>
      <c r="BM444" s="64">
        <f>IFERROR(X444*I444/H444,"0")</f>
        <v>7.5199999999999987</v>
      </c>
      <c r="BN444" s="64">
        <f>IFERROR(1/J444*(W444/H444),"0")</f>
        <v>1.893939393939394E-2</v>
      </c>
      <c r="BO444" s="64">
        <f>IFERROR(1/J444*(X444/H444),"0")</f>
        <v>0.02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3.7878787878787876</v>
      </c>
      <c r="X445" s="382">
        <f>IFERROR(X444/H444,"0")</f>
        <v>4</v>
      </c>
      <c r="Y445" s="382">
        <f>IFERROR(IF(Y444="",0,Y444),"0")</f>
        <v>2.5080000000000002E-2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5</v>
      </c>
      <c r="X446" s="382">
        <f>IFERROR(SUM(X444:X444),"0")</f>
        <v>5.28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5</v>
      </c>
      <c r="X448" s="381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7" t="s">
        <v>1</v>
      </c>
      <c r="BL448" s="64">
        <f>IFERROR(W448*I448/H448,"0")</f>
        <v>6</v>
      </c>
      <c r="BM448" s="64">
        <f>IFERROR(X448*I448/H448,"0")</f>
        <v>7.2</v>
      </c>
      <c r="BN448" s="64">
        <f>IFERROR(1/J448*(W448/H448),"0")</f>
        <v>8.3333333333333332E-3</v>
      </c>
      <c r="BO448" s="64">
        <f>IFERROR(1/J448*(X448/H448),"0")</f>
        <v>0.01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1.6666666666666667</v>
      </c>
      <c r="X449" s="382">
        <f>IFERROR(X448/H448,"0")</f>
        <v>2</v>
      </c>
      <c r="Y449" s="382">
        <f>IFERROR(IF(Y448="",0,Y448),"0")</f>
        <v>1.2540000000000001E-2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5</v>
      </c>
      <c r="X450" s="382">
        <f>IFERROR(SUM(X448:X448),"0")</f>
        <v>6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808</v>
      </c>
      <c r="X472" s="381">
        <f t="shared" si="77"/>
        <v>813.12</v>
      </c>
      <c r="Y472" s="36">
        <f t="shared" si="78"/>
        <v>1.8418399999999999</v>
      </c>
      <c r="Z472" s="56"/>
      <c r="AA472" s="57"/>
      <c r="AE472" s="64"/>
      <c r="BB472" s="325" t="s">
        <v>1</v>
      </c>
      <c r="BL472" s="64">
        <f t="shared" si="79"/>
        <v>863.09090909090901</v>
      </c>
      <c r="BM472" s="64">
        <f t="shared" si="80"/>
        <v>868.56</v>
      </c>
      <c r="BN472" s="64">
        <f t="shared" si="81"/>
        <v>1.4714452214452216</v>
      </c>
      <c r="BO472" s="64">
        <f t="shared" si="82"/>
        <v>1.4807692307692308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82</v>
      </c>
      <c r="X473" s="381">
        <f t="shared" si="77"/>
        <v>84.48</v>
      </c>
      <c r="Y473" s="36">
        <f t="shared" si="78"/>
        <v>0.19136</v>
      </c>
      <c r="Z473" s="56"/>
      <c r="AA473" s="57"/>
      <c r="AE473" s="64"/>
      <c r="BB473" s="326" t="s">
        <v>1</v>
      </c>
      <c r="BL473" s="64">
        <f t="shared" si="79"/>
        <v>87.590909090909079</v>
      </c>
      <c r="BM473" s="64">
        <f t="shared" si="80"/>
        <v>90.24</v>
      </c>
      <c r="BN473" s="64">
        <f t="shared" si="81"/>
        <v>0.14932983682983683</v>
      </c>
      <c r="BO473" s="64">
        <f t="shared" si="82"/>
        <v>0.15384615384615385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533</v>
      </c>
      <c r="X475" s="381">
        <f t="shared" si="77"/>
        <v>533.28</v>
      </c>
      <c r="Y475" s="36">
        <f t="shared" si="78"/>
        <v>1.2079599999999999</v>
      </c>
      <c r="Z475" s="56"/>
      <c r="AA475" s="57"/>
      <c r="AE475" s="64"/>
      <c r="BB475" s="328" t="s">
        <v>1</v>
      </c>
      <c r="BL475" s="64">
        <f t="shared" si="79"/>
        <v>569.34090909090901</v>
      </c>
      <c r="BM475" s="64">
        <f t="shared" si="80"/>
        <v>569.63999999999987</v>
      </c>
      <c r="BN475" s="64">
        <f t="shared" si="81"/>
        <v>0.97064393939393934</v>
      </c>
      <c r="BO475" s="64">
        <f t="shared" si="82"/>
        <v>0.97115384615384603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269.50757575757575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271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3.2411599999999998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1423</v>
      </c>
      <c r="X482" s="382">
        <f>IFERROR(SUM(X471:X480),"0")</f>
        <v>1430.88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598</v>
      </c>
      <c r="X484" s="381">
        <f>IFERROR(IF(W484="",0,CEILING((W484/$H484),1)*$H484),"")</f>
        <v>601.92000000000007</v>
      </c>
      <c r="Y484" s="36">
        <f>IFERROR(IF(X484=0,"",ROUNDUP(X484/H484,0)*0.01196),"")</f>
        <v>1.36344</v>
      </c>
      <c r="Z484" s="56"/>
      <c r="AA484" s="57"/>
      <c r="AE484" s="64"/>
      <c r="BB484" s="334" t="s">
        <v>1</v>
      </c>
      <c r="BL484" s="64">
        <f>IFERROR(W484*I484/H484,"0")</f>
        <v>638.77272727272725</v>
      </c>
      <c r="BM484" s="64">
        <f>IFERROR(X484*I484/H484,"0")</f>
        <v>642.96</v>
      </c>
      <c r="BN484" s="64">
        <f>IFERROR(1/J484*(W484/H484),"0")</f>
        <v>1.0890151515151516</v>
      </c>
      <c r="BO484" s="64">
        <f>IFERROR(1/J484*(X484/H484),"0")</f>
        <v>1.0961538461538463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113.25757575757575</v>
      </c>
      <c r="X486" s="382">
        <f>IFERROR(X484/H484,"0")+IFERROR(X485/H485,"0")</f>
        <v>114.00000000000001</v>
      </c>
      <c r="Y486" s="382">
        <f>IFERROR(IF(Y484="",0,Y484),"0")+IFERROR(IF(Y485="",0,Y485),"0")</f>
        <v>1.36344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598</v>
      </c>
      <c r="X487" s="382">
        <f>IFERROR(SUM(X484:X485),"0")</f>
        <v>601.92000000000007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281</v>
      </c>
      <c r="X489" s="381">
        <f t="shared" ref="X489:X494" si="83">IFERROR(IF(W489="",0,CEILING((W489/$H489),1)*$H489),"")</f>
        <v>285.12</v>
      </c>
      <c r="Y489" s="36">
        <f>IFERROR(IF(X489=0,"",ROUNDUP(X489/H489,0)*0.01196),"")</f>
        <v>0.64583999999999997</v>
      </c>
      <c r="Z489" s="56"/>
      <c r="AA489" s="57"/>
      <c r="AE489" s="64"/>
      <c r="BB489" s="336" t="s">
        <v>1</v>
      </c>
      <c r="BL489" s="64">
        <f t="shared" ref="BL489:BL494" si="84">IFERROR(W489*I489/H489,"0")</f>
        <v>300.15909090909088</v>
      </c>
      <c r="BM489" s="64">
        <f t="shared" ref="BM489:BM494" si="85">IFERROR(X489*I489/H489,"0")</f>
        <v>304.55999999999995</v>
      </c>
      <c r="BN489" s="64">
        <f t="shared" ref="BN489:BN494" si="86">IFERROR(1/J489*(W489/H489),"0")</f>
        <v>0.51172785547785549</v>
      </c>
      <c r="BO489" s="64">
        <f t="shared" ref="BO489:BO494" si="87">IFERROR(1/J489*(X489/H489),"0")</f>
        <v>0.51923076923076927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409</v>
      </c>
      <c r="X490" s="381">
        <f t="shared" si="83"/>
        <v>411.84000000000003</v>
      </c>
      <c r="Y490" s="36">
        <f>IFERROR(IF(X490=0,"",ROUNDUP(X490/H490,0)*0.01196),"")</f>
        <v>0.93288000000000004</v>
      </c>
      <c r="Z490" s="56"/>
      <c r="AA490" s="57"/>
      <c r="AE490" s="64"/>
      <c r="BB490" s="337" t="s">
        <v>1</v>
      </c>
      <c r="BL490" s="64">
        <f t="shared" si="84"/>
        <v>436.88636363636357</v>
      </c>
      <c r="BM490" s="64">
        <f t="shared" si="85"/>
        <v>439.91999999999996</v>
      </c>
      <c r="BN490" s="64">
        <f t="shared" si="86"/>
        <v>0.74482808857808858</v>
      </c>
      <c r="BO490" s="64">
        <f t="shared" si="87"/>
        <v>0.75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334</v>
      </c>
      <c r="X491" s="381">
        <f t="shared" si="83"/>
        <v>337.92</v>
      </c>
      <c r="Y491" s="36">
        <f>IFERROR(IF(X491=0,"",ROUNDUP(X491/H491,0)*0.01196),"")</f>
        <v>0.76544000000000001</v>
      </c>
      <c r="Z491" s="56"/>
      <c r="AA491" s="57"/>
      <c r="AE491" s="64"/>
      <c r="BB491" s="338" t="s">
        <v>1</v>
      </c>
      <c r="BL491" s="64">
        <f t="shared" si="84"/>
        <v>356.77272727272725</v>
      </c>
      <c r="BM491" s="64">
        <f t="shared" si="85"/>
        <v>360.96</v>
      </c>
      <c r="BN491" s="64">
        <f t="shared" si="86"/>
        <v>0.60824592074592077</v>
      </c>
      <c r="BO491" s="64">
        <f t="shared" si="87"/>
        <v>0.61538461538461542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193.93939393939394</v>
      </c>
      <c r="X495" s="382">
        <f>IFERROR(X489/H489,"0")+IFERROR(X490/H490,"0")+IFERROR(X491/H491,"0")+IFERROR(X492/H492,"0")+IFERROR(X493/H493,"0")+IFERROR(X494/H494,"0")</f>
        <v>196</v>
      </c>
      <c r="Y495" s="382">
        <f>IFERROR(IF(Y489="",0,Y489),"0")+IFERROR(IF(Y490="",0,Y490),"0")+IFERROR(IF(Y491="",0,Y491),"0")+IFERROR(IF(Y492="",0,Y492),"0")+IFERROR(IF(Y493="",0,Y493),"0")+IFERROR(IF(Y494="",0,Y494),"0")</f>
        <v>2.34416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1024</v>
      </c>
      <c r="X496" s="382">
        <f>IFERROR(SUM(X489:X494),"0")</f>
        <v>1034.8800000000001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38</v>
      </c>
      <c r="X530" s="381">
        <f>IFERROR(IF(W530="",0,CEILING((W530/$H530),1)*$H530),"")</f>
        <v>42</v>
      </c>
      <c r="Y530" s="36">
        <f>IFERROR(IF(X530=0,"",ROUNDUP(X530/H530,0)*0.00753),"")</f>
        <v>7.5300000000000006E-2</v>
      </c>
      <c r="Z530" s="56"/>
      <c r="AA530" s="57"/>
      <c r="AE530" s="64"/>
      <c r="BB530" s="360" t="s">
        <v>1</v>
      </c>
      <c r="BL530" s="64">
        <f>IFERROR(W530*I530/H530,"0")</f>
        <v>40.352380952380948</v>
      </c>
      <c r="BM530" s="64">
        <f>IFERROR(X530*I530/H530,"0")</f>
        <v>44.599999999999994</v>
      </c>
      <c r="BN530" s="64">
        <f>IFERROR(1/J530*(W530/H530),"0")</f>
        <v>5.7997557997557993E-2</v>
      </c>
      <c r="BO530" s="64">
        <f>IFERROR(1/J530*(X530/H530),"0")</f>
        <v>6.4102564102564097E-2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75</v>
      </c>
      <c r="X531" s="381">
        <f>IFERROR(IF(W531="",0,CEILING((W531/$H531),1)*$H531),"")</f>
        <v>75.600000000000009</v>
      </c>
      <c r="Y531" s="36">
        <f>IFERROR(IF(X531=0,"",ROUNDUP(X531/H531,0)*0.00753),"")</f>
        <v>0.13553999999999999</v>
      </c>
      <c r="Z531" s="56"/>
      <c r="AA531" s="57"/>
      <c r="AE531" s="64"/>
      <c r="BB531" s="361" t="s">
        <v>1</v>
      </c>
      <c r="BL531" s="64">
        <f>IFERROR(W531*I531/H531,"0")</f>
        <v>79.642857142857139</v>
      </c>
      <c r="BM531" s="64">
        <f>IFERROR(X531*I531/H531,"0")</f>
        <v>80.28</v>
      </c>
      <c r="BN531" s="64">
        <f>IFERROR(1/J531*(W531/H531),"0")</f>
        <v>0.11446886446886446</v>
      </c>
      <c r="BO531" s="64">
        <f>IFERROR(1/J531*(X531/H531),"0")</f>
        <v>0.11538461538461538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26.904761904761905</v>
      </c>
      <c r="X534" s="382">
        <f>IFERROR(X530/H530,"0")+IFERROR(X531/H531,"0")+IFERROR(X532/H532,"0")+IFERROR(X533/H533,"0")</f>
        <v>28</v>
      </c>
      <c r="Y534" s="382">
        <f>IFERROR(IF(Y530="",0,Y530),"0")+IFERROR(IF(Y531="",0,Y531),"0")+IFERROR(IF(Y532="",0,Y532),"0")+IFERROR(IF(Y533="",0,Y533),"0")</f>
        <v>0.21084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113</v>
      </c>
      <c r="X535" s="382">
        <f>IFERROR(SUM(X530:X533),"0")</f>
        <v>117.60000000000001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17104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17280.509999999998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18135.37065798018</v>
      </c>
      <c r="X550" s="382">
        <f>IFERROR(SUM(BM22:BM546),"0")</f>
        <v>18323.012999999999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32</v>
      </c>
      <c r="X551" s="38">
        <f>ROUNDUP(SUM(BO22:BO546),0)</f>
        <v>33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18935.37065798018</v>
      </c>
      <c r="X552" s="382">
        <f>GrossWeightTotalR+PalletQtyTotalR*25</f>
        <v>19148.012999999999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2841.7784750120795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2871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38.19780999999999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334.8</v>
      </c>
      <c r="D559" s="46">
        <f>IFERROR(X59*1,"0")+IFERROR(X60*1,"0")+IFERROR(X61*1,"0")+IFERROR(X62*1,"0")</f>
        <v>345.6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2007.5</v>
      </c>
      <c r="F559" s="46">
        <f>IFERROR(X133*1,"0")+IFERROR(X134*1,"0")+IFERROR(X135*1,"0")+IFERROR(X136*1,"0")+IFERROR(X137*1,"0")</f>
        <v>349.80000000000007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724.50000000000011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3195.6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232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820.19999999999993</v>
      </c>
      <c r="O559" s="46">
        <f>IFERROR(X299*1,"0")+IFERROR(X303*1,"0")</f>
        <v>0</v>
      </c>
      <c r="P559" s="46">
        <f>IFERROR(X308*1,"0")+IFERROR(X312*1,"0")+IFERROR(X313*1,"0")+IFERROR(X314*1,"0")+IFERROR(X318*1,"0")</f>
        <v>163.35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3985.2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1700.3999999999999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225.00000000000003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11.280000000000001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3067.6800000000003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117.60000000000001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2024-07-18T08:52:02Z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