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ЗПФ филиалы\"/>
    </mc:Choice>
  </mc:AlternateContent>
  <xr:revisionPtr revIDLastSave="0" documentId="13_ncr:1_{D5F15667-95FB-4604-84EB-C01131A605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AG77" i="1" l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59" i="1"/>
  <c r="AG58" i="1"/>
  <c r="AG57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7" i="1"/>
  <c r="AG26" i="1"/>
  <c r="AG25" i="1"/>
  <c r="AG24" i="1"/>
  <c r="AG23" i="1"/>
  <c r="AG22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7" i="1"/>
  <c r="AF76" i="1"/>
  <c r="AD76" i="1" s="1"/>
  <c r="AF75" i="1"/>
  <c r="AF74" i="1"/>
  <c r="AD74" i="1" s="1"/>
  <c r="AF73" i="1"/>
  <c r="AD73" i="1" s="1"/>
  <c r="AF72" i="1"/>
  <c r="AF71" i="1"/>
  <c r="AF70" i="1"/>
  <c r="AF69" i="1"/>
  <c r="AF68" i="1"/>
  <c r="AF67" i="1"/>
  <c r="AF66" i="1"/>
  <c r="AF65" i="1"/>
  <c r="AF64" i="1"/>
  <c r="AD64" i="1" s="1"/>
  <c r="AF59" i="1"/>
  <c r="AF58" i="1"/>
  <c r="AF57" i="1"/>
  <c r="AF55" i="1"/>
  <c r="AF54" i="1"/>
  <c r="AF53" i="1"/>
  <c r="AF52" i="1"/>
  <c r="AF51" i="1"/>
  <c r="AF50" i="1"/>
  <c r="AF49" i="1"/>
  <c r="AF48" i="1"/>
  <c r="AF47" i="1"/>
  <c r="AD47" i="1" s="1"/>
  <c r="AF46" i="1"/>
  <c r="AF45" i="1"/>
  <c r="AF44" i="1"/>
  <c r="AD44" i="1" s="1"/>
  <c r="AF43" i="1"/>
  <c r="AF42" i="1"/>
  <c r="AF41" i="1"/>
  <c r="AF40" i="1"/>
  <c r="AD40" i="1" s="1"/>
  <c r="AF39" i="1"/>
  <c r="AF38" i="1"/>
  <c r="AF37" i="1"/>
  <c r="AF36" i="1"/>
  <c r="AD36" i="1" s="1"/>
  <c r="AF35" i="1"/>
  <c r="AF34" i="1"/>
  <c r="AF33" i="1"/>
  <c r="AF32" i="1"/>
  <c r="AF31" i="1"/>
  <c r="AF30" i="1"/>
  <c r="AF29" i="1"/>
  <c r="AF27" i="1"/>
  <c r="AD27" i="1" s="1"/>
  <c r="AF26" i="1"/>
  <c r="AF25" i="1"/>
  <c r="AF24" i="1"/>
  <c r="AF23" i="1"/>
  <c r="AD23" i="1" s="1"/>
  <c r="AF22" i="1"/>
  <c r="AD22" i="1" s="1"/>
  <c r="AF19" i="1"/>
  <c r="AF18" i="1"/>
  <c r="AF17" i="1"/>
  <c r="AF16" i="1"/>
  <c r="AD16" i="1" s="1"/>
  <c r="AF15" i="1"/>
  <c r="AF14" i="1"/>
  <c r="AF13" i="1"/>
  <c r="AF12" i="1"/>
  <c r="AF11" i="1"/>
  <c r="AD11" i="1" s="1"/>
  <c r="AF10" i="1"/>
  <c r="AF9" i="1"/>
  <c r="AD9" i="1" s="1"/>
  <c r="AF8" i="1"/>
  <c r="AD8" i="1" s="1"/>
  <c r="AF7" i="1"/>
  <c r="AD7" i="1" s="1"/>
  <c r="AF6" i="1"/>
  <c r="Q7" i="1" l="1"/>
  <c r="AE7" i="1"/>
  <c r="Q9" i="1"/>
  <c r="AE9" i="1"/>
  <c r="Q11" i="1"/>
  <c r="AE11" i="1"/>
  <c r="Q23" i="1"/>
  <c r="AE23" i="1"/>
  <c r="Q27" i="1"/>
  <c r="AE27" i="1"/>
  <c r="Q36" i="1"/>
  <c r="AE36" i="1"/>
  <c r="Q40" i="1"/>
  <c r="AE40" i="1"/>
  <c r="Q44" i="1"/>
  <c r="AE44" i="1"/>
  <c r="Q73" i="1"/>
  <c r="AE73" i="1"/>
  <c r="Q8" i="1"/>
  <c r="AE8" i="1"/>
  <c r="Q16" i="1"/>
  <c r="AE16" i="1"/>
  <c r="Q22" i="1"/>
  <c r="AE22" i="1"/>
  <c r="Q47" i="1"/>
  <c r="AE47" i="1"/>
  <c r="Q64" i="1"/>
  <c r="AE64" i="1"/>
  <c r="Q74" i="1"/>
  <c r="AE74" i="1"/>
  <c r="Q76" i="1"/>
  <c r="AE76" i="1"/>
  <c r="F22" i="1"/>
  <c r="E22" i="1"/>
  <c r="N5" i="1" l="1"/>
  <c r="AB17" i="1" l="1"/>
  <c r="AB20" i="1"/>
  <c r="AB21" i="1"/>
  <c r="AB28" i="1"/>
  <c r="AB30" i="1"/>
  <c r="AB33" i="1"/>
  <c r="AB34" i="1"/>
  <c r="AB35" i="1"/>
  <c r="AB37" i="1"/>
  <c r="AB38" i="1"/>
  <c r="AB39" i="1"/>
  <c r="AB42" i="1"/>
  <c r="AB55" i="1"/>
  <c r="AB56" i="1"/>
  <c r="AB57" i="1"/>
  <c r="AB58" i="1"/>
  <c r="AB59" i="1"/>
  <c r="AB60" i="1"/>
  <c r="AB61" i="1"/>
  <c r="AB62" i="1"/>
  <c r="AB63" i="1"/>
  <c r="AB72" i="1"/>
  <c r="L7" i="1"/>
  <c r="O7" i="1" s="1"/>
  <c r="AB7" i="1" s="1"/>
  <c r="L8" i="1"/>
  <c r="O8" i="1" s="1"/>
  <c r="AB8" i="1" s="1"/>
  <c r="L9" i="1"/>
  <c r="O9" i="1" s="1"/>
  <c r="AB9" i="1" s="1"/>
  <c r="L10" i="1"/>
  <c r="O10" i="1" s="1"/>
  <c r="P10" i="1" s="1"/>
  <c r="L11" i="1"/>
  <c r="O11" i="1" s="1"/>
  <c r="AB11" i="1" s="1"/>
  <c r="L12" i="1"/>
  <c r="O12" i="1" s="1"/>
  <c r="P12" i="1" s="1"/>
  <c r="L13" i="1"/>
  <c r="O13" i="1" s="1"/>
  <c r="P13" i="1" s="1"/>
  <c r="L14" i="1"/>
  <c r="O14" i="1" s="1"/>
  <c r="P14" i="1" s="1"/>
  <c r="L15" i="1"/>
  <c r="O15" i="1" s="1"/>
  <c r="L16" i="1"/>
  <c r="O16" i="1" s="1"/>
  <c r="AB16" i="1" s="1"/>
  <c r="L17" i="1"/>
  <c r="O17" i="1" s="1"/>
  <c r="L18" i="1"/>
  <c r="O18" i="1" s="1"/>
  <c r="P18" i="1" s="1"/>
  <c r="L19" i="1"/>
  <c r="O19" i="1" s="1"/>
  <c r="P19" i="1" s="1"/>
  <c r="L20" i="1"/>
  <c r="O20" i="1" s="1"/>
  <c r="L21" i="1"/>
  <c r="O21" i="1" s="1"/>
  <c r="L22" i="1"/>
  <c r="O22" i="1" s="1"/>
  <c r="AB22" i="1" s="1"/>
  <c r="L23" i="1"/>
  <c r="O23" i="1" s="1"/>
  <c r="AB23" i="1" s="1"/>
  <c r="L24" i="1"/>
  <c r="O24" i="1" s="1"/>
  <c r="P24" i="1" s="1"/>
  <c r="L25" i="1"/>
  <c r="O25" i="1" s="1"/>
  <c r="P25" i="1" s="1"/>
  <c r="L26" i="1"/>
  <c r="O26" i="1" s="1"/>
  <c r="P26" i="1" s="1"/>
  <c r="L27" i="1"/>
  <c r="O27" i="1" s="1"/>
  <c r="AB27" i="1" s="1"/>
  <c r="L28" i="1"/>
  <c r="O28" i="1" s="1"/>
  <c r="L29" i="1"/>
  <c r="O29" i="1" s="1"/>
  <c r="P29" i="1" s="1"/>
  <c r="L30" i="1"/>
  <c r="O30" i="1" s="1"/>
  <c r="L31" i="1"/>
  <c r="O31" i="1" s="1"/>
  <c r="P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AB36" i="1" s="1"/>
  <c r="L37" i="1"/>
  <c r="O37" i="1" s="1"/>
  <c r="L38" i="1"/>
  <c r="O38" i="1" s="1"/>
  <c r="L39" i="1"/>
  <c r="O39" i="1" s="1"/>
  <c r="L40" i="1"/>
  <c r="O40" i="1" s="1"/>
  <c r="AB40" i="1" s="1"/>
  <c r="L41" i="1"/>
  <c r="O41" i="1" s="1"/>
  <c r="P41" i="1" s="1"/>
  <c r="L42" i="1"/>
  <c r="O42" i="1" s="1"/>
  <c r="L43" i="1"/>
  <c r="O43" i="1" s="1"/>
  <c r="P43" i="1" s="1"/>
  <c r="L44" i="1"/>
  <c r="O44" i="1" s="1"/>
  <c r="AB44" i="1" s="1"/>
  <c r="L45" i="1"/>
  <c r="O45" i="1" s="1"/>
  <c r="P45" i="1" s="1"/>
  <c r="L46" i="1"/>
  <c r="O46" i="1" s="1"/>
  <c r="P46" i="1" s="1"/>
  <c r="L47" i="1"/>
  <c r="O47" i="1" s="1"/>
  <c r="AB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P52" i="1" s="1"/>
  <c r="L53" i="1"/>
  <c r="O53" i="1" s="1"/>
  <c r="L54" i="1"/>
  <c r="O54" i="1" s="1"/>
  <c r="P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AB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L69" i="1"/>
  <c r="O69" i="1" s="1"/>
  <c r="P69" i="1" s="1"/>
  <c r="L70" i="1"/>
  <c r="O70" i="1" s="1"/>
  <c r="P70" i="1" s="1"/>
  <c r="L71" i="1"/>
  <c r="O71" i="1" s="1"/>
  <c r="L72" i="1"/>
  <c r="O72" i="1" s="1"/>
  <c r="L73" i="1"/>
  <c r="O73" i="1" s="1"/>
  <c r="AB73" i="1" s="1"/>
  <c r="L74" i="1"/>
  <c r="O74" i="1" s="1"/>
  <c r="AB74" i="1" s="1"/>
  <c r="L75" i="1"/>
  <c r="O75" i="1" s="1"/>
  <c r="P75" i="1" s="1"/>
  <c r="L76" i="1"/>
  <c r="O76" i="1" s="1"/>
  <c r="AB76" i="1" s="1"/>
  <c r="L77" i="1"/>
  <c r="O77" i="1" s="1"/>
  <c r="P77" i="1" s="1"/>
  <c r="L6" i="1"/>
  <c r="O6" i="1" s="1"/>
  <c r="P6" i="1" s="1"/>
  <c r="AB6" i="1" l="1"/>
  <c r="AD6" i="1"/>
  <c r="AB70" i="1"/>
  <c r="AD70" i="1"/>
  <c r="AB68" i="1"/>
  <c r="AD68" i="1"/>
  <c r="AB66" i="1"/>
  <c r="AD66" i="1"/>
  <c r="AB54" i="1"/>
  <c r="AD54" i="1"/>
  <c r="AB52" i="1"/>
  <c r="AD52" i="1"/>
  <c r="AB50" i="1"/>
  <c r="AD50" i="1"/>
  <c r="AB48" i="1"/>
  <c r="AD48" i="1"/>
  <c r="AB46" i="1"/>
  <c r="AD46" i="1"/>
  <c r="AB32" i="1"/>
  <c r="AD32" i="1"/>
  <c r="AB26" i="1"/>
  <c r="AD26" i="1"/>
  <c r="AB24" i="1"/>
  <c r="AD24" i="1"/>
  <c r="AB18" i="1"/>
  <c r="AD18" i="1"/>
  <c r="AB14" i="1"/>
  <c r="AD14" i="1"/>
  <c r="AB12" i="1"/>
  <c r="AD12" i="1"/>
  <c r="AB10" i="1"/>
  <c r="AD10" i="1"/>
  <c r="AB77" i="1"/>
  <c r="AD77" i="1"/>
  <c r="AB75" i="1"/>
  <c r="AD75" i="1"/>
  <c r="AB71" i="1"/>
  <c r="AD71" i="1"/>
  <c r="AB69" i="1"/>
  <c r="AD69" i="1"/>
  <c r="AB67" i="1"/>
  <c r="AD67" i="1"/>
  <c r="AB65" i="1"/>
  <c r="AD65" i="1"/>
  <c r="AB53" i="1"/>
  <c r="AD53" i="1"/>
  <c r="AB51" i="1"/>
  <c r="AD51" i="1"/>
  <c r="AB49" i="1"/>
  <c r="AD49" i="1"/>
  <c r="AB45" i="1"/>
  <c r="AD45" i="1"/>
  <c r="AB43" i="1"/>
  <c r="AD43" i="1"/>
  <c r="AB41" i="1"/>
  <c r="AD41" i="1"/>
  <c r="AB31" i="1"/>
  <c r="AD31" i="1"/>
  <c r="AB29" i="1"/>
  <c r="AD29" i="1"/>
  <c r="AB25" i="1"/>
  <c r="AD25" i="1"/>
  <c r="AB19" i="1"/>
  <c r="AD19" i="1"/>
  <c r="AB15" i="1"/>
  <c r="AD15" i="1"/>
  <c r="AB13" i="1"/>
  <c r="AD13" i="1"/>
  <c r="T63" i="1"/>
  <c r="U63" i="1"/>
  <c r="U31" i="1"/>
  <c r="U6" i="1"/>
  <c r="T76" i="1"/>
  <c r="U76" i="1"/>
  <c r="T74" i="1"/>
  <c r="U74" i="1"/>
  <c r="T72" i="1"/>
  <c r="U72" i="1"/>
  <c r="U70" i="1"/>
  <c r="U68" i="1"/>
  <c r="U66" i="1"/>
  <c r="T64" i="1"/>
  <c r="U64" i="1"/>
  <c r="T62" i="1"/>
  <c r="U62" i="1"/>
  <c r="T60" i="1"/>
  <c r="U60" i="1"/>
  <c r="T58" i="1"/>
  <c r="U58" i="1"/>
  <c r="T56" i="1"/>
  <c r="U56" i="1"/>
  <c r="U54" i="1"/>
  <c r="U52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U26" i="1"/>
  <c r="U24" i="1"/>
  <c r="T21" i="1"/>
  <c r="U21" i="1"/>
  <c r="U19" i="1"/>
  <c r="T17" i="1"/>
  <c r="U17" i="1"/>
  <c r="U15" i="1"/>
  <c r="U13" i="1"/>
  <c r="T11" i="1"/>
  <c r="U11" i="1"/>
  <c r="T9" i="1"/>
  <c r="U9" i="1"/>
  <c r="T7" i="1"/>
  <c r="U7" i="1"/>
  <c r="T47" i="1"/>
  <c r="U47" i="1"/>
  <c r="T16" i="1"/>
  <c r="U16" i="1"/>
  <c r="U77" i="1"/>
  <c r="U75" i="1"/>
  <c r="T73" i="1"/>
  <c r="U73" i="1"/>
  <c r="U71" i="1"/>
  <c r="U69" i="1"/>
  <c r="U67" i="1"/>
  <c r="U65" i="1"/>
  <c r="T61" i="1"/>
  <c r="U61" i="1"/>
  <c r="T59" i="1"/>
  <c r="U59" i="1"/>
  <c r="T57" i="1"/>
  <c r="U57" i="1"/>
  <c r="T55" i="1"/>
  <c r="U55" i="1"/>
  <c r="U53" i="1"/>
  <c r="U51" i="1"/>
  <c r="U49" i="1"/>
  <c r="U45" i="1"/>
  <c r="U43" i="1"/>
  <c r="U41" i="1"/>
  <c r="T39" i="1"/>
  <c r="U39" i="1"/>
  <c r="T37" i="1"/>
  <c r="U37" i="1"/>
  <c r="T35" i="1"/>
  <c r="U35" i="1"/>
  <c r="T33" i="1"/>
  <c r="U33" i="1"/>
  <c r="U29" i="1"/>
  <c r="T27" i="1"/>
  <c r="U27" i="1"/>
  <c r="U25" i="1"/>
  <c r="T23" i="1"/>
  <c r="U23" i="1"/>
  <c r="T22" i="1"/>
  <c r="U22" i="1"/>
  <c r="T20" i="1"/>
  <c r="U20" i="1"/>
  <c r="U18" i="1"/>
  <c r="U14" i="1"/>
  <c r="U12" i="1"/>
  <c r="U10" i="1"/>
  <c r="T8" i="1"/>
  <c r="U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P5" i="1"/>
  <c r="O5" i="1"/>
  <c r="M5" i="1"/>
  <c r="L5" i="1"/>
  <c r="J5" i="1"/>
  <c r="F5" i="1"/>
  <c r="E5" i="1"/>
  <c r="AD5" i="1" l="1"/>
  <c r="Q13" i="1"/>
  <c r="T13" i="1" s="1"/>
  <c r="AE13" i="1"/>
  <c r="Q15" i="1"/>
  <c r="T15" i="1" s="1"/>
  <c r="AE15" i="1"/>
  <c r="Q19" i="1"/>
  <c r="T19" i="1" s="1"/>
  <c r="AE19" i="1"/>
  <c r="Q25" i="1"/>
  <c r="T25" i="1" s="1"/>
  <c r="AE25" i="1"/>
  <c r="Q29" i="1"/>
  <c r="T29" i="1" s="1"/>
  <c r="AE29" i="1"/>
  <c r="Q31" i="1"/>
  <c r="T31" i="1" s="1"/>
  <c r="AE31" i="1"/>
  <c r="Q41" i="1"/>
  <c r="T41" i="1" s="1"/>
  <c r="AE41" i="1"/>
  <c r="Q43" i="1"/>
  <c r="T43" i="1" s="1"/>
  <c r="AE43" i="1"/>
  <c r="Q45" i="1"/>
  <c r="T45" i="1" s="1"/>
  <c r="AE45" i="1"/>
  <c r="Q49" i="1"/>
  <c r="T49" i="1" s="1"/>
  <c r="AE49" i="1"/>
  <c r="Q51" i="1"/>
  <c r="T51" i="1" s="1"/>
  <c r="AE51" i="1"/>
  <c r="Q53" i="1"/>
  <c r="T53" i="1" s="1"/>
  <c r="AE53" i="1"/>
  <c r="Q65" i="1"/>
  <c r="T65" i="1" s="1"/>
  <c r="AE65" i="1"/>
  <c r="Q67" i="1"/>
  <c r="T67" i="1" s="1"/>
  <c r="AE67" i="1"/>
  <c r="Q69" i="1"/>
  <c r="T69" i="1" s="1"/>
  <c r="AE69" i="1"/>
  <c r="Q71" i="1"/>
  <c r="T71" i="1" s="1"/>
  <c r="AE71" i="1"/>
  <c r="Q75" i="1"/>
  <c r="T75" i="1" s="1"/>
  <c r="AE75" i="1"/>
  <c r="Q77" i="1"/>
  <c r="T77" i="1" s="1"/>
  <c r="AE77" i="1"/>
  <c r="Q10" i="1"/>
  <c r="T10" i="1" s="1"/>
  <c r="AE10" i="1"/>
  <c r="Q12" i="1"/>
  <c r="T12" i="1" s="1"/>
  <c r="AE12" i="1"/>
  <c r="Q14" i="1"/>
  <c r="T14" i="1" s="1"/>
  <c r="AE14" i="1"/>
  <c r="Q18" i="1"/>
  <c r="T18" i="1" s="1"/>
  <c r="AE18" i="1"/>
  <c r="Q24" i="1"/>
  <c r="T24" i="1" s="1"/>
  <c r="AE24" i="1"/>
  <c r="Q26" i="1"/>
  <c r="T26" i="1" s="1"/>
  <c r="AE26" i="1"/>
  <c r="Q32" i="1"/>
  <c r="T32" i="1" s="1"/>
  <c r="AE32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66" i="1"/>
  <c r="T66" i="1" s="1"/>
  <c r="AE66" i="1"/>
  <c r="Q68" i="1"/>
  <c r="T68" i="1" s="1"/>
  <c r="AE68" i="1"/>
  <c r="Q70" i="1"/>
  <c r="T70" i="1" s="1"/>
  <c r="AE70" i="1"/>
  <c r="Q6" i="1"/>
  <c r="AE6" i="1"/>
  <c r="AE5" i="1" s="1"/>
  <c r="K5" i="1"/>
  <c r="Q5" i="1" l="1"/>
  <c r="T6" i="1"/>
</calcChain>
</file>

<file path=xl/sharedStrings.xml><?xml version="1.0" encoding="utf-8"?>
<sst xmlns="http://schemas.openxmlformats.org/spreadsheetml/2006/main" count="294" uniqueCount="126">
  <si>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</si>
  <si>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</si>
  <si>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</si>
  <si>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</si>
  <si>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</si>
  <si>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</si>
  <si>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</si>
  <si>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</si>
  <si>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</si>
  <si>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</si>
  <si>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</si>
  <si>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</si>
  <si>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</si>
  <si>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</si>
  <si>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</si>
  <si>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</si>
  <si>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</si>
  <si>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</si>
  <si>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</si>
  <si>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</si>
  <si>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</si>
  <si>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</si>
  <si>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</si>
  <si>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</si>
  <si>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</si>
  <si>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</si>
  <si>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11,07,</t>
  </si>
  <si>
    <t>04,07,</t>
  </si>
  <si>
    <t>27,06,</t>
  </si>
  <si>
    <t>20,06,</t>
  </si>
  <si>
    <t>13,06,</t>
  </si>
  <si>
    <t>06,06,</t>
  </si>
  <si>
    <t>Готовые бельмеши сочные с мясом ТМ Горячая штучка 0,3кг зам  ПОКОМ</t>
  </si>
  <si>
    <t>шт</t>
  </si>
  <si>
    <t>матрица</t>
  </si>
  <si>
    <t>необходимо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</si>
  <si>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</si>
  <si>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</si>
  <si>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</si>
  <si>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</si>
  <si>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</si>
  <si>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</si>
  <si>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</si>
  <si>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</si>
  <si>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28,06,24 филиал обнулил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</si>
  <si>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</si>
  <si>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</si>
  <si>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</si>
  <si>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</si>
  <si>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</si>
  <si>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</si>
  <si>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</si>
  <si>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</si>
  <si>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</si>
  <si>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</si>
  <si>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дубль / необходимо увеличить продажи!!!</t>
  </si>
  <si>
    <t>Мини-сосиски в тесте "Фрайпики" 3,7кг ВЕС,  ПОКОМ</t>
  </si>
  <si>
    <t>Мини-сосиски в тесте "Фрайпики" 3,7кг ВЕС, ТМ Зареченские  ПОКОМ</t>
  </si>
  <si>
    <t>есть дубль / необходимо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</si>
  <si>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</si>
  <si>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</si>
  <si>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</si>
  <si>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</si>
  <si>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</si>
  <si>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</si>
  <si>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</si>
  <si>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</si>
  <si>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</si>
  <si>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</si>
  <si>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</si>
  <si>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</si>
  <si>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</si>
  <si>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</si>
  <si>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</si>
  <si>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</si>
  <si>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</si>
  <si>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</si>
  <si>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</si>
  <si>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</si>
  <si>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</si>
  <si>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</si>
  <si>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</si>
  <si>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</si>
  <si>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</si>
  <si>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</si>
  <si>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</si>
  <si>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</si>
  <si>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</si>
  <si>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</si>
  <si>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</si>
  <si>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</si>
  <si>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</si>
  <si>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</si>
  <si>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</si>
  <si>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</si>
  <si>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</si>
  <si>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</si>
  <si>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</si>
  <si>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</si>
  <si>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</si>
  <si>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</si>
  <si>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</si>
  <si>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</si>
  <si>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</si>
  <si>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</si>
  <si>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</si>
  <si>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</si>
  <si>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</si>
  <si>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</si>
  <si>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</si>
  <si>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</si>
  <si>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</si>
  <si>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</si>
  <si>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</si>
  <si>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</si>
  <si>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</si>
  <si>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</si>
  <si>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</si>
  <si>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</si>
  <si>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</si>
  <si>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</si>
  <si>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</si>
  <si>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нет в пути</t>
  </si>
  <si>
    <t>завод вывел из производства дубль / необходимо увеличить продажи!!!</t>
  </si>
  <si>
    <t>может стоить вывести???? / пока не заказываем (соглавсовал с Савельевым, на письмо ТК не ответила)</t>
  </si>
  <si>
    <t>15,07,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</si>
</sst>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1" fillId="5" borderId="1" xfId="1" applyNumberFormat="1" applyFill="1"/>
    <xf numFmtId="164" fontId="3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5" fillId="9" borderId="1" xfId="1" applyNumberFormat="1" applyFont="1" applyFill="1"/>
    <xf numFmtId="164" fontId="5" fillId="3" borderId="1" xfId="1" applyNumberFormat="1" applyFont="1" applyFill="1"/>
    <xf numFmtId="164" fontId="5" fillId="0" borderId="2" xfId="1" applyNumberFormat="1" applyFont="1" applyBorder="1"/>
    <xf numFmtId="164" fontId="5" fillId="9" borderId="2" xfId="1" applyNumberFormat="1" applyFont="1" applyFill="1" applyBorder="1"/>
    <xf numFmtId="164" fontId="5" fillId="7" borderId="2" xfId="1" applyNumberFormat="1" applyFont="1" applyFill="1" applyBorder="1"/>
    <xf numFmtId="164" fontId="5" fillId="6" borderId="2" xfId="1" applyNumberFormat="1" applyFont="1" applyFill="1" applyBorder="1"/>
    <xf numFmtId="0" fontId="9" fillId="0" borderId="0" xfId="0" applyFont="1"/>
    <xf numFmtId="164" fontId="5" fillId="7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08,07,</v>
          </cell>
          <cell r="O4" t="str">
            <v>11,07,</v>
          </cell>
          <cell r="V4" t="str">
            <v>04,07,</v>
          </cell>
          <cell r="W4" t="str">
            <v>27,06,</v>
          </cell>
          <cell r="X4" t="str">
            <v>20,06,</v>
          </cell>
          <cell r="Y4" t="str">
            <v>13,06,</v>
          </cell>
          <cell r="Z4" t="str">
            <v>06,06,</v>
          </cell>
        </row>
        <row r="5">
          <cell r="E5">
            <v>9942.85</v>
          </cell>
          <cell r="F5">
            <v>10718.199999999997</v>
          </cell>
          <cell r="J5">
            <v>10153.300000000001</v>
          </cell>
          <cell r="K5">
            <v>-210.45</v>
          </cell>
          <cell r="L5">
            <v>0</v>
          </cell>
          <cell r="M5">
            <v>0</v>
          </cell>
          <cell r="N5">
            <v>13657.2</v>
          </cell>
          <cell r="O5">
            <v>1988.5700000000002</v>
          </cell>
          <cell r="P5">
            <v>7803.86</v>
          </cell>
          <cell r="Q5">
            <v>8493.2000000000007</v>
          </cell>
          <cell r="R5">
            <v>0</v>
          </cell>
          <cell r="V5">
            <v>2375.42</v>
          </cell>
          <cell r="W5">
            <v>2205.9199999999996</v>
          </cell>
          <cell r="X5">
            <v>1964.8540000000003</v>
          </cell>
          <cell r="Y5">
            <v>2525.9888000000001</v>
          </cell>
          <cell r="Z5">
            <v>2634.6000000000008</v>
          </cell>
          <cell r="AB5">
            <v>4898.6959999999999</v>
          </cell>
          <cell r="AD5">
            <v>1118</v>
          </cell>
          <cell r="AE5">
            <v>5106.08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J6">
            <v>3</v>
          </cell>
          <cell r="K6">
            <v>0</v>
          </cell>
          <cell r="O6">
            <v>0.6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73</v>
          </cell>
          <cell r="D7">
            <v>12</v>
          </cell>
          <cell r="E7">
            <v>36</v>
          </cell>
          <cell r="F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39</v>
          </cell>
          <cell r="K7">
            <v>-3</v>
          </cell>
          <cell r="N7">
            <v>0</v>
          </cell>
          <cell r="O7">
            <v>7.2</v>
          </cell>
          <cell r="P7">
            <v>100</v>
          </cell>
          <cell r="Q7">
            <v>168</v>
          </cell>
          <cell r="T7">
            <v>29.305555555555554</v>
          </cell>
          <cell r="U7">
            <v>5.9722222222222223</v>
          </cell>
          <cell r="V7">
            <v>9</v>
          </cell>
          <cell r="W7">
            <v>9</v>
          </cell>
          <cell r="X7">
            <v>10</v>
          </cell>
          <cell r="Y7">
            <v>7</v>
          </cell>
          <cell r="Z7">
            <v>5</v>
          </cell>
          <cell r="AB7">
            <v>30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312</v>
          </cell>
          <cell r="D8">
            <v>228</v>
          </cell>
          <cell r="E8">
            <v>223</v>
          </cell>
          <cell r="F8">
            <v>228</v>
          </cell>
          <cell r="G8">
            <v>0.3</v>
          </cell>
          <cell r="H8">
            <v>180</v>
          </cell>
          <cell r="I8" t="str">
            <v>матрица</v>
          </cell>
          <cell r="J8">
            <v>223</v>
          </cell>
          <cell r="K8">
            <v>0</v>
          </cell>
          <cell r="N8">
            <v>840</v>
          </cell>
          <cell r="O8">
            <v>44.6</v>
          </cell>
          <cell r="Q8">
            <v>0</v>
          </cell>
          <cell r="T8">
            <v>23.946188340807176</v>
          </cell>
          <cell r="U8">
            <v>23.946188340807176</v>
          </cell>
          <cell r="V8">
            <v>67.2</v>
          </cell>
          <cell r="W8">
            <v>55.6</v>
          </cell>
          <cell r="X8">
            <v>54.8</v>
          </cell>
          <cell r="Y8">
            <v>37.4</v>
          </cell>
          <cell r="Z8">
            <v>58.8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351</v>
          </cell>
          <cell r="D9">
            <v>456</v>
          </cell>
          <cell r="E9">
            <v>348</v>
          </cell>
          <cell r="F9">
            <v>334</v>
          </cell>
          <cell r="G9">
            <v>0.3</v>
          </cell>
          <cell r="H9">
            <v>180</v>
          </cell>
          <cell r="I9" t="str">
            <v>матрица</v>
          </cell>
          <cell r="J9">
            <v>369</v>
          </cell>
          <cell r="K9">
            <v>-21</v>
          </cell>
          <cell r="N9">
            <v>840</v>
          </cell>
          <cell r="O9">
            <v>69.599999999999994</v>
          </cell>
          <cell r="Q9">
            <v>0</v>
          </cell>
          <cell r="T9">
            <v>16.867816091954026</v>
          </cell>
          <cell r="U9">
            <v>16.867816091954026</v>
          </cell>
          <cell r="V9">
            <v>84.6</v>
          </cell>
          <cell r="W9">
            <v>76.8</v>
          </cell>
          <cell r="X9">
            <v>66.599999999999994</v>
          </cell>
          <cell r="Y9">
            <v>80.2</v>
          </cell>
          <cell r="Z9">
            <v>79.599999999999994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94</v>
          </cell>
          <cell r="E10">
            <v>55</v>
          </cell>
          <cell r="F10">
            <v>-29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55</v>
          </cell>
          <cell r="K10">
            <v>0</v>
          </cell>
          <cell r="N10">
            <v>840</v>
          </cell>
          <cell r="O10">
            <v>11</v>
          </cell>
          <cell r="Q10">
            <v>0</v>
          </cell>
          <cell r="T10">
            <v>73.727272727272734</v>
          </cell>
          <cell r="U10">
            <v>73.727272727272734</v>
          </cell>
          <cell r="V10">
            <v>38.4</v>
          </cell>
          <cell r="W10">
            <v>29.4</v>
          </cell>
          <cell r="X10">
            <v>11.6</v>
          </cell>
          <cell r="Y10">
            <v>27.2</v>
          </cell>
          <cell r="Z10">
            <v>31.8</v>
          </cell>
          <cell r="AA10" t="str">
            <v>01,07 завод не отгрузил 192шт.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369</v>
          </cell>
          <cell r="D11">
            <v>384</v>
          </cell>
          <cell r="E11">
            <v>413</v>
          </cell>
          <cell r="F11">
            <v>226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409</v>
          </cell>
          <cell r="K11">
            <v>4</v>
          </cell>
          <cell r="N11">
            <v>840</v>
          </cell>
          <cell r="O11">
            <v>82.6</v>
          </cell>
          <cell r="P11">
            <v>90.399999999999864</v>
          </cell>
          <cell r="Q11">
            <v>168</v>
          </cell>
          <cell r="T11">
            <v>14.93946731234867</v>
          </cell>
          <cell r="U11">
            <v>12.905569007263923</v>
          </cell>
          <cell r="V11">
            <v>84</v>
          </cell>
          <cell r="W11">
            <v>75.400000000000006</v>
          </cell>
          <cell r="X11">
            <v>87</v>
          </cell>
          <cell r="Y11">
            <v>77</v>
          </cell>
          <cell r="Z11">
            <v>76.8</v>
          </cell>
          <cell r="AB11">
            <v>27.119999999999958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49</v>
          </cell>
          <cell r="E12">
            <v>23</v>
          </cell>
          <cell r="F12">
            <v>19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23</v>
          </cell>
          <cell r="K12">
            <v>0</v>
          </cell>
          <cell r="N12">
            <v>0</v>
          </cell>
          <cell r="O12">
            <v>4.5999999999999996</v>
          </cell>
          <cell r="P12">
            <v>180</v>
          </cell>
          <cell r="Q12">
            <v>336</v>
          </cell>
          <cell r="T12">
            <v>77.173913043478265</v>
          </cell>
          <cell r="U12">
            <v>4.1304347826086962</v>
          </cell>
          <cell r="V12">
            <v>5.8</v>
          </cell>
          <cell r="W12">
            <v>1.6</v>
          </cell>
          <cell r="X12">
            <v>4.2</v>
          </cell>
          <cell r="Y12">
            <v>2.4</v>
          </cell>
          <cell r="Z12">
            <v>9.8000000000000007</v>
          </cell>
          <cell r="AA12" t="str">
            <v>может стоить вывести????</v>
          </cell>
          <cell r="AB12">
            <v>16.2</v>
          </cell>
          <cell r="AC12">
            <v>24</v>
          </cell>
          <cell r="AD12">
            <v>14</v>
          </cell>
          <cell r="AE12">
            <v>30.24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77</v>
          </cell>
          <cell r="D13">
            <v>80</v>
          </cell>
          <cell r="E13">
            <v>24</v>
          </cell>
          <cell r="F13">
            <v>120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</v>
          </cell>
          <cell r="K13">
            <v>0</v>
          </cell>
          <cell r="N13">
            <v>0</v>
          </cell>
          <cell r="O13">
            <v>4.8</v>
          </cell>
          <cell r="Q13">
            <v>0</v>
          </cell>
          <cell r="T13">
            <v>25</v>
          </cell>
          <cell r="U13">
            <v>25</v>
          </cell>
          <cell r="V13">
            <v>5.6</v>
          </cell>
          <cell r="W13">
            <v>12.8</v>
          </cell>
          <cell r="X13">
            <v>4.5999999999999996</v>
          </cell>
          <cell r="Y13">
            <v>12.4</v>
          </cell>
          <cell r="Z13">
            <v>9.8000000000000007</v>
          </cell>
          <cell r="AA13" t="str">
            <v>нужно увеличить продажи!!!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88.5</v>
          </cell>
          <cell r="D14">
            <v>220</v>
          </cell>
          <cell r="E14">
            <v>142.5</v>
          </cell>
          <cell r="F14">
            <v>160.5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140.19999999999999</v>
          </cell>
          <cell r="K14">
            <v>2.3000000000000114</v>
          </cell>
          <cell r="N14">
            <v>0</v>
          </cell>
          <cell r="O14">
            <v>28.5</v>
          </cell>
          <cell r="P14">
            <v>238.5</v>
          </cell>
          <cell r="Q14">
            <v>264</v>
          </cell>
          <cell r="T14">
            <v>14.894736842105264</v>
          </cell>
          <cell r="U14">
            <v>5.6315789473684212</v>
          </cell>
          <cell r="V14">
            <v>22.9</v>
          </cell>
          <cell r="W14">
            <v>29.7</v>
          </cell>
          <cell r="X14">
            <v>19.7</v>
          </cell>
          <cell r="Y14">
            <v>31.9</v>
          </cell>
          <cell r="Z14">
            <v>28.6</v>
          </cell>
          <cell r="AB14">
            <v>238.5</v>
          </cell>
          <cell r="AC14">
            <v>5.5</v>
          </cell>
          <cell r="AD14">
            <v>48</v>
          </cell>
          <cell r="AE14">
            <v>264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Q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24.5</v>
          </cell>
          <cell r="E18">
            <v>5.5</v>
          </cell>
          <cell r="F18">
            <v>19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0</v>
          </cell>
          <cell r="N18">
            <v>0</v>
          </cell>
          <cell r="O18">
            <v>1.1000000000000001</v>
          </cell>
          <cell r="Q18">
            <v>0</v>
          </cell>
          <cell r="T18">
            <v>17.27272727272727</v>
          </cell>
          <cell r="U18">
            <v>17.27272727272727</v>
          </cell>
          <cell r="V18">
            <v>0</v>
          </cell>
          <cell r="W18">
            <v>0.7</v>
          </cell>
          <cell r="X18">
            <v>0</v>
          </cell>
          <cell r="Y18">
            <v>0.7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3.5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311</v>
          </cell>
          <cell r="E19">
            <v>198</v>
          </cell>
          <cell r="F19">
            <v>74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199</v>
          </cell>
          <cell r="K19">
            <v>-1</v>
          </cell>
          <cell r="N19">
            <v>0</v>
          </cell>
          <cell r="O19">
            <v>39.6</v>
          </cell>
          <cell r="P19">
            <v>480.4</v>
          </cell>
          <cell r="Q19">
            <v>504</v>
          </cell>
          <cell r="T19">
            <v>14.595959595959595</v>
          </cell>
          <cell r="U19">
            <v>1.8686868686868687</v>
          </cell>
          <cell r="V19">
            <v>32.6</v>
          </cell>
          <cell r="W19">
            <v>0.4</v>
          </cell>
          <cell r="X19">
            <v>31.4</v>
          </cell>
          <cell r="Y19">
            <v>23.6</v>
          </cell>
          <cell r="Z19">
            <v>30.6</v>
          </cell>
          <cell r="AB19">
            <v>120.1</v>
          </cell>
          <cell r="AC19">
            <v>12</v>
          </cell>
          <cell r="AD19">
            <v>42</v>
          </cell>
          <cell r="AE19">
            <v>126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157</v>
          </cell>
          <cell r="D21">
            <v>72</v>
          </cell>
          <cell r="E21">
            <v>163</v>
          </cell>
          <cell r="F21">
            <v>36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164</v>
          </cell>
          <cell r="K21">
            <v>-1</v>
          </cell>
          <cell r="N21">
            <v>0</v>
          </cell>
          <cell r="O21">
            <v>32.6</v>
          </cell>
          <cell r="P21">
            <v>420.40000000000003</v>
          </cell>
          <cell r="Q21">
            <v>504</v>
          </cell>
          <cell r="T21">
            <v>16.564417177914109</v>
          </cell>
          <cell r="U21">
            <v>1.1042944785276072</v>
          </cell>
          <cell r="V21">
            <v>28</v>
          </cell>
          <cell r="W21">
            <v>23.6</v>
          </cell>
          <cell r="X21">
            <v>25.6</v>
          </cell>
          <cell r="Y21">
            <v>29.2</v>
          </cell>
          <cell r="Z21">
            <v>29.2</v>
          </cell>
          <cell r="AB21">
            <v>105.10000000000001</v>
          </cell>
          <cell r="AC21">
            <v>12</v>
          </cell>
          <cell r="AD21">
            <v>42</v>
          </cell>
          <cell r="AE21">
            <v>126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0.6</v>
          </cell>
          <cell r="W22">
            <v>0</v>
          </cell>
          <cell r="X22">
            <v>-0.2</v>
          </cell>
          <cell r="Y22">
            <v>0.2</v>
          </cell>
          <cell r="Z22">
            <v>0</v>
          </cell>
          <cell r="AA22" t="str">
            <v>нужно увеличить продажи!!!</v>
          </cell>
          <cell r="AB22">
            <v>0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48.1</v>
          </cell>
          <cell r="D23">
            <v>207.2</v>
          </cell>
          <cell r="E23">
            <v>114.8</v>
          </cell>
          <cell r="F23">
            <v>133.1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114.8</v>
          </cell>
          <cell r="K23">
            <v>0</v>
          </cell>
          <cell r="N23">
            <v>0</v>
          </cell>
          <cell r="O23">
            <v>22.96</v>
          </cell>
          <cell r="P23">
            <v>188.34</v>
          </cell>
          <cell r="Q23">
            <v>207.20000000000002</v>
          </cell>
          <cell r="T23">
            <v>14.821428571428571</v>
          </cell>
          <cell r="U23">
            <v>5.7970383275261321</v>
          </cell>
          <cell r="V23">
            <v>16.28</v>
          </cell>
          <cell r="W23">
            <v>24.42</v>
          </cell>
          <cell r="X23">
            <v>14.8</v>
          </cell>
          <cell r="Y23">
            <v>14.06</v>
          </cell>
          <cell r="Z23">
            <v>17.02</v>
          </cell>
          <cell r="AB23">
            <v>188.34</v>
          </cell>
          <cell r="AC23">
            <v>3.7</v>
          </cell>
          <cell r="AD23">
            <v>56</v>
          </cell>
          <cell r="AE23">
            <v>207.20000000000002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82.8</v>
          </cell>
          <cell r="E24">
            <v>19.8</v>
          </cell>
          <cell r="F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19.8</v>
          </cell>
          <cell r="K24">
            <v>0</v>
          </cell>
          <cell r="N24">
            <v>0</v>
          </cell>
          <cell r="O24">
            <v>3.96</v>
          </cell>
          <cell r="P24">
            <v>0</v>
          </cell>
          <cell r="Q24">
            <v>0</v>
          </cell>
          <cell r="T24">
            <v>0.45454545454545459</v>
          </cell>
          <cell r="U24">
            <v>0.45454545454545459</v>
          </cell>
          <cell r="V24">
            <v>3.24</v>
          </cell>
          <cell r="W24">
            <v>1.8</v>
          </cell>
          <cell r="X24">
            <v>6.16</v>
          </cell>
          <cell r="Y24">
            <v>3.62</v>
          </cell>
          <cell r="Z24">
            <v>7.2</v>
          </cell>
          <cell r="AA24" t="str">
            <v>завод вывел из производства</v>
          </cell>
          <cell r="AB24">
            <v>0</v>
          </cell>
          <cell r="AC24">
            <v>1.8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367</v>
          </cell>
          <cell r="D25">
            <v>468</v>
          </cell>
          <cell r="E25">
            <v>344</v>
          </cell>
          <cell r="F25">
            <v>382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340</v>
          </cell>
          <cell r="K25">
            <v>4</v>
          </cell>
          <cell r="N25">
            <v>756</v>
          </cell>
          <cell r="O25">
            <v>68.8</v>
          </cell>
          <cell r="Q25">
            <v>0</v>
          </cell>
          <cell r="T25">
            <v>16.540697674418606</v>
          </cell>
          <cell r="U25">
            <v>16.540697674418606</v>
          </cell>
          <cell r="V25">
            <v>76.599999999999994</v>
          </cell>
          <cell r="W25">
            <v>78.599999999999994</v>
          </cell>
          <cell r="X25">
            <v>69.8</v>
          </cell>
          <cell r="Y25">
            <v>78.599999999999994</v>
          </cell>
          <cell r="Z25">
            <v>81.400000000000006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221</v>
          </cell>
          <cell r="D26">
            <v>132</v>
          </cell>
          <cell r="E26">
            <v>151</v>
          </cell>
          <cell r="F26">
            <v>157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151</v>
          </cell>
          <cell r="K26">
            <v>0</v>
          </cell>
          <cell r="N26">
            <v>756</v>
          </cell>
          <cell r="O26">
            <v>30.2</v>
          </cell>
          <cell r="Q26">
            <v>0</v>
          </cell>
          <cell r="T26">
            <v>30.231788079470199</v>
          </cell>
          <cell r="U26">
            <v>30.231788079470199</v>
          </cell>
          <cell r="V26">
            <v>44.4</v>
          </cell>
          <cell r="W26">
            <v>36.200000000000003</v>
          </cell>
          <cell r="X26">
            <v>37.6</v>
          </cell>
          <cell r="Y26">
            <v>37.4</v>
          </cell>
          <cell r="Z26">
            <v>34.799999999999997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239</v>
          </cell>
          <cell r="E27">
            <v>130</v>
          </cell>
          <cell r="F27">
            <v>59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305</v>
          </cell>
          <cell r="Q27">
            <v>336</v>
          </cell>
          <cell r="T27">
            <v>15.192307692307692</v>
          </cell>
          <cell r="U27">
            <v>2.2692307692307692</v>
          </cell>
          <cell r="V27">
            <v>33.200000000000003</v>
          </cell>
          <cell r="W27">
            <v>23.6</v>
          </cell>
          <cell r="X27">
            <v>32.200000000000003</v>
          </cell>
          <cell r="Y27">
            <v>22.2</v>
          </cell>
          <cell r="Z27">
            <v>18.600000000000001</v>
          </cell>
          <cell r="AB27">
            <v>76.25</v>
          </cell>
          <cell r="AC27">
            <v>6</v>
          </cell>
          <cell r="AD27">
            <v>56</v>
          </cell>
          <cell r="AE27">
            <v>84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78</v>
          </cell>
          <cell r="D28">
            <v>318</v>
          </cell>
          <cell r="E28">
            <v>216</v>
          </cell>
          <cell r="F28">
            <v>156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218.5</v>
          </cell>
          <cell r="K28">
            <v>-2.5</v>
          </cell>
          <cell r="N28">
            <v>0</v>
          </cell>
          <cell r="O28">
            <v>43.2</v>
          </cell>
          <cell r="P28">
            <v>448.80000000000007</v>
          </cell>
          <cell r="Q28">
            <v>432</v>
          </cell>
          <cell r="T28">
            <v>13.611111111111111</v>
          </cell>
          <cell r="U28">
            <v>3.6111111111111107</v>
          </cell>
          <cell r="V28">
            <v>37.200000000000003</v>
          </cell>
          <cell r="W28">
            <v>37.880000000000003</v>
          </cell>
          <cell r="X28">
            <v>27.6</v>
          </cell>
          <cell r="Y28">
            <v>34.799999999999997</v>
          </cell>
          <cell r="Z28">
            <v>40.200000000000003</v>
          </cell>
          <cell r="AA28" t="str">
            <v>есть дубль</v>
          </cell>
          <cell r="AB28">
            <v>448.80000000000007</v>
          </cell>
          <cell r="AC28">
            <v>6</v>
          </cell>
          <cell r="AD28">
            <v>72</v>
          </cell>
          <cell r="AE28">
            <v>432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84</v>
          </cell>
          <cell r="D29">
            <v>240</v>
          </cell>
          <cell r="E29">
            <v>166</v>
          </cell>
          <cell r="F29">
            <v>129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166</v>
          </cell>
          <cell r="K29">
            <v>0</v>
          </cell>
          <cell r="N29">
            <v>0</v>
          </cell>
          <cell r="O29">
            <v>33.200000000000003</v>
          </cell>
          <cell r="P29">
            <v>335.80000000000007</v>
          </cell>
          <cell r="Q29">
            <v>336</v>
          </cell>
          <cell r="T29">
            <v>14.006024096385541</v>
          </cell>
          <cell r="U29">
            <v>3.8855421686746983</v>
          </cell>
          <cell r="V29">
            <v>32.200000000000003</v>
          </cell>
          <cell r="W29">
            <v>33.4</v>
          </cell>
          <cell r="X29">
            <v>23.8</v>
          </cell>
          <cell r="Y29">
            <v>29.2</v>
          </cell>
          <cell r="Z29">
            <v>23.6</v>
          </cell>
          <cell r="AB29">
            <v>83.950000000000017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327</v>
          </cell>
          <cell r="D30">
            <v>216</v>
          </cell>
          <cell r="E30">
            <v>313</v>
          </cell>
          <cell r="F30">
            <v>163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312</v>
          </cell>
          <cell r="K30">
            <v>1</v>
          </cell>
          <cell r="O30">
            <v>62.6</v>
          </cell>
          <cell r="Q30">
            <v>0</v>
          </cell>
          <cell r="T30">
            <v>2.6038338658146962</v>
          </cell>
          <cell r="U30">
            <v>2.6038338658146962</v>
          </cell>
          <cell r="V30">
            <v>63</v>
          </cell>
          <cell r="W30">
            <v>54.2</v>
          </cell>
          <cell r="X30">
            <v>24.4</v>
          </cell>
          <cell r="Y30">
            <v>65.599999999999994</v>
          </cell>
          <cell r="Z30">
            <v>104.4</v>
          </cell>
          <cell r="AA30" t="str">
            <v>дубль / не правильно ставится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314</v>
          </cell>
          <cell r="F31">
            <v>163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</v>
          </cell>
          <cell r="K31">
            <v>306</v>
          </cell>
          <cell r="N31">
            <v>840</v>
          </cell>
          <cell r="O31">
            <v>62.8</v>
          </cell>
          <cell r="Q31">
            <v>0</v>
          </cell>
          <cell r="T31">
            <v>15.971337579617835</v>
          </cell>
          <cell r="U31">
            <v>15.971337579617835</v>
          </cell>
          <cell r="V31">
            <v>63</v>
          </cell>
          <cell r="W31">
            <v>54.2</v>
          </cell>
          <cell r="X31">
            <v>25</v>
          </cell>
          <cell r="Y31">
            <v>65.599999999999994</v>
          </cell>
          <cell r="Z31">
            <v>0.6</v>
          </cell>
          <cell r="AA31" t="str">
            <v>есть дубль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49</v>
          </cell>
          <cell r="D32">
            <v>396</v>
          </cell>
          <cell r="E32">
            <v>121</v>
          </cell>
          <cell r="F32">
            <v>274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-26</v>
          </cell>
          <cell r="N32">
            <v>0</v>
          </cell>
          <cell r="O32">
            <v>24.2</v>
          </cell>
          <cell r="P32">
            <v>100</v>
          </cell>
          <cell r="Q32">
            <v>168</v>
          </cell>
          <cell r="T32">
            <v>18.264462809917354</v>
          </cell>
          <cell r="U32">
            <v>11.322314049586778</v>
          </cell>
          <cell r="V32">
            <v>41.8</v>
          </cell>
          <cell r="W32">
            <v>41</v>
          </cell>
          <cell r="X32">
            <v>27.4</v>
          </cell>
          <cell r="Y32">
            <v>27.4</v>
          </cell>
          <cell r="Z32">
            <v>47.6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Q33">
            <v>0</v>
          </cell>
          <cell r="T33" t="e">
            <v>#DIV/0!</v>
          </cell>
          <cell r="U33" t="e">
            <v>#DIV/0!</v>
          </cell>
          <cell r="V33">
            <v>1.2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B33">
            <v>0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69</v>
          </cell>
          <cell r="D34">
            <v>138</v>
          </cell>
          <cell r="E34">
            <v>129</v>
          </cell>
          <cell r="F34">
            <v>38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136</v>
          </cell>
          <cell r="K34">
            <v>-7</v>
          </cell>
          <cell r="N34">
            <v>0</v>
          </cell>
          <cell r="O34">
            <v>25.8</v>
          </cell>
          <cell r="P34">
            <v>323.2</v>
          </cell>
          <cell r="Q34">
            <v>336</v>
          </cell>
          <cell r="T34">
            <v>14.496124031007751</v>
          </cell>
          <cell r="U34">
            <v>1.4728682170542635</v>
          </cell>
          <cell r="V34">
            <v>29.8</v>
          </cell>
          <cell r="W34">
            <v>22.6</v>
          </cell>
          <cell r="X34">
            <v>7.6</v>
          </cell>
          <cell r="Y34">
            <v>20.6</v>
          </cell>
          <cell r="Z34">
            <v>14.2</v>
          </cell>
          <cell r="AB34">
            <v>80.8</v>
          </cell>
          <cell r="AC34">
            <v>6</v>
          </cell>
          <cell r="AD34">
            <v>56</v>
          </cell>
          <cell r="AE34">
            <v>84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92</v>
          </cell>
          <cell r="D35">
            <v>60</v>
          </cell>
          <cell r="E35">
            <v>38</v>
          </cell>
          <cell r="F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52</v>
          </cell>
          <cell r="K35">
            <v>-14</v>
          </cell>
          <cell r="N35">
            <v>0</v>
          </cell>
          <cell r="O35">
            <v>7.6</v>
          </cell>
          <cell r="Q35">
            <v>0</v>
          </cell>
          <cell r="T35">
            <v>13.157894736842106</v>
          </cell>
          <cell r="U35">
            <v>13.157894736842106</v>
          </cell>
          <cell r="V35">
            <v>16.8</v>
          </cell>
          <cell r="W35">
            <v>14</v>
          </cell>
          <cell r="X35">
            <v>12.4</v>
          </cell>
          <cell r="Y35">
            <v>10.4</v>
          </cell>
          <cell r="Z35">
            <v>7.4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34</v>
          </cell>
          <cell r="K37">
            <v>-34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Q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176</v>
          </cell>
          <cell r="D39">
            <v>200</v>
          </cell>
          <cell r="E39">
            <v>75</v>
          </cell>
          <cell r="F39">
            <v>256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49</v>
          </cell>
          <cell r="K39">
            <v>26</v>
          </cell>
          <cell r="N39">
            <v>0</v>
          </cell>
          <cell r="O39">
            <v>15</v>
          </cell>
          <cell r="Q39">
            <v>0</v>
          </cell>
          <cell r="T39">
            <v>17.066666666666666</v>
          </cell>
          <cell r="U39">
            <v>17.066666666666666</v>
          </cell>
          <cell r="V39">
            <v>24.6</v>
          </cell>
          <cell r="W39">
            <v>31.8</v>
          </cell>
          <cell r="X39">
            <v>19.8</v>
          </cell>
          <cell r="Y39">
            <v>31.8</v>
          </cell>
          <cell r="Z39">
            <v>35.200000000000003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Q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427</v>
          </cell>
          <cell r="D43">
            <v>200</v>
          </cell>
          <cell r="E43">
            <v>312</v>
          </cell>
          <cell r="F43">
            <v>220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313</v>
          </cell>
          <cell r="K43">
            <v>-1</v>
          </cell>
          <cell r="N43">
            <v>672</v>
          </cell>
          <cell r="O43">
            <v>62.4</v>
          </cell>
          <cell r="Q43">
            <v>0</v>
          </cell>
          <cell r="T43">
            <v>14.294871794871796</v>
          </cell>
          <cell r="U43">
            <v>14.294871794871796</v>
          </cell>
          <cell r="V43">
            <v>71.599999999999994</v>
          </cell>
          <cell r="W43">
            <v>63.8</v>
          </cell>
          <cell r="X43">
            <v>41</v>
          </cell>
          <cell r="Y43">
            <v>77.8</v>
          </cell>
          <cell r="Z43">
            <v>87.4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660</v>
          </cell>
          <cell r="D46">
            <v>288</v>
          </cell>
          <cell r="E46">
            <v>295</v>
          </cell>
          <cell r="F46">
            <v>546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293</v>
          </cell>
          <cell r="K46">
            <v>2</v>
          </cell>
          <cell r="N46">
            <v>0</v>
          </cell>
          <cell r="O46">
            <v>59</v>
          </cell>
          <cell r="P46">
            <v>280</v>
          </cell>
          <cell r="Q46">
            <v>288</v>
          </cell>
          <cell r="T46">
            <v>14.135593220338983</v>
          </cell>
          <cell r="U46">
            <v>9.2542372881355934</v>
          </cell>
          <cell r="V46">
            <v>74.2</v>
          </cell>
          <cell r="W46">
            <v>87.8</v>
          </cell>
          <cell r="X46">
            <v>65.2</v>
          </cell>
          <cell r="Y46">
            <v>97.6</v>
          </cell>
          <cell r="Z46">
            <v>111.4</v>
          </cell>
          <cell r="AB46">
            <v>252</v>
          </cell>
          <cell r="AC46">
            <v>8</v>
          </cell>
          <cell r="AD46">
            <v>36</v>
          </cell>
          <cell r="AE46">
            <v>259.2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309</v>
          </cell>
          <cell r="D47">
            <v>192</v>
          </cell>
          <cell r="E47">
            <v>79</v>
          </cell>
          <cell r="F47">
            <v>399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86</v>
          </cell>
          <cell r="K47">
            <v>-7</v>
          </cell>
          <cell r="N47">
            <v>0</v>
          </cell>
          <cell r="O47">
            <v>15.8</v>
          </cell>
          <cell r="Q47">
            <v>0</v>
          </cell>
          <cell r="T47">
            <v>25.253164556962023</v>
          </cell>
          <cell r="U47">
            <v>25.253164556962023</v>
          </cell>
          <cell r="V47">
            <v>23.2</v>
          </cell>
          <cell r="W47">
            <v>34</v>
          </cell>
          <cell r="X47">
            <v>22.8</v>
          </cell>
          <cell r="Y47">
            <v>40.799999999999997</v>
          </cell>
          <cell r="Z47">
            <v>48.4</v>
          </cell>
          <cell r="AA47" t="str">
            <v>нужно увеличить продажи!!!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2470</v>
          </cell>
          <cell r="E48">
            <v>793.65</v>
          </cell>
          <cell r="F48">
            <v>1555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810</v>
          </cell>
          <cell r="K48">
            <v>-16.350000000000023</v>
          </cell>
          <cell r="N48">
            <v>0</v>
          </cell>
          <cell r="O48">
            <v>158.72999999999999</v>
          </cell>
          <cell r="P48">
            <v>667.2199999999998</v>
          </cell>
          <cell r="Q48">
            <v>660</v>
          </cell>
          <cell r="T48">
            <v>13.954513954513956</v>
          </cell>
          <cell r="U48">
            <v>9.7965097965097971</v>
          </cell>
          <cell r="V48">
            <v>145</v>
          </cell>
          <cell r="W48">
            <v>182</v>
          </cell>
          <cell r="X48">
            <v>195.79400000000001</v>
          </cell>
          <cell r="Y48">
            <v>345</v>
          </cell>
          <cell r="Z48">
            <v>339</v>
          </cell>
          <cell r="AB48">
            <v>667.2199999999998</v>
          </cell>
          <cell r="AC48">
            <v>5</v>
          </cell>
          <cell r="AD48">
            <v>132</v>
          </cell>
          <cell r="AE48">
            <v>660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1306</v>
          </cell>
          <cell r="D49">
            <v>864</v>
          </cell>
          <cell r="E49">
            <v>947</v>
          </cell>
          <cell r="F49">
            <v>999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959</v>
          </cell>
          <cell r="K49">
            <v>-12</v>
          </cell>
          <cell r="N49">
            <v>672</v>
          </cell>
          <cell r="O49">
            <v>189.4</v>
          </cell>
          <cell r="P49">
            <v>980.59999999999991</v>
          </cell>
          <cell r="Q49">
            <v>960</v>
          </cell>
          <cell r="T49">
            <v>13.891235480464625</v>
          </cell>
          <cell r="U49">
            <v>8.8225976768743397</v>
          </cell>
          <cell r="V49">
            <v>198.8</v>
          </cell>
          <cell r="W49">
            <v>215</v>
          </cell>
          <cell r="X49">
            <v>198</v>
          </cell>
          <cell r="Y49">
            <v>285.2</v>
          </cell>
          <cell r="Z49">
            <v>243.4</v>
          </cell>
          <cell r="AB49">
            <v>882.54</v>
          </cell>
          <cell r="AC49">
            <v>8</v>
          </cell>
          <cell r="AD49">
            <v>120</v>
          </cell>
          <cell r="AE49">
            <v>864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382</v>
          </cell>
          <cell r="E50">
            <v>147</v>
          </cell>
          <cell r="F50">
            <v>199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157</v>
          </cell>
          <cell r="K50">
            <v>-10</v>
          </cell>
          <cell r="N50">
            <v>0</v>
          </cell>
          <cell r="O50">
            <v>29.4</v>
          </cell>
          <cell r="P50">
            <v>212.59999999999997</v>
          </cell>
          <cell r="Q50">
            <v>192</v>
          </cell>
          <cell r="T50">
            <v>13.299319727891158</v>
          </cell>
          <cell r="U50">
            <v>6.7687074829931975</v>
          </cell>
          <cell r="V50">
            <v>41.6</v>
          </cell>
          <cell r="W50">
            <v>37.200000000000003</v>
          </cell>
          <cell r="X50">
            <v>30.8</v>
          </cell>
          <cell r="Y50">
            <v>57.2</v>
          </cell>
          <cell r="Z50">
            <v>56.8</v>
          </cell>
          <cell r="AB50">
            <v>91.417999999999978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0</v>
          </cell>
          <cell r="O51">
            <v>0</v>
          </cell>
          <cell r="P51">
            <v>50</v>
          </cell>
          <cell r="Q51">
            <v>96</v>
          </cell>
          <cell r="T51" t="e">
            <v>#DIV/0!</v>
          </cell>
          <cell r="U51" t="e">
            <v>#DIV/0!</v>
          </cell>
          <cell r="V51">
            <v>1.6</v>
          </cell>
          <cell r="W51">
            <v>0.4</v>
          </cell>
          <cell r="X51">
            <v>4.2</v>
          </cell>
          <cell r="Y51">
            <v>6.8</v>
          </cell>
          <cell r="Z51">
            <v>0.6</v>
          </cell>
          <cell r="AB51">
            <v>35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27</v>
          </cell>
          <cell r="E52">
            <v>7</v>
          </cell>
          <cell r="F52">
            <v>17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</v>
          </cell>
          <cell r="K52">
            <v>0</v>
          </cell>
          <cell r="N52">
            <v>0</v>
          </cell>
          <cell r="O52">
            <v>1.4</v>
          </cell>
          <cell r="P52">
            <v>50</v>
          </cell>
          <cell r="Q52">
            <v>96</v>
          </cell>
          <cell r="T52">
            <v>80.714285714285722</v>
          </cell>
          <cell r="U52">
            <v>12.142857142857144</v>
          </cell>
          <cell r="V52">
            <v>8.1999999999999993</v>
          </cell>
          <cell r="W52">
            <v>1.4</v>
          </cell>
          <cell r="X52">
            <v>4.4000000000000004</v>
          </cell>
          <cell r="Y52">
            <v>5.8</v>
          </cell>
          <cell r="Z52">
            <v>3.2</v>
          </cell>
          <cell r="AB52">
            <v>35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48</v>
          </cell>
          <cell r="E53">
            <v>35</v>
          </cell>
          <cell r="F53">
            <v>13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0</v>
          </cell>
          <cell r="N53">
            <v>0</v>
          </cell>
          <cell r="O53">
            <v>7</v>
          </cell>
          <cell r="P53">
            <v>85</v>
          </cell>
          <cell r="Q53">
            <v>96</v>
          </cell>
          <cell r="T53">
            <v>15.571428571428571</v>
          </cell>
          <cell r="U53">
            <v>1.8571428571428572</v>
          </cell>
          <cell r="V53">
            <v>5</v>
          </cell>
          <cell r="W53">
            <v>2.6</v>
          </cell>
          <cell r="X53">
            <v>4.5999999999999996</v>
          </cell>
          <cell r="Y53">
            <v>8.4</v>
          </cell>
          <cell r="Z53">
            <v>2.4</v>
          </cell>
          <cell r="AB53">
            <v>59.499999999999993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219</v>
          </cell>
          <cell r="D54">
            <v>512</v>
          </cell>
          <cell r="E54">
            <v>201</v>
          </cell>
          <cell r="F54">
            <v>481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343</v>
          </cell>
          <cell r="K54">
            <v>-142</v>
          </cell>
          <cell r="N54">
            <v>0</v>
          </cell>
          <cell r="O54">
            <v>40.200000000000003</v>
          </cell>
          <cell r="P54">
            <v>81.800000000000068</v>
          </cell>
          <cell r="Q54">
            <v>96</v>
          </cell>
          <cell r="T54">
            <v>14.35323383084577</v>
          </cell>
          <cell r="U54">
            <v>11.965174129353233</v>
          </cell>
          <cell r="V54">
            <v>66.2</v>
          </cell>
          <cell r="W54">
            <v>72.599999999999994</v>
          </cell>
          <cell r="X54">
            <v>45.2</v>
          </cell>
          <cell r="Y54">
            <v>67.8</v>
          </cell>
          <cell r="Z54">
            <v>86.4</v>
          </cell>
          <cell r="AA54" t="str">
            <v>есть дубль</v>
          </cell>
          <cell r="AB54">
            <v>57.260000000000041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35</v>
          </cell>
          <cell r="D55">
            <v>96</v>
          </cell>
          <cell r="E55">
            <v>29</v>
          </cell>
          <cell r="F55">
            <v>94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32</v>
          </cell>
          <cell r="K55">
            <v>-3</v>
          </cell>
          <cell r="N55">
            <v>0</v>
          </cell>
          <cell r="O55">
            <v>5.8</v>
          </cell>
          <cell r="Q55">
            <v>0</v>
          </cell>
          <cell r="T55">
            <v>16.206896551724139</v>
          </cell>
          <cell r="U55">
            <v>16.206896551724139</v>
          </cell>
          <cell r="V55">
            <v>6.8</v>
          </cell>
          <cell r="W55">
            <v>10.8</v>
          </cell>
          <cell r="X55">
            <v>5.4</v>
          </cell>
          <cell r="Y55">
            <v>7.2</v>
          </cell>
          <cell r="Z55">
            <v>10.8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180</v>
          </cell>
          <cell r="E56">
            <v>27</v>
          </cell>
          <cell r="F56">
            <v>132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27</v>
          </cell>
          <cell r="K56">
            <v>0</v>
          </cell>
          <cell r="N56">
            <v>0</v>
          </cell>
          <cell r="O56">
            <v>5.4</v>
          </cell>
          <cell r="Q56">
            <v>0</v>
          </cell>
          <cell r="T56">
            <v>24.444444444444443</v>
          </cell>
          <cell r="U56">
            <v>24.444444444444443</v>
          </cell>
          <cell r="V56">
            <v>10.199999999999999</v>
          </cell>
          <cell r="W56">
            <v>11.4</v>
          </cell>
          <cell r="X56">
            <v>18.2</v>
          </cell>
          <cell r="Y56">
            <v>7.4</v>
          </cell>
          <cell r="Z56">
            <v>9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1185</v>
          </cell>
          <cell r="D57">
            <v>900</v>
          </cell>
          <cell r="E57">
            <v>865</v>
          </cell>
          <cell r="F57">
            <v>985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-20</v>
          </cell>
          <cell r="N57">
            <v>720</v>
          </cell>
          <cell r="O57">
            <v>173</v>
          </cell>
          <cell r="P57">
            <v>717</v>
          </cell>
          <cell r="Q57">
            <v>720</v>
          </cell>
          <cell r="T57">
            <v>14.017341040462428</v>
          </cell>
          <cell r="U57">
            <v>9.8554913294797686</v>
          </cell>
          <cell r="V57">
            <v>177</v>
          </cell>
          <cell r="W57">
            <v>197</v>
          </cell>
          <cell r="X57">
            <v>182</v>
          </cell>
          <cell r="Y57">
            <v>251.00880000000001</v>
          </cell>
          <cell r="Z57">
            <v>185</v>
          </cell>
          <cell r="AB57">
            <v>717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189</v>
          </cell>
          <cell r="D58">
            <v>170</v>
          </cell>
          <cell r="E58">
            <v>177</v>
          </cell>
          <cell r="F58">
            <v>139</v>
          </cell>
          <cell r="G58">
            <v>1</v>
          </cell>
          <cell r="H58">
            <v>180</v>
          </cell>
          <cell r="I58" t="str">
            <v>матрица</v>
          </cell>
          <cell r="J58">
            <v>177</v>
          </cell>
          <cell r="K58">
            <v>0</v>
          </cell>
          <cell r="N58">
            <v>420</v>
          </cell>
          <cell r="O58">
            <v>35.4</v>
          </cell>
          <cell r="Q58">
            <v>0</v>
          </cell>
          <cell r="T58">
            <v>15.790960451977401</v>
          </cell>
          <cell r="U58">
            <v>15.790960451977401</v>
          </cell>
          <cell r="V58">
            <v>41.6</v>
          </cell>
          <cell r="W58">
            <v>37.6</v>
          </cell>
          <cell r="X58">
            <v>36</v>
          </cell>
          <cell r="Y58">
            <v>39</v>
          </cell>
          <cell r="Z58">
            <v>40.6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E59">
            <v>3</v>
          </cell>
          <cell r="F59">
            <v>83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</v>
          </cell>
          <cell r="K59">
            <v>0</v>
          </cell>
          <cell r="O59">
            <v>0.6</v>
          </cell>
          <cell r="Q59">
            <v>0</v>
          </cell>
          <cell r="T59">
            <v>138.33333333333334</v>
          </cell>
          <cell r="U59">
            <v>138.33333333333334</v>
          </cell>
          <cell r="V59">
            <v>0</v>
          </cell>
          <cell r="W59">
            <v>0.4</v>
          </cell>
          <cell r="X59">
            <v>0.4</v>
          </cell>
          <cell r="Y59">
            <v>0.8</v>
          </cell>
          <cell r="Z59">
            <v>3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Q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Q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27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1</v>
          </cell>
          <cell r="W64">
            <v>0</v>
          </cell>
          <cell r="X64">
            <v>1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E65">
            <v>1</v>
          </cell>
          <cell r="F65">
            <v>9.8000000000000007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1</v>
          </cell>
          <cell r="K65">
            <v>0</v>
          </cell>
          <cell r="O65">
            <v>0.2</v>
          </cell>
          <cell r="Q65">
            <v>0</v>
          </cell>
          <cell r="T65">
            <v>49</v>
          </cell>
          <cell r="U65">
            <v>49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51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2.8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9</v>
          </cell>
          <cell r="D67">
            <v>18</v>
          </cell>
          <cell r="E67">
            <v>9.6999999999999993</v>
          </cell>
          <cell r="F67">
            <v>17.3</v>
          </cell>
          <cell r="G67">
            <v>1</v>
          </cell>
          <cell r="H67">
            <v>180</v>
          </cell>
          <cell r="I67" t="str">
            <v>матрица</v>
          </cell>
          <cell r="J67">
            <v>10.4</v>
          </cell>
          <cell r="K67">
            <v>-0.70000000000000107</v>
          </cell>
          <cell r="N67">
            <v>0</v>
          </cell>
          <cell r="O67">
            <v>1.94</v>
          </cell>
          <cell r="P67">
            <v>30</v>
          </cell>
          <cell r="Q67">
            <v>42</v>
          </cell>
          <cell r="T67">
            <v>30.567010309278349</v>
          </cell>
          <cell r="U67">
            <v>8.9175257731958766</v>
          </cell>
          <cell r="V67">
            <v>2.4</v>
          </cell>
          <cell r="W67">
            <v>3</v>
          </cell>
          <cell r="X67">
            <v>2.4</v>
          </cell>
          <cell r="Y67">
            <v>3</v>
          </cell>
          <cell r="Z67">
            <v>3</v>
          </cell>
          <cell r="AA67" t="str">
            <v>может стоить вывести????</v>
          </cell>
          <cell r="AB67">
            <v>30</v>
          </cell>
          <cell r="AC67">
            <v>3</v>
          </cell>
          <cell r="AD67">
            <v>14</v>
          </cell>
          <cell r="AE67">
            <v>42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161</v>
          </cell>
          <cell r="D68">
            <v>624</v>
          </cell>
          <cell r="E68">
            <v>369</v>
          </cell>
          <cell r="F68">
            <v>322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391</v>
          </cell>
          <cell r="K68">
            <v>-22</v>
          </cell>
          <cell r="N68">
            <v>840</v>
          </cell>
          <cell r="O68">
            <v>73.8</v>
          </cell>
          <cell r="Q68">
            <v>0</v>
          </cell>
          <cell r="T68">
            <v>15.745257452574526</v>
          </cell>
          <cell r="U68">
            <v>15.745257452574526</v>
          </cell>
          <cell r="V68">
            <v>100</v>
          </cell>
          <cell r="W68">
            <v>81.400000000000006</v>
          </cell>
          <cell r="X68">
            <v>61.6</v>
          </cell>
          <cell r="Y68">
            <v>56</v>
          </cell>
          <cell r="Z68">
            <v>83.2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62</v>
          </cell>
          <cell r="D69">
            <v>48</v>
          </cell>
          <cell r="E69">
            <v>55</v>
          </cell>
          <cell r="F69">
            <v>-19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87</v>
          </cell>
          <cell r="K69">
            <v>-32</v>
          </cell>
          <cell r="N69">
            <v>840</v>
          </cell>
          <cell r="O69">
            <v>11</v>
          </cell>
          <cell r="Q69">
            <v>0</v>
          </cell>
          <cell r="T69">
            <v>74.63636363636364</v>
          </cell>
          <cell r="U69">
            <v>74.63636363636364</v>
          </cell>
          <cell r="V69">
            <v>56</v>
          </cell>
          <cell r="W69">
            <v>23.2</v>
          </cell>
          <cell r="X69">
            <v>26.4</v>
          </cell>
          <cell r="Y69">
            <v>14.8</v>
          </cell>
          <cell r="Z69">
            <v>30.8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1.8</v>
          </cell>
          <cell r="G70">
            <v>1</v>
          </cell>
          <cell r="H70">
            <v>180</v>
          </cell>
          <cell r="I70" t="str">
            <v>матрица</v>
          </cell>
          <cell r="J70">
            <v>15</v>
          </cell>
          <cell r="K70">
            <v>-15</v>
          </cell>
          <cell r="N70">
            <v>421.2</v>
          </cell>
          <cell r="O70">
            <v>0</v>
          </cell>
          <cell r="Q70">
            <v>0</v>
          </cell>
          <cell r="T70" t="e">
            <v>#DIV/0!</v>
          </cell>
          <cell r="U70" t="e">
            <v>#DIV/0!</v>
          </cell>
          <cell r="V70">
            <v>17.28</v>
          </cell>
          <cell r="W70">
            <v>4.32</v>
          </cell>
          <cell r="X70">
            <v>6.8400000000000007</v>
          </cell>
          <cell r="Y70">
            <v>7.2799999999999994</v>
          </cell>
          <cell r="Z70">
            <v>7.2</v>
          </cell>
          <cell r="AB70">
            <v>0</v>
          </cell>
          <cell r="AC70">
            <v>1.8</v>
          </cell>
          <cell r="AD70">
            <v>0</v>
          </cell>
          <cell r="AE70">
            <v>0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199</v>
          </cell>
          <cell r="E71">
            <v>99</v>
          </cell>
          <cell r="F71">
            <v>12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274</v>
          </cell>
          <cell r="K71">
            <v>-175</v>
          </cell>
          <cell r="N71">
            <v>840</v>
          </cell>
          <cell r="O71">
            <v>19.8</v>
          </cell>
          <cell r="Q71">
            <v>0</v>
          </cell>
          <cell r="T71">
            <v>43.030303030303031</v>
          </cell>
          <cell r="U71">
            <v>43.030303030303031</v>
          </cell>
          <cell r="V71">
            <v>51.2</v>
          </cell>
          <cell r="W71">
            <v>20.2</v>
          </cell>
          <cell r="X71">
            <v>32.200000000000003</v>
          </cell>
          <cell r="Y71">
            <v>14</v>
          </cell>
          <cell r="Z71">
            <v>49.4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97</v>
          </cell>
          <cell r="E72">
            <v>7</v>
          </cell>
          <cell r="F72">
            <v>90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7</v>
          </cell>
          <cell r="K72">
            <v>0</v>
          </cell>
          <cell r="N72">
            <v>0</v>
          </cell>
          <cell r="O72">
            <v>1.4</v>
          </cell>
          <cell r="Q72">
            <v>0</v>
          </cell>
          <cell r="T72">
            <v>64.285714285714292</v>
          </cell>
          <cell r="U72">
            <v>64.285714285714292</v>
          </cell>
          <cell r="V72">
            <v>3.6</v>
          </cell>
          <cell r="W72">
            <v>1.6</v>
          </cell>
          <cell r="X72">
            <v>3.8</v>
          </cell>
          <cell r="Y72">
            <v>9.1999999999999993</v>
          </cell>
          <cell r="Z72">
            <v>0.8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82</v>
          </cell>
          <cell r="E73">
            <v>19</v>
          </cell>
          <cell r="F73">
            <v>62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19</v>
          </cell>
          <cell r="K73">
            <v>0</v>
          </cell>
          <cell r="N73">
            <v>0</v>
          </cell>
          <cell r="O73">
            <v>3.8</v>
          </cell>
          <cell r="Q73">
            <v>0</v>
          </cell>
          <cell r="T73">
            <v>16.315789473684212</v>
          </cell>
          <cell r="U73">
            <v>16.315789473684212</v>
          </cell>
          <cell r="V73">
            <v>7.2</v>
          </cell>
          <cell r="W73">
            <v>1.4</v>
          </cell>
          <cell r="X73">
            <v>3</v>
          </cell>
          <cell r="Y73">
            <v>9.1999999999999993</v>
          </cell>
          <cell r="Z73">
            <v>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-1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P74">
            <v>200</v>
          </cell>
          <cell r="Q74">
            <v>196</v>
          </cell>
          <cell r="T74" t="e">
            <v>#DIV/0!</v>
          </cell>
          <cell r="U74" t="e">
            <v>#DIV/0!</v>
          </cell>
          <cell r="V74">
            <v>13.6</v>
          </cell>
          <cell r="W74">
            <v>21.8</v>
          </cell>
          <cell r="X74">
            <v>7.2</v>
          </cell>
          <cell r="Y74">
            <v>14.2</v>
          </cell>
          <cell r="Z74">
            <v>11</v>
          </cell>
          <cell r="AA74" t="str">
            <v>01,07 завод не отгрузил 224шт.</v>
          </cell>
          <cell r="AB74">
            <v>60</v>
          </cell>
          <cell r="AC74">
            <v>14</v>
          </cell>
          <cell r="AD74">
            <v>14</v>
          </cell>
          <cell r="AE74">
            <v>58.8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126</v>
          </cell>
          <cell r="D75">
            <v>24</v>
          </cell>
          <cell r="E75">
            <v>85</v>
          </cell>
          <cell r="F75">
            <v>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91</v>
          </cell>
          <cell r="K75">
            <v>-6</v>
          </cell>
          <cell r="N75">
            <v>0</v>
          </cell>
          <cell r="O75">
            <v>17</v>
          </cell>
          <cell r="P75">
            <v>211</v>
          </cell>
          <cell r="Q75">
            <v>224</v>
          </cell>
          <cell r="T75">
            <v>14.764705882352942</v>
          </cell>
          <cell r="U75">
            <v>1.588235294117647</v>
          </cell>
          <cell r="V75">
            <v>17.399999999999999</v>
          </cell>
          <cell r="W75">
            <v>13.6</v>
          </cell>
          <cell r="X75">
            <v>5.6</v>
          </cell>
          <cell r="Y75">
            <v>13.8</v>
          </cell>
          <cell r="Z75">
            <v>46.8</v>
          </cell>
          <cell r="AB75">
            <v>101.28</v>
          </cell>
          <cell r="AC75">
            <v>8</v>
          </cell>
          <cell r="AD75">
            <v>28</v>
          </cell>
          <cell r="AE75">
            <v>107.52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539</v>
          </cell>
          <cell r="D76">
            <v>384</v>
          </cell>
          <cell r="E76">
            <v>489</v>
          </cell>
          <cell r="F76">
            <v>322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485</v>
          </cell>
          <cell r="K76">
            <v>4</v>
          </cell>
          <cell r="N76">
            <v>840</v>
          </cell>
          <cell r="O76">
            <v>97.8</v>
          </cell>
          <cell r="P76">
            <v>207.20000000000005</v>
          </cell>
          <cell r="Q76">
            <v>168</v>
          </cell>
          <cell r="T76">
            <v>13.599182004089981</v>
          </cell>
          <cell r="U76">
            <v>11.881390593047035</v>
          </cell>
          <cell r="V76">
            <v>100.8</v>
          </cell>
          <cell r="W76">
            <v>93.8</v>
          </cell>
          <cell r="X76">
            <v>93.4</v>
          </cell>
          <cell r="Y76">
            <v>95.4</v>
          </cell>
          <cell r="Z76">
            <v>126.2</v>
          </cell>
          <cell r="AB76">
            <v>51.800000000000011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578</v>
          </cell>
          <cell r="D77">
            <v>504</v>
          </cell>
          <cell r="E77">
            <v>543</v>
          </cell>
          <cell r="F77">
            <v>375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539</v>
          </cell>
          <cell r="K77">
            <v>4</v>
          </cell>
          <cell r="N77">
            <v>840</v>
          </cell>
          <cell r="O77">
            <v>108.6</v>
          </cell>
          <cell r="P77">
            <v>305.39999999999986</v>
          </cell>
          <cell r="Q77">
            <v>336</v>
          </cell>
          <cell r="T77">
            <v>14.281767955801106</v>
          </cell>
          <cell r="U77">
            <v>11.187845303867404</v>
          </cell>
          <cell r="V77">
            <v>126.6</v>
          </cell>
          <cell r="W77">
            <v>108.2</v>
          </cell>
          <cell r="X77">
            <v>103.6</v>
          </cell>
          <cell r="Y77">
            <v>104</v>
          </cell>
          <cell r="Z77">
            <v>125.8</v>
          </cell>
          <cell r="AB77">
            <v>76.349999999999966</v>
          </cell>
          <cell r="AC77">
            <v>12</v>
          </cell>
          <cell r="AD77">
            <v>28</v>
          </cell>
          <cell r="AE77">
            <v>84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Кулинарные изделия мясосодержащие рубленые в тесте жарен  ПОКОМ</v>
          </cell>
          <cell r="B78" t="str">
            <v>кг</v>
          </cell>
          <cell r="F78">
            <v>-2.7</v>
          </cell>
          <cell r="G78">
            <v>0</v>
          </cell>
          <cell r="H78" t="e">
            <v>#N/A</v>
          </cell>
          <cell r="I78" t="str">
            <v>не в матрице</v>
          </cell>
          <cell r="K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дубль</v>
          </cell>
          <cell r="AB78">
            <v>0</v>
          </cell>
          <cell r="AC78">
            <v>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110.7</v>
          </cell>
          <cell r="E79">
            <v>18.899999999999999</v>
          </cell>
          <cell r="F79">
            <v>86.399999999999991</v>
          </cell>
          <cell r="G79">
            <v>1</v>
          </cell>
          <cell r="H79">
            <v>180</v>
          </cell>
          <cell r="I79" t="str">
            <v>матрица</v>
          </cell>
          <cell r="J79">
            <v>18.100000000000001</v>
          </cell>
          <cell r="K79">
            <v>0.79999999999999716</v>
          </cell>
          <cell r="N79">
            <v>0</v>
          </cell>
          <cell r="O79">
            <v>3.78</v>
          </cell>
          <cell r="Q79">
            <v>0</v>
          </cell>
          <cell r="T79">
            <v>22.857142857142858</v>
          </cell>
          <cell r="U79">
            <v>22.857142857142858</v>
          </cell>
          <cell r="V79">
            <v>2.16</v>
          </cell>
          <cell r="W79">
            <v>2.7</v>
          </cell>
          <cell r="X79">
            <v>2.16</v>
          </cell>
          <cell r="Y79">
            <v>1.62</v>
          </cell>
          <cell r="Z79">
            <v>13.88</v>
          </cell>
          <cell r="AA79" t="str">
            <v>нужно увеличить продажи!!! / есть дубль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545</v>
          </cell>
          <cell r="D80">
            <v>240</v>
          </cell>
          <cell r="E80">
            <v>480</v>
          </cell>
          <cell r="F80">
            <v>190</v>
          </cell>
          <cell r="G80">
            <v>1</v>
          </cell>
          <cell r="H80">
            <v>180</v>
          </cell>
          <cell r="I80" t="str">
            <v>матрица / паллет</v>
          </cell>
          <cell r="J80">
            <v>476</v>
          </cell>
          <cell r="K80">
            <v>4</v>
          </cell>
          <cell r="N80">
            <v>840</v>
          </cell>
          <cell r="O80">
            <v>96</v>
          </cell>
          <cell r="P80">
            <v>314</v>
          </cell>
          <cell r="Q80">
            <v>300</v>
          </cell>
          <cell r="T80">
            <v>13.854166666666666</v>
          </cell>
          <cell r="U80">
            <v>10.729166666666666</v>
          </cell>
          <cell r="V80">
            <v>117.36</v>
          </cell>
          <cell r="W80">
            <v>85.2</v>
          </cell>
          <cell r="X80">
            <v>97</v>
          </cell>
          <cell r="Y80">
            <v>107</v>
          </cell>
          <cell r="Z80">
            <v>97.6</v>
          </cell>
          <cell r="AA80" t="str">
            <v>есть дубль</v>
          </cell>
          <cell r="AB80">
            <v>314</v>
          </cell>
          <cell r="AC80">
            <v>5</v>
          </cell>
          <cell r="AD80">
            <v>60</v>
          </cell>
          <cell r="AE80">
            <v>300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-5</v>
          </cell>
          <cell r="F81">
            <v>-5</v>
          </cell>
          <cell r="G81">
            <v>0</v>
          </cell>
          <cell r="H81" t="e">
            <v>#N/A</v>
          </cell>
          <cell r="I81" t="str">
            <v>не в матрице</v>
          </cell>
          <cell r="K81">
            <v>0</v>
          </cell>
          <cell r="O81">
            <v>0</v>
          </cell>
          <cell r="Q81">
            <v>0</v>
          </cell>
          <cell r="T81" t="e">
            <v>#DIV/0!</v>
          </cell>
          <cell r="U81" t="e">
            <v>#DIV/0!</v>
          </cell>
          <cell r="V81">
            <v>1</v>
          </cell>
          <cell r="W81">
            <v>1</v>
          </cell>
          <cell r="X81">
            <v>0</v>
          </cell>
          <cell r="Y81">
            <v>0</v>
          </cell>
          <cell r="Z81">
            <v>0</v>
          </cell>
          <cell r="AA81" t="str">
            <v>дубль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145</v>
          </cell>
          <cell r="E82">
            <v>84</v>
          </cell>
          <cell r="F82">
            <v>34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81</v>
          </cell>
          <cell r="K82">
            <v>3</v>
          </cell>
          <cell r="N82">
            <v>0</v>
          </cell>
          <cell r="O82">
            <v>16.8</v>
          </cell>
          <cell r="P82">
            <v>201.20000000000002</v>
          </cell>
          <cell r="Q82">
            <v>264</v>
          </cell>
          <cell r="T82">
            <v>17.738095238095237</v>
          </cell>
          <cell r="U82">
            <v>2.0238095238095237</v>
          </cell>
          <cell r="V82">
            <v>24.8</v>
          </cell>
          <cell r="W82">
            <v>19</v>
          </cell>
          <cell r="X82">
            <v>20.8</v>
          </cell>
          <cell r="Y82">
            <v>7.2</v>
          </cell>
          <cell r="Z82">
            <v>14</v>
          </cell>
          <cell r="AA82" t="str">
            <v>01,07 завод не отгрузил 44шт.</v>
          </cell>
          <cell r="AB82">
            <v>28.168000000000006</v>
          </cell>
          <cell r="AC82">
            <v>22</v>
          </cell>
          <cell r="AD82">
            <v>12</v>
          </cell>
          <cell r="AE82">
            <v>36.96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140625" style="7" customWidth="1"/>
    <col min="8" max="8" width="5.140625" customWidth="1"/>
    <col min="9" max="9" width="8.42578125" customWidth="1"/>
    <col min="10" max="13" width="6.85546875" customWidth="1"/>
    <col min="14" max="14" width="0.7109375" customWidth="1"/>
    <col min="15" max="15" width="6.140625" customWidth="1"/>
    <col min="16" max="16" width="11.5703125" customWidth="1"/>
    <col min="17" max="17" width="11.5703125" style="40" customWidth="1"/>
    <col min="18" max="18" width="6.85546875" customWidth="1"/>
    <col min="19" max="19" width="21.85546875" customWidth="1"/>
    <col min="20" max="21" width="5.28515625" customWidth="1"/>
    <col min="22" max="26" width="6" customWidth="1"/>
    <col min="27" max="27" width="34" customWidth="1"/>
    <col min="28" max="28" width="6.85546875" customWidth="1"/>
    <col min="29" max="29" width="6.85546875" style="7" customWidth="1"/>
    <col min="30" max="30" width="6.85546875" style="12" customWidth="1"/>
    <col min="31" max="31" width="6.85546875" style="40" customWidth="1"/>
    <col min="32" max="33" width="6.140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4" t="s">
        <v>121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9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 t="s">
        <v>119</v>
      </c>
      <c r="Q2" s="14" t="s">
        <v>120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119</v>
      </c>
      <c r="AC2" s="5"/>
      <c r="AD2" s="9"/>
      <c r="AE2" s="14" t="s">
        <v>120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5" t="s">
        <v>15</v>
      </c>
      <c r="Q3" s="15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6" t="s">
        <v>23</v>
      </c>
      <c r="AD3" s="10" t="s">
        <v>24</v>
      </c>
      <c r="AE3" s="13" t="s">
        <v>25</v>
      </c>
      <c r="AF3" s="13" t="s">
        <v>117</v>
      </c>
      <c r="AG3" s="13" t="s">
        <v>118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7" t="s">
        <v>122</v>
      </c>
      <c r="O4" s="1" t="s">
        <v>26</v>
      </c>
      <c r="P4" s="1"/>
      <c r="Q4" s="14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5"/>
      <c r="AD4" s="9" t="s">
        <v>125</v>
      </c>
      <c r="AE4" s="1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SUM(E6:E499)</f>
        <v>34744.439999999995</v>
      </c>
      <c r="F5" s="3">
        <f>SUM(F6:F499)</f>
        <v>11972.699999999999</v>
      </c>
      <c r="G5" s="5"/>
      <c r="H5" s="1"/>
      <c r="I5" s="1"/>
      <c r="J5" s="3">
        <f t="shared" ref="J5:R5" si="0">SUM(J6:J499)</f>
        <v>34677.599999999999</v>
      </c>
      <c r="K5" s="3">
        <f t="shared" si="0"/>
        <v>66.84</v>
      </c>
      <c r="L5" s="3">
        <f t="shared" si="0"/>
        <v>7304.4400000000005</v>
      </c>
      <c r="M5" s="3">
        <f t="shared" si="0"/>
        <v>27440</v>
      </c>
      <c r="N5" s="3">
        <f t="shared" si="0"/>
        <v>0</v>
      </c>
      <c r="O5" s="3">
        <f t="shared" si="0"/>
        <v>1460.8880000000001</v>
      </c>
      <c r="P5" s="3">
        <f t="shared" si="0"/>
        <v>12100.219999999998</v>
      </c>
      <c r="Q5" s="35">
        <f t="shared" si="0"/>
        <v>12588.599999999999</v>
      </c>
      <c r="R5" s="3">
        <f t="shared" si="0"/>
        <v>0</v>
      </c>
      <c r="S5" s="1"/>
      <c r="T5" s="1"/>
      <c r="U5" s="1"/>
      <c r="V5" s="3">
        <f>SUM(V6:V499)</f>
        <v>1027.2399999999996</v>
      </c>
      <c r="W5" s="3">
        <f>SUM(W6:W499)</f>
        <v>1075.8599999999999</v>
      </c>
      <c r="X5" s="3">
        <f>SUM(X6:X499)</f>
        <v>805.59999999999991</v>
      </c>
      <c r="Y5" s="3">
        <f>SUM(Y6:Y499)</f>
        <v>1053.3800000000001</v>
      </c>
      <c r="Z5" s="3">
        <f>SUM(Z6:Z499)</f>
        <v>1203.0260000000003</v>
      </c>
      <c r="AA5" s="1"/>
      <c r="AB5" s="3">
        <f>SUM(AB6:AB499)</f>
        <v>9295.155999999999</v>
      </c>
      <c r="AC5" s="5"/>
      <c r="AD5" s="11">
        <f>SUM(AD6:AD499)</f>
        <v>1612</v>
      </c>
      <c r="AE5" s="35">
        <f>SUM(AE6:AE499)</f>
        <v>9334.5599999999959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59</v>
      </c>
      <c r="D6" s="1">
        <v>841</v>
      </c>
      <c r="E6" s="1">
        <v>857</v>
      </c>
      <c r="F6" s="1">
        <v>38</v>
      </c>
      <c r="G6" s="5">
        <v>0.3</v>
      </c>
      <c r="H6" s="1">
        <v>180</v>
      </c>
      <c r="I6" s="1" t="s">
        <v>34</v>
      </c>
      <c r="J6" s="1">
        <v>857</v>
      </c>
      <c r="K6" s="1">
        <f t="shared" ref="K6:K36" si="1">E6-J6</f>
        <v>0</v>
      </c>
      <c r="L6" s="1">
        <f>E6-M6</f>
        <v>17</v>
      </c>
      <c r="M6" s="1">
        <v>840</v>
      </c>
      <c r="N6" s="1"/>
      <c r="O6" s="1">
        <f>L6/5</f>
        <v>3.4</v>
      </c>
      <c r="P6" s="4">
        <f>14*O6-F6</f>
        <v>9.6000000000000014</v>
      </c>
      <c r="Q6" s="36">
        <f>AD6*AC6</f>
        <v>0</v>
      </c>
      <c r="R6" s="4"/>
      <c r="S6" s="1"/>
      <c r="T6" s="1">
        <f>(F6+Q6)/O6</f>
        <v>11.176470588235295</v>
      </c>
      <c r="U6" s="1">
        <f>F6/O6</f>
        <v>11.176470588235295</v>
      </c>
      <c r="V6" s="1">
        <v>2.4</v>
      </c>
      <c r="W6" s="1">
        <v>2.4</v>
      </c>
      <c r="X6" s="1">
        <v>3</v>
      </c>
      <c r="Y6" s="1">
        <v>6</v>
      </c>
      <c r="Z6" s="1">
        <v>4.2</v>
      </c>
      <c r="AA6" s="1"/>
      <c r="AB6" s="1">
        <f t="shared" ref="AB6:AB36" si="2">P6*G6</f>
        <v>2.8800000000000003</v>
      </c>
      <c r="AC6" s="5">
        <v>12</v>
      </c>
      <c r="AD6" s="9">
        <f>MROUND(P6,AC6*AF6)/AC6</f>
        <v>0</v>
      </c>
      <c r="AE6" s="14">
        <f>AD6*AC6*G6</f>
        <v>0</v>
      </c>
      <c r="AF6" s="1">
        <f>VLOOKUP(A6,[1]Sheet!$A:$AF,32,0)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147</v>
      </c>
      <c r="D7" s="1">
        <v>902</v>
      </c>
      <c r="E7" s="1">
        <v>900</v>
      </c>
      <c r="F7" s="1">
        <v>131</v>
      </c>
      <c r="G7" s="5">
        <v>0.3</v>
      </c>
      <c r="H7" s="1">
        <v>180</v>
      </c>
      <c r="I7" s="1" t="s">
        <v>34</v>
      </c>
      <c r="J7" s="1">
        <v>900</v>
      </c>
      <c r="K7" s="1">
        <f t="shared" si="1"/>
        <v>0</v>
      </c>
      <c r="L7" s="1">
        <f t="shared" ref="L7:L69" si="3">E7-M7</f>
        <v>60</v>
      </c>
      <c r="M7" s="1">
        <v>840</v>
      </c>
      <c r="N7" s="1"/>
      <c r="O7" s="1">
        <f t="shared" ref="O7:O69" si="4">L7/5</f>
        <v>12</v>
      </c>
      <c r="P7" s="29">
        <v>100</v>
      </c>
      <c r="Q7" s="36">
        <f t="shared" ref="Q7:Q16" si="5">AD7*AC7</f>
        <v>168</v>
      </c>
      <c r="R7" s="4"/>
      <c r="S7" s="1"/>
      <c r="T7" s="1">
        <f t="shared" ref="T7:T69" si="6">(F7+Q7)/O7</f>
        <v>24.916666666666668</v>
      </c>
      <c r="U7" s="1">
        <f t="shared" ref="U7:U69" si="7">F7/O7</f>
        <v>10.916666666666666</v>
      </c>
      <c r="V7" s="1">
        <v>15.6</v>
      </c>
      <c r="W7" s="1">
        <v>19.600000000000001</v>
      </c>
      <c r="X7" s="1">
        <v>12</v>
      </c>
      <c r="Y7" s="1">
        <v>14.2</v>
      </c>
      <c r="Z7" s="1">
        <v>19</v>
      </c>
      <c r="AA7" s="1"/>
      <c r="AB7" s="1">
        <f t="shared" si="2"/>
        <v>30</v>
      </c>
      <c r="AC7" s="5">
        <v>12</v>
      </c>
      <c r="AD7" s="9">
        <f t="shared" ref="AD7:AD16" si="8">MROUND(P7,AC7*AF7)/AC7</f>
        <v>14</v>
      </c>
      <c r="AE7" s="14">
        <f t="shared" ref="AE7:AE16" si="9">AD7*AC7*G7</f>
        <v>50.4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66</v>
      </c>
      <c r="D8" s="1">
        <v>1044</v>
      </c>
      <c r="E8" s="1">
        <v>918</v>
      </c>
      <c r="F8" s="1">
        <v>169</v>
      </c>
      <c r="G8" s="5">
        <v>0.3</v>
      </c>
      <c r="H8" s="1">
        <v>180</v>
      </c>
      <c r="I8" s="1" t="s">
        <v>34</v>
      </c>
      <c r="J8" s="1">
        <v>919</v>
      </c>
      <c r="K8" s="1">
        <f t="shared" si="1"/>
        <v>-1</v>
      </c>
      <c r="L8" s="1">
        <f t="shared" si="3"/>
        <v>78</v>
      </c>
      <c r="M8" s="1">
        <v>840</v>
      </c>
      <c r="N8" s="1"/>
      <c r="O8" s="1">
        <f t="shared" si="4"/>
        <v>15.6</v>
      </c>
      <c r="P8" s="29">
        <v>100</v>
      </c>
      <c r="Q8" s="36">
        <f t="shared" si="5"/>
        <v>168</v>
      </c>
      <c r="R8" s="4"/>
      <c r="S8" s="1"/>
      <c r="T8" s="1">
        <f t="shared" si="6"/>
        <v>21.602564102564102</v>
      </c>
      <c r="U8" s="1">
        <f t="shared" si="7"/>
        <v>10.833333333333334</v>
      </c>
      <c r="V8" s="1">
        <v>21</v>
      </c>
      <c r="W8" s="1">
        <v>24.6</v>
      </c>
      <c r="X8" s="1">
        <v>15.8</v>
      </c>
      <c r="Y8" s="1">
        <v>19</v>
      </c>
      <c r="Z8" s="1">
        <v>23.4</v>
      </c>
      <c r="AA8" s="1"/>
      <c r="AB8" s="1">
        <f t="shared" si="2"/>
        <v>30</v>
      </c>
      <c r="AC8" s="5">
        <v>12</v>
      </c>
      <c r="AD8" s="9">
        <f t="shared" si="8"/>
        <v>14</v>
      </c>
      <c r="AE8" s="14">
        <f t="shared" si="9"/>
        <v>50.4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35</v>
      </c>
      <c r="D9" s="1">
        <v>1804</v>
      </c>
      <c r="E9" s="1">
        <v>1728</v>
      </c>
      <c r="F9" s="1">
        <v>96</v>
      </c>
      <c r="G9" s="5">
        <v>0.3</v>
      </c>
      <c r="H9" s="1">
        <v>180</v>
      </c>
      <c r="I9" s="1" t="s">
        <v>34</v>
      </c>
      <c r="J9" s="1">
        <v>1728</v>
      </c>
      <c r="K9" s="1">
        <f t="shared" si="1"/>
        <v>0</v>
      </c>
      <c r="L9" s="1">
        <f t="shared" si="3"/>
        <v>48</v>
      </c>
      <c r="M9" s="1">
        <v>1680</v>
      </c>
      <c r="N9" s="1"/>
      <c r="O9" s="1">
        <f t="shared" si="4"/>
        <v>9.6</v>
      </c>
      <c r="P9" s="29">
        <v>100</v>
      </c>
      <c r="Q9" s="36">
        <f t="shared" si="5"/>
        <v>168</v>
      </c>
      <c r="R9" s="4"/>
      <c r="S9" s="1"/>
      <c r="T9" s="1">
        <f t="shared" si="6"/>
        <v>27.5</v>
      </c>
      <c r="U9" s="1">
        <f t="shared" si="7"/>
        <v>10</v>
      </c>
      <c r="V9" s="1">
        <v>12.6</v>
      </c>
      <c r="W9" s="1">
        <v>14.8</v>
      </c>
      <c r="X9" s="1">
        <v>8.4</v>
      </c>
      <c r="Y9" s="1">
        <v>12.6</v>
      </c>
      <c r="Z9" s="1">
        <v>14</v>
      </c>
      <c r="AA9" s="1"/>
      <c r="AB9" s="1">
        <f t="shared" si="2"/>
        <v>30</v>
      </c>
      <c r="AC9" s="5">
        <v>12</v>
      </c>
      <c r="AD9" s="9">
        <f t="shared" si="8"/>
        <v>14</v>
      </c>
      <c r="AE9" s="14">
        <f t="shared" si="9"/>
        <v>50.4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126</v>
      </c>
      <c r="D10" s="1">
        <v>180</v>
      </c>
      <c r="E10" s="1">
        <v>103</v>
      </c>
      <c r="F10" s="1">
        <v>156</v>
      </c>
      <c r="G10" s="5">
        <v>0.3</v>
      </c>
      <c r="H10" s="1">
        <v>180</v>
      </c>
      <c r="I10" s="1" t="s">
        <v>34</v>
      </c>
      <c r="J10" s="1">
        <v>113</v>
      </c>
      <c r="K10" s="1">
        <f t="shared" si="1"/>
        <v>-10</v>
      </c>
      <c r="L10" s="1">
        <f t="shared" si="3"/>
        <v>103</v>
      </c>
      <c r="M10" s="1"/>
      <c r="N10" s="1"/>
      <c r="O10" s="1">
        <f t="shared" si="4"/>
        <v>20.6</v>
      </c>
      <c r="P10" s="4">
        <f t="shared" ref="P10:P14" si="10">14*O10-F10</f>
        <v>132.40000000000003</v>
      </c>
      <c r="Q10" s="36">
        <f t="shared" si="5"/>
        <v>168</v>
      </c>
      <c r="R10" s="4"/>
      <c r="S10" s="1"/>
      <c r="T10" s="1">
        <f t="shared" si="6"/>
        <v>15.728155339805824</v>
      </c>
      <c r="U10" s="1">
        <f t="shared" si="7"/>
        <v>7.5728155339805818</v>
      </c>
      <c r="V10" s="1">
        <v>22</v>
      </c>
      <c r="W10" s="1">
        <v>26.8</v>
      </c>
      <c r="X10" s="1">
        <v>13</v>
      </c>
      <c r="Y10" s="1">
        <v>27</v>
      </c>
      <c r="Z10" s="1">
        <v>24.6</v>
      </c>
      <c r="AA10" s="1"/>
      <c r="AB10" s="1">
        <f t="shared" si="2"/>
        <v>39.720000000000006</v>
      </c>
      <c r="AC10" s="5">
        <v>12</v>
      </c>
      <c r="AD10" s="9">
        <f t="shared" si="8"/>
        <v>14</v>
      </c>
      <c r="AE10" s="14">
        <f t="shared" si="9"/>
        <v>50.4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85</v>
      </c>
      <c r="D11" s="1">
        <v>3108</v>
      </c>
      <c r="E11" s="1">
        <v>3066</v>
      </c>
      <c r="F11" s="1">
        <v>125</v>
      </c>
      <c r="G11" s="5">
        <v>0.09</v>
      </c>
      <c r="H11" s="1">
        <v>180</v>
      </c>
      <c r="I11" s="1" t="s">
        <v>34</v>
      </c>
      <c r="J11" s="1">
        <v>3066</v>
      </c>
      <c r="K11" s="1">
        <f t="shared" si="1"/>
        <v>0</v>
      </c>
      <c r="L11" s="1">
        <f t="shared" si="3"/>
        <v>42</v>
      </c>
      <c r="M11" s="1">
        <v>3024</v>
      </c>
      <c r="N11" s="1"/>
      <c r="O11" s="1">
        <f t="shared" si="4"/>
        <v>8.4</v>
      </c>
      <c r="P11" s="4"/>
      <c r="Q11" s="36">
        <f t="shared" si="5"/>
        <v>0</v>
      </c>
      <c r="R11" s="4"/>
      <c r="S11" s="1"/>
      <c r="T11" s="1">
        <f t="shared" si="6"/>
        <v>14.88095238095238</v>
      </c>
      <c r="U11" s="1">
        <f t="shared" si="7"/>
        <v>14.88095238095238</v>
      </c>
      <c r="V11" s="1">
        <v>5.8</v>
      </c>
      <c r="W11" s="1">
        <v>11.6</v>
      </c>
      <c r="X11" s="1">
        <v>9.4</v>
      </c>
      <c r="Y11" s="1">
        <v>8</v>
      </c>
      <c r="Z11" s="1">
        <v>7.8</v>
      </c>
      <c r="AA11" s="1"/>
      <c r="AB11" s="1">
        <f t="shared" si="2"/>
        <v>0</v>
      </c>
      <c r="AC11" s="5">
        <v>24</v>
      </c>
      <c r="AD11" s="9">
        <f t="shared" si="8"/>
        <v>0</v>
      </c>
      <c r="AE11" s="14">
        <f t="shared" si="9"/>
        <v>0</v>
      </c>
      <c r="AF11" s="1">
        <f>VLOOKUP(A11,[1]Sheet!$A:$AF,32,0)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74</v>
      </c>
      <c r="D12" s="1">
        <v>1400</v>
      </c>
      <c r="E12" s="1">
        <v>1416</v>
      </c>
      <c r="F12" s="1">
        <v>40</v>
      </c>
      <c r="G12" s="5">
        <v>0.36</v>
      </c>
      <c r="H12" s="1">
        <v>180</v>
      </c>
      <c r="I12" s="1" t="s">
        <v>34</v>
      </c>
      <c r="J12" s="1">
        <v>1416</v>
      </c>
      <c r="K12" s="1">
        <f t="shared" si="1"/>
        <v>0</v>
      </c>
      <c r="L12" s="1">
        <f t="shared" si="3"/>
        <v>16</v>
      </c>
      <c r="M12" s="1">
        <v>1400</v>
      </c>
      <c r="N12" s="1"/>
      <c r="O12" s="1">
        <f t="shared" si="4"/>
        <v>3.2</v>
      </c>
      <c r="P12" s="4">
        <f t="shared" si="10"/>
        <v>4.8000000000000043</v>
      </c>
      <c r="Q12" s="36">
        <f t="shared" si="5"/>
        <v>0</v>
      </c>
      <c r="R12" s="4"/>
      <c r="S12" s="1"/>
      <c r="T12" s="1">
        <f t="shared" si="6"/>
        <v>12.5</v>
      </c>
      <c r="U12" s="1">
        <f t="shared" si="7"/>
        <v>12.5</v>
      </c>
      <c r="V12" s="1">
        <v>2.6</v>
      </c>
      <c r="W12" s="1">
        <v>3.6</v>
      </c>
      <c r="X12" s="1">
        <v>2.4</v>
      </c>
      <c r="Y12" s="1">
        <v>3.6</v>
      </c>
      <c r="Z12" s="1">
        <v>9.1999999999999993</v>
      </c>
      <c r="AA12" s="1"/>
      <c r="AB12" s="1">
        <f t="shared" si="2"/>
        <v>1.7280000000000015</v>
      </c>
      <c r="AC12" s="5">
        <v>10</v>
      </c>
      <c r="AD12" s="9">
        <f t="shared" si="8"/>
        <v>0</v>
      </c>
      <c r="AE12" s="14">
        <f t="shared" si="9"/>
        <v>0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93.5</v>
      </c>
      <c r="D13" s="1"/>
      <c r="E13" s="1">
        <v>49.5</v>
      </c>
      <c r="F13" s="1">
        <v>16.5</v>
      </c>
      <c r="G13" s="5">
        <v>1</v>
      </c>
      <c r="H13" s="1" t="e">
        <v>#N/A</v>
      </c>
      <c r="I13" s="1" t="s">
        <v>34</v>
      </c>
      <c r="J13" s="1">
        <v>44.2</v>
      </c>
      <c r="K13" s="1">
        <f t="shared" si="1"/>
        <v>5.2999999999999972</v>
      </c>
      <c r="L13" s="1">
        <f t="shared" si="3"/>
        <v>49.5</v>
      </c>
      <c r="M13" s="1"/>
      <c r="N13" s="1"/>
      <c r="O13" s="1">
        <f t="shared" si="4"/>
        <v>9.9</v>
      </c>
      <c r="P13" s="4">
        <f t="shared" si="10"/>
        <v>122.1</v>
      </c>
      <c r="Q13" s="36">
        <f t="shared" si="5"/>
        <v>132</v>
      </c>
      <c r="R13" s="4"/>
      <c r="S13" s="1"/>
      <c r="T13" s="1">
        <f t="shared" si="6"/>
        <v>15</v>
      </c>
      <c r="U13" s="1">
        <f t="shared" si="7"/>
        <v>1.6666666666666665</v>
      </c>
      <c r="V13" s="1">
        <v>7.6</v>
      </c>
      <c r="W13" s="1">
        <v>13.2</v>
      </c>
      <c r="X13" s="1">
        <v>11</v>
      </c>
      <c r="Y13" s="1">
        <v>15.7</v>
      </c>
      <c r="Z13" s="1">
        <v>18.5</v>
      </c>
      <c r="AA13" s="1"/>
      <c r="AB13" s="1">
        <f t="shared" si="2"/>
        <v>122.1</v>
      </c>
      <c r="AC13" s="5">
        <v>5.5</v>
      </c>
      <c r="AD13" s="9">
        <f t="shared" si="8"/>
        <v>24</v>
      </c>
      <c r="AE13" s="14">
        <f t="shared" si="9"/>
        <v>132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63</v>
      </c>
      <c r="D14" s="1">
        <v>3</v>
      </c>
      <c r="E14" s="1">
        <v>30</v>
      </c>
      <c r="F14" s="1">
        <v>30</v>
      </c>
      <c r="G14" s="5">
        <v>1</v>
      </c>
      <c r="H14" s="1">
        <v>180</v>
      </c>
      <c r="I14" s="1" t="s">
        <v>34</v>
      </c>
      <c r="J14" s="1">
        <v>31.2</v>
      </c>
      <c r="K14" s="1">
        <f t="shared" si="1"/>
        <v>-1.1999999999999993</v>
      </c>
      <c r="L14" s="1">
        <f t="shared" si="3"/>
        <v>30</v>
      </c>
      <c r="M14" s="1"/>
      <c r="N14" s="1"/>
      <c r="O14" s="1">
        <f t="shared" si="4"/>
        <v>6</v>
      </c>
      <c r="P14" s="4">
        <f t="shared" si="10"/>
        <v>54</v>
      </c>
      <c r="Q14" s="36">
        <f t="shared" si="5"/>
        <v>42</v>
      </c>
      <c r="R14" s="4"/>
      <c r="S14" s="1"/>
      <c r="T14" s="1">
        <f t="shared" si="6"/>
        <v>12</v>
      </c>
      <c r="U14" s="1">
        <f t="shared" si="7"/>
        <v>5</v>
      </c>
      <c r="V14" s="1">
        <v>4.2</v>
      </c>
      <c r="W14" s="1">
        <v>5.4</v>
      </c>
      <c r="X14" s="1">
        <v>6.6</v>
      </c>
      <c r="Y14" s="1">
        <v>8.4</v>
      </c>
      <c r="Z14" s="1">
        <v>7.2</v>
      </c>
      <c r="AA14" s="1"/>
      <c r="AB14" s="1">
        <f t="shared" si="2"/>
        <v>54</v>
      </c>
      <c r="AC14" s="5">
        <v>3</v>
      </c>
      <c r="AD14" s="9">
        <f t="shared" si="8"/>
        <v>14</v>
      </c>
      <c r="AE14" s="14">
        <f t="shared" si="9"/>
        <v>42</v>
      </c>
      <c r="AF14" s="1">
        <f>VLOOKUP(A14,[1]Sheet!$A:$AF,32,0)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30" t="s">
        <v>46</v>
      </c>
      <c r="B15" s="30" t="s">
        <v>43</v>
      </c>
      <c r="C15" s="30">
        <v>11.3</v>
      </c>
      <c r="D15" s="30"/>
      <c r="E15" s="30">
        <v>3</v>
      </c>
      <c r="F15" s="30"/>
      <c r="G15" s="31">
        <v>1</v>
      </c>
      <c r="H15" s="30">
        <v>180</v>
      </c>
      <c r="I15" s="30" t="s">
        <v>34</v>
      </c>
      <c r="J15" s="30">
        <v>3</v>
      </c>
      <c r="K15" s="30">
        <f t="shared" si="1"/>
        <v>0</v>
      </c>
      <c r="L15" s="30">
        <f t="shared" si="3"/>
        <v>3</v>
      </c>
      <c r="M15" s="30"/>
      <c r="N15" s="30"/>
      <c r="O15" s="30">
        <f t="shared" si="4"/>
        <v>0.6</v>
      </c>
      <c r="P15" s="29">
        <v>0</v>
      </c>
      <c r="Q15" s="37">
        <f t="shared" si="5"/>
        <v>0</v>
      </c>
      <c r="R15" s="32"/>
      <c r="S15" s="30"/>
      <c r="T15" s="34">
        <f t="shared" si="6"/>
        <v>0</v>
      </c>
      <c r="U15" s="30">
        <f t="shared" si="7"/>
        <v>0</v>
      </c>
      <c r="V15" s="30">
        <v>0</v>
      </c>
      <c r="W15" s="30">
        <v>2.2200000000000002</v>
      </c>
      <c r="X15" s="30">
        <v>1.48</v>
      </c>
      <c r="Y15" s="30">
        <v>0.74</v>
      </c>
      <c r="Z15" s="30">
        <v>0.74</v>
      </c>
      <c r="AA15" s="34" t="s">
        <v>124</v>
      </c>
      <c r="AB15" s="30">
        <f t="shared" si="2"/>
        <v>0</v>
      </c>
      <c r="AC15" s="31">
        <v>3.7</v>
      </c>
      <c r="AD15" s="33">
        <f t="shared" si="8"/>
        <v>0</v>
      </c>
      <c r="AE15" s="34">
        <f t="shared" si="9"/>
        <v>0</v>
      </c>
      <c r="AF15" s="30">
        <f>VLOOKUP(A15,[1]Sheet!$A:$AF,32,0)</f>
        <v>14</v>
      </c>
      <c r="AG15" s="30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43</v>
      </c>
      <c r="C16" s="1">
        <v>62.6</v>
      </c>
      <c r="D16" s="1">
        <v>621.6</v>
      </c>
      <c r="E16" s="1">
        <v>150.30000000000001</v>
      </c>
      <c r="F16" s="1">
        <v>478</v>
      </c>
      <c r="G16" s="5">
        <v>1</v>
      </c>
      <c r="H16" s="1" t="e">
        <v>#N/A</v>
      </c>
      <c r="I16" s="1" t="s">
        <v>48</v>
      </c>
      <c r="J16" s="1">
        <v>166.7</v>
      </c>
      <c r="K16" s="1">
        <f t="shared" si="1"/>
        <v>-16.399999999999977</v>
      </c>
      <c r="L16" s="1">
        <f t="shared" si="3"/>
        <v>150.30000000000001</v>
      </c>
      <c r="M16" s="1"/>
      <c r="N16" s="1"/>
      <c r="O16" s="1">
        <f t="shared" si="4"/>
        <v>30.060000000000002</v>
      </c>
      <c r="P16" s="4"/>
      <c r="Q16" s="36">
        <f t="shared" si="5"/>
        <v>0</v>
      </c>
      <c r="R16" s="4"/>
      <c r="S16" s="1"/>
      <c r="T16" s="1">
        <f t="shared" si="6"/>
        <v>15.901530272787756</v>
      </c>
      <c r="U16" s="1">
        <f t="shared" si="7"/>
        <v>15.901530272787756</v>
      </c>
      <c r="V16" s="1">
        <v>45.739999999999988</v>
      </c>
      <c r="W16" s="1">
        <v>42.18</v>
      </c>
      <c r="X16" s="1">
        <v>27.38</v>
      </c>
      <c r="Y16" s="1">
        <v>37.6</v>
      </c>
      <c r="Z16" s="1">
        <v>33.56</v>
      </c>
      <c r="AA16" s="1"/>
      <c r="AB16" s="1">
        <f t="shared" si="2"/>
        <v>0</v>
      </c>
      <c r="AC16" s="5">
        <v>3.7</v>
      </c>
      <c r="AD16" s="9">
        <f t="shared" si="8"/>
        <v>0</v>
      </c>
      <c r="AE16" s="14">
        <f t="shared" si="9"/>
        <v>0</v>
      </c>
      <c r="AF16" s="1">
        <f>VLOOKUP(A16,[1]Sheet!$A:$AF,32,0)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49</v>
      </c>
      <c r="B17" s="25" t="s">
        <v>43</v>
      </c>
      <c r="C17" s="25"/>
      <c r="D17" s="25"/>
      <c r="E17" s="25"/>
      <c r="F17" s="25"/>
      <c r="G17" s="26">
        <v>0</v>
      </c>
      <c r="H17" s="25" t="e">
        <v>#N/A</v>
      </c>
      <c r="I17" s="25" t="s">
        <v>34</v>
      </c>
      <c r="J17" s="25"/>
      <c r="K17" s="25">
        <f t="shared" si="1"/>
        <v>0</v>
      </c>
      <c r="L17" s="25">
        <f t="shared" si="3"/>
        <v>0</v>
      </c>
      <c r="M17" s="25"/>
      <c r="N17" s="25"/>
      <c r="O17" s="25">
        <f t="shared" si="4"/>
        <v>0</v>
      </c>
      <c r="P17" s="27"/>
      <c r="Q17" s="38"/>
      <c r="R17" s="27"/>
      <c r="S17" s="25"/>
      <c r="T17" s="25" t="e">
        <f t="shared" si="6"/>
        <v>#DIV/0!</v>
      </c>
      <c r="U17" s="25" t="e">
        <f t="shared" si="7"/>
        <v>#DIV/0!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 t="s">
        <v>50</v>
      </c>
      <c r="AB17" s="25">
        <f t="shared" si="2"/>
        <v>0</v>
      </c>
      <c r="AC17" s="26">
        <v>0</v>
      </c>
      <c r="AD17" s="28"/>
      <c r="AE17" s="41"/>
      <c r="AF17" s="25">
        <f>VLOOKUP(A17,[1]Sheet!$A:$AF,32,0)</f>
        <v>14</v>
      </c>
      <c r="AG17" s="25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33</v>
      </c>
      <c r="C18" s="1">
        <v>5</v>
      </c>
      <c r="D18" s="1">
        <v>60</v>
      </c>
      <c r="E18" s="1">
        <v>45</v>
      </c>
      <c r="F18" s="1">
        <v>15</v>
      </c>
      <c r="G18" s="5">
        <v>0.25</v>
      </c>
      <c r="H18" s="1">
        <v>180</v>
      </c>
      <c r="I18" s="1" t="s">
        <v>34</v>
      </c>
      <c r="J18" s="1">
        <v>45</v>
      </c>
      <c r="K18" s="1">
        <f t="shared" si="1"/>
        <v>0</v>
      </c>
      <c r="L18" s="1">
        <f t="shared" si="3"/>
        <v>45</v>
      </c>
      <c r="M18" s="1"/>
      <c r="N18" s="1"/>
      <c r="O18" s="1">
        <f t="shared" si="4"/>
        <v>9</v>
      </c>
      <c r="P18" s="4">
        <f t="shared" ref="P18:P19" si="11">14*O18-F18</f>
        <v>111</v>
      </c>
      <c r="Q18" s="36">
        <f t="shared" ref="Q18:Q19" si="12">AD18*AC18</f>
        <v>168</v>
      </c>
      <c r="R18" s="4"/>
      <c r="S18" s="1"/>
      <c r="T18" s="1">
        <f t="shared" si="6"/>
        <v>20.333333333333332</v>
      </c>
      <c r="U18" s="1">
        <f t="shared" si="7"/>
        <v>1.6666666666666667</v>
      </c>
      <c r="V18" s="1">
        <v>6.6</v>
      </c>
      <c r="W18" s="1">
        <v>8.1999999999999993</v>
      </c>
      <c r="X18" s="1">
        <v>4</v>
      </c>
      <c r="Y18" s="1">
        <v>13.8</v>
      </c>
      <c r="Z18" s="1">
        <v>15.6</v>
      </c>
      <c r="AA18" s="1"/>
      <c r="AB18" s="1">
        <f t="shared" si="2"/>
        <v>27.75</v>
      </c>
      <c r="AC18" s="5">
        <v>12</v>
      </c>
      <c r="AD18" s="9">
        <f t="shared" ref="AD18:AD19" si="13">MROUND(P18,AC18*AF18)/AC18</f>
        <v>14</v>
      </c>
      <c r="AE18" s="14">
        <f t="shared" ref="AE18:AE19" si="14">AD18*AC18*G18</f>
        <v>42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33</v>
      </c>
      <c r="C19" s="1">
        <v>28</v>
      </c>
      <c r="D19" s="1">
        <v>960</v>
      </c>
      <c r="E19" s="1">
        <v>899</v>
      </c>
      <c r="F19" s="1">
        <v>69</v>
      </c>
      <c r="G19" s="5">
        <v>0.25</v>
      </c>
      <c r="H19" s="1">
        <v>180</v>
      </c>
      <c r="I19" s="1" t="s">
        <v>34</v>
      </c>
      <c r="J19" s="1">
        <v>899</v>
      </c>
      <c r="K19" s="1">
        <f t="shared" si="1"/>
        <v>0</v>
      </c>
      <c r="L19" s="1">
        <f t="shared" si="3"/>
        <v>59</v>
      </c>
      <c r="M19" s="1">
        <v>840</v>
      </c>
      <c r="N19" s="1"/>
      <c r="O19" s="1">
        <f t="shared" si="4"/>
        <v>11.8</v>
      </c>
      <c r="P19" s="4">
        <f t="shared" si="11"/>
        <v>96.200000000000017</v>
      </c>
      <c r="Q19" s="36">
        <f t="shared" si="12"/>
        <v>168</v>
      </c>
      <c r="R19" s="4"/>
      <c r="S19" s="1"/>
      <c r="T19" s="1">
        <f t="shared" si="6"/>
        <v>20.084745762711862</v>
      </c>
      <c r="U19" s="1">
        <f t="shared" si="7"/>
        <v>5.8474576271186436</v>
      </c>
      <c r="V19" s="1">
        <v>11.6</v>
      </c>
      <c r="W19" s="1">
        <v>16</v>
      </c>
      <c r="X19" s="1">
        <v>8.1999999999999993</v>
      </c>
      <c r="Y19" s="1">
        <v>12</v>
      </c>
      <c r="Z19" s="1">
        <v>13.8</v>
      </c>
      <c r="AA19" s="1"/>
      <c r="AB19" s="1">
        <f t="shared" si="2"/>
        <v>24.050000000000004</v>
      </c>
      <c r="AC19" s="5">
        <v>12</v>
      </c>
      <c r="AD19" s="9">
        <f t="shared" si="13"/>
        <v>14</v>
      </c>
      <c r="AE19" s="14">
        <f t="shared" si="14"/>
        <v>42</v>
      </c>
      <c r="AF19" s="1">
        <f>VLOOKUP(A19,[1]Sheet!$A:$AF,32,0)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53</v>
      </c>
      <c r="B20" s="18" t="s">
        <v>43</v>
      </c>
      <c r="C20" s="18">
        <v>66.599999999999994</v>
      </c>
      <c r="D20" s="18"/>
      <c r="E20" s="18">
        <v>9</v>
      </c>
      <c r="F20" s="18">
        <v>5.4</v>
      </c>
      <c r="G20" s="19">
        <v>0</v>
      </c>
      <c r="H20" s="18">
        <v>180</v>
      </c>
      <c r="I20" s="18" t="s">
        <v>54</v>
      </c>
      <c r="J20" s="18">
        <v>9</v>
      </c>
      <c r="K20" s="18">
        <f t="shared" si="1"/>
        <v>0</v>
      </c>
      <c r="L20" s="18">
        <f t="shared" si="3"/>
        <v>9</v>
      </c>
      <c r="M20" s="18"/>
      <c r="N20" s="18"/>
      <c r="O20" s="18">
        <f t="shared" si="4"/>
        <v>1.8</v>
      </c>
      <c r="P20" s="20"/>
      <c r="Q20" s="39"/>
      <c r="R20" s="20"/>
      <c r="S20" s="18"/>
      <c r="T20" s="18">
        <f t="shared" si="6"/>
        <v>3</v>
      </c>
      <c r="U20" s="18">
        <f t="shared" si="7"/>
        <v>3</v>
      </c>
      <c r="V20" s="18">
        <v>0.72</v>
      </c>
      <c r="W20" s="18">
        <v>2.16</v>
      </c>
      <c r="X20" s="18">
        <v>1.08</v>
      </c>
      <c r="Y20" s="18">
        <v>1.08</v>
      </c>
      <c r="Z20" s="18">
        <v>1.44</v>
      </c>
      <c r="AA20" s="18" t="s">
        <v>123</v>
      </c>
      <c r="AB20" s="18">
        <f t="shared" si="2"/>
        <v>0</v>
      </c>
      <c r="AC20" s="19">
        <v>0</v>
      </c>
      <c r="AD20" s="21"/>
      <c r="AE20" s="42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56</v>
      </c>
      <c r="B21" s="18" t="s">
        <v>43</v>
      </c>
      <c r="C21" s="18">
        <v>181.3</v>
      </c>
      <c r="D21" s="18">
        <v>44.4</v>
      </c>
      <c r="E21" s="22">
        <v>44.4</v>
      </c>
      <c r="F21" s="22">
        <v>162.80000000000001</v>
      </c>
      <c r="G21" s="19">
        <v>0</v>
      </c>
      <c r="H21" s="18">
        <v>180</v>
      </c>
      <c r="I21" s="18" t="s">
        <v>54</v>
      </c>
      <c r="J21" s="18">
        <v>44.4</v>
      </c>
      <c r="K21" s="18">
        <f t="shared" si="1"/>
        <v>0</v>
      </c>
      <c r="L21" s="18">
        <f t="shared" si="3"/>
        <v>44.4</v>
      </c>
      <c r="M21" s="18"/>
      <c r="N21" s="18"/>
      <c r="O21" s="18">
        <f t="shared" si="4"/>
        <v>8.879999999999999</v>
      </c>
      <c r="P21" s="20"/>
      <c r="Q21" s="39"/>
      <c r="R21" s="20"/>
      <c r="S21" s="18"/>
      <c r="T21" s="18">
        <f t="shared" si="6"/>
        <v>18.333333333333336</v>
      </c>
      <c r="U21" s="18">
        <f t="shared" si="7"/>
        <v>18.333333333333336</v>
      </c>
      <c r="V21" s="18">
        <v>6.6599999999999993</v>
      </c>
      <c r="W21" s="18">
        <v>7.76</v>
      </c>
      <c r="X21" s="18">
        <v>11</v>
      </c>
      <c r="Y21" s="18">
        <v>8</v>
      </c>
      <c r="Z21" s="18">
        <v>12.58</v>
      </c>
      <c r="AA21" s="18" t="s">
        <v>55</v>
      </c>
      <c r="AB21" s="18">
        <f t="shared" si="2"/>
        <v>0</v>
      </c>
      <c r="AC21" s="19">
        <v>0</v>
      </c>
      <c r="AD21" s="21"/>
      <c r="AE21" s="42"/>
      <c r="AF21" s="18"/>
      <c r="AG21" s="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4" t="s">
        <v>57</v>
      </c>
      <c r="B22" s="1" t="s">
        <v>43</v>
      </c>
      <c r="C22" s="1"/>
      <c r="D22" s="1"/>
      <c r="E22" s="22">
        <f>E21</f>
        <v>44.4</v>
      </c>
      <c r="F22" s="22">
        <f>F21</f>
        <v>162.80000000000001</v>
      </c>
      <c r="G22" s="5">
        <v>1</v>
      </c>
      <c r="H22" s="1">
        <v>180</v>
      </c>
      <c r="I22" s="1" t="s">
        <v>48</v>
      </c>
      <c r="J22" s="1"/>
      <c r="K22" s="1">
        <f t="shared" si="1"/>
        <v>44.4</v>
      </c>
      <c r="L22" s="1">
        <f t="shared" si="3"/>
        <v>44.4</v>
      </c>
      <c r="M22" s="1"/>
      <c r="N22" s="1"/>
      <c r="O22" s="1">
        <f t="shared" si="4"/>
        <v>8.879999999999999</v>
      </c>
      <c r="P22" s="4"/>
      <c r="Q22" s="36">
        <f t="shared" ref="Q22:Q27" si="15">AD22*AC22</f>
        <v>0</v>
      </c>
      <c r="R22" s="4"/>
      <c r="S22" s="1"/>
      <c r="T22" s="1">
        <f t="shared" si="6"/>
        <v>18.333333333333336</v>
      </c>
      <c r="U22" s="1">
        <f t="shared" si="7"/>
        <v>18.333333333333336</v>
      </c>
      <c r="V22" s="1">
        <v>7.4</v>
      </c>
      <c r="W22" s="1">
        <v>7.76</v>
      </c>
      <c r="X22" s="1">
        <v>11</v>
      </c>
      <c r="Y22" s="1">
        <v>8</v>
      </c>
      <c r="Z22" s="1">
        <v>12.58</v>
      </c>
      <c r="AA22" s="16" t="s">
        <v>58</v>
      </c>
      <c r="AB22" s="1">
        <f t="shared" si="2"/>
        <v>0</v>
      </c>
      <c r="AC22" s="5">
        <v>3.7</v>
      </c>
      <c r="AD22" s="9">
        <f t="shared" ref="AD22:AD27" si="16">MROUND(P22,AC22*AF22)/AC22</f>
        <v>0</v>
      </c>
      <c r="AE22" s="14">
        <f t="shared" ref="AE22:AE27" si="17">AD22*AC22*G22</f>
        <v>0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>
        <v>134</v>
      </c>
      <c r="D23" s="1">
        <v>2388</v>
      </c>
      <c r="E23" s="1">
        <v>1661</v>
      </c>
      <c r="F23" s="1">
        <v>811</v>
      </c>
      <c r="G23" s="5">
        <v>0.25</v>
      </c>
      <c r="H23" s="1">
        <v>180</v>
      </c>
      <c r="I23" s="1" t="s">
        <v>34</v>
      </c>
      <c r="J23" s="1">
        <v>1664</v>
      </c>
      <c r="K23" s="1">
        <f t="shared" si="1"/>
        <v>-3</v>
      </c>
      <c r="L23" s="1">
        <f t="shared" si="3"/>
        <v>149</v>
      </c>
      <c r="M23" s="1">
        <v>1512</v>
      </c>
      <c r="N23" s="1"/>
      <c r="O23" s="1">
        <f t="shared" si="4"/>
        <v>29.8</v>
      </c>
      <c r="P23" s="4"/>
      <c r="Q23" s="36">
        <f t="shared" si="15"/>
        <v>0</v>
      </c>
      <c r="R23" s="4"/>
      <c r="S23" s="1"/>
      <c r="T23" s="1">
        <f t="shared" si="6"/>
        <v>27.214765100671141</v>
      </c>
      <c r="U23" s="1">
        <f t="shared" si="7"/>
        <v>27.214765100671141</v>
      </c>
      <c r="V23" s="1">
        <v>38.4</v>
      </c>
      <c r="W23" s="1">
        <v>33.6</v>
      </c>
      <c r="X23" s="1">
        <v>23.6</v>
      </c>
      <c r="Y23" s="1">
        <v>40.4</v>
      </c>
      <c r="Z23" s="1">
        <v>50.2</v>
      </c>
      <c r="AA23" s="1"/>
      <c r="AB23" s="1">
        <f t="shared" si="2"/>
        <v>0</v>
      </c>
      <c r="AC23" s="5">
        <v>6</v>
      </c>
      <c r="AD23" s="9">
        <f t="shared" si="16"/>
        <v>0</v>
      </c>
      <c r="AE23" s="14">
        <f t="shared" si="17"/>
        <v>0</v>
      </c>
      <c r="AF23" s="1">
        <f>VLOOKUP(A23,[1]Sheet!$A:$AF,32,0)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33</v>
      </c>
      <c r="C24" s="1">
        <v>157</v>
      </c>
      <c r="D24" s="1">
        <v>762</v>
      </c>
      <c r="E24" s="1">
        <v>870</v>
      </c>
      <c r="F24" s="1">
        <v>16</v>
      </c>
      <c r="G24" s="5">
        <v>0.25</v>
      </c>
      <c r="H24" s="1">
        <v>180</v>
      </c>
      <c r="I24" s="1" t="s">
        <v>34</v>
      </c>
      <c r="J24" s="1">
        <v>885</v>
      </c>
      <c r="K24" s="1">
        <f t="shared" si="1"/>
        <v>-15</v>
      </c>
      <c r="L24" s="1">
        <f t="shared" si="3"/>
        <v>114</v>
      </c>
      <c r="M24" s="1">
        <v>756</v>
      </c>
      <c r="N24" s="1"/>
      <c r="O24" s="1">
        <f t="shared" si="4"/>
        <v>22.8</v>
      </c>
      <c r="P24" s="4">
        <f t="shared" ref="P24:P26" si="18">14*O24-F24</f>
        <v>303.2</v>
      </c>
      <c r="Q24" s="36">
        <f t="shared" si="15"/>
        <v>336</v>
      </c>
      <c r="R24" s="4"/>
      <c r="S24" s="1"/>
      <c r="T24" s="1">
        <f t="shared" si="6"/>
        <v>15.43859649122807</v>
      </c>
      <c r="U24" s="1">
        <f t="shared" si="7"/>
        <v>0.70175438596491224</v>
      </c>
      <c r="V24" s="1">
        <v>21.4</v>
      </c>
      <c r="W24" s="1">
        <v>18</v>
      </c>
      <c r="X24" s="1">
        <v>14.4</v>
      </c>
      <c r="Y24" s="1">
        <v>27.6</v>
      </c>
      <c r="Z24" s="1">
        <v>26.8</v>
      </c>
      <c r="AA24" s="1"/>
      <c r="AB24" s="1">
        <f t="shared" si="2"/>
        <v>75.8</v>
      </c>
      <c r="AC24" s="5">
        <v>6</v>
      </c>
      <c r="AD24" s="9">
        <f t="shared" si="16"/>
        <v>56</v>
      </c>
      <c r="AE24" s="14">
        <f t="shared" si="17"/>
        <v>84</v>
      </c>
      <c r="AF24" s="1">
        <f>VLOOKUP(A24,[1]Sheet!$A:$AF,32,0)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33</v>
      </c>
      <c r="C25" s="1">
        <v>86</v>
      </c>
      <c r="D25" s="1">
        <v>756</v>
      </c>
      <c r="E25" s="1">
        <v>820</v>
      </c>
      <c r="F25" s="1"/>
      <c r="G25" s="5">
        <v>0.25</v>
      </c>
      <c r="H25" s="1">
        <v>180</v>
      </c>
      <c r="I25" s="1" t="s">
        <v>34</v>
      </c>
      <c r="J25" s="1">
        <v>826</v>
      </c>
      <c r="K25" s="1">
        <f t="shared" si="1"/>
        <v>-6</v>
      </c>
      <c r="L25" s="1">
        <f t="shared" si="3"/>
        <v>64</v>
      </c>
      <c r="M25" s="1">
        <v>756</v>
      </c>
      <c r="N25" s="1"/>
      <c r="O25" s="1">
        <f t="shared" si="4"/>
        <v>12.8</v>
      </c>
      <c r="P25" s="4">
        <f t="shared" si="18"/>
        <v>179.20000000000002</v>
      </c>
      <c r="Q25" s="36">
        <f t="shared" si="15"/>
        <v>168</v>
      </c>
      <c r="R25" s="4"/>
      <c r="S25" s="1"/>
      <c r="T25" s="1">
        <f t="shared" si="6"/>
        <v>13.125</v>
      </c>
      <c r="U25" s="1">
        <f t="shared" si="7"/>
        <v>0</v>
      </c>
      <c r="V25" s="1">
        <v>18.2</v>
      </c>
      <c r="W25" s="1">
        <v>14</v>
      </c>
      <c r="X25" s="1">
        <v>10</v>
      </c>
      <c r="Y25" s="1">
        <v>18.8</v>
      </c>
      <c r="Z25" s="1">
        <v>21.8</v>
      </c>
      <c r="AA25" s="1" t="s">
        <v>44</v>
      </c>
      <c r="AB25" s="1">
        <f t="shared" si="2"/>
        <v>44.800000000000004</v>
      </c>
      <c r="AC25" s="5">
        <v>6</v>
      </c>
      <c r="AD25" s="9">
        <f t="shared" si="16"/>
        <v>28</v>
      </c>
      <c r="AE25" s="14">
        <f t="shared" si="17"/>
        <v>42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43</v>
      </c>
      <c r="C26" s="1">
        <v>222</v>
      </c>
      <c r="D26" s="1">
        <v>504</v>
      </c>
      <c r="E26" s="1">
        <v>186</v>
      </c>
      <c r="F26" s="1">
        <v>492</v>
      </c>
      <c r="G26" s="5">
        <v>1</v>
      </c>
      <c r="H26" s="1">
        <v>180</v>
      </c>
      <c r="I26" s="1" t="s">
        <v>34</v>
      </c>
      <c r="J26" s="1">
        <v>183</v>
      </c>
      <c r="K26" s="1">
        <f t="shared" si="1"/>
        <v>3</v>
      </c>
      <c r="L26" s="1">
        <f t="shared" si="3"/>
        <v>186</v>
      </c>
      <c r="M26" s="1"/>
      <c r="N26" s="1"/>
      <c r="O26" s="1">
        <f t="shared" si="4"/>
        <v>37.200000000000003</v>
      </c>
      <c r="P26" s="4">
        <f t="shared" si="18"/>
        <v>28.800000000000068</v>
      </c>
      <c r="Q26" s="36">
        <f t="shared" si="15"/>
        <v>0</v>
      </c>
      <c r="R26" s="4"/>
      <c r="S26" s="1"/>
      <c r="T26" s="1">
        <f t="shared" si="6"/>
        <v>13.225806451612902</v>
      </c>
      <c r="U26" s="1">
        <f t="shared" si="7"/>
        <v>13.225806451612902</v>
      </c>
      <c r="V26" s="1">
        <v>27.6</v>
      </c>
      <c r="W26" s="1">
        <v>30</v>
      </c>
      <c r="X26" s="1">
        <v>28.8</v>
      </c>
      <c r="Y26" s="1">
        <v>37.200000000000003</v>
      </c>
      <c r="Z26" s="1">
        <v>42</v>
      </c>
      <c r="AA26" s="1"/>
      <c r="AB26" s="1">
        <f t="shared" si="2"/>
        <v>28.800000000000068</v>
      </c>
      <c r="AC26" s="5">
        <v>6</v>
      </c>
      <c r="AD26" s="9">
        <f t="shared" si="16"/>
        <v>0</v>
      </c>
      <c r="AE26" s="14">
        <f t="shared" si="17"/>
        <v>0</v>
      </c>
      <c r="AF26" s="1">
        <f>VLOOKUP(A26,[1]Sheet!$A:$AF,32,0)</f>
        <v>12</v>
      </c>
      <c r="AG26" s="1">
        <f>VLOOKUP(A26,[1]Sheet!$A:$AG,33,0)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144</v>
      </c>
      <c r="D27" s="1">
        <v>2760</v>
      </c>
      <c r="E27" s="1">
        <v>1892</v>
      </c>
      <c r="F27" s="1">
        <v>913</v>
      </c>
      <c r="G27" s="5">
        <v>0.25</v>
      </c>
      <c r="H27" s="1">
        <v>180</v>
      </c>
      <c r="I27" s="1" t="s">
        <v>34</v>
      </c>
      <c r="J27" s="1">
        <v>1894</v>
      </c>
      <c r="K27" s="1">
        <f t="shared" si="1"/>
        <v>-2</v>
      </c>
      <c r="L27" s="1">
        <f t="shared" si="3"/>
        <v>212</v>
      </c>
      <c r="M27" s="1">
        <v>1680</v>
      </c>
      <c r="N27" s="1"/>
      <c r="O27" s="1">
        <f t="shared" si="4"/>
        <v>42.4</v>
      </c>
      <c r="P27" s="4"/>
      <c r="Q27" s="36">
        <f t="shared" si="15"/>
        <v>0</v>
      </c>
      <c r="R27" s="4"/>
      <c r="S27" s="1"/>
      <c r="T27" s="1">
        <f t="shared" si="6"/>
        <v>21.533018867924529</v>
      </c>
      <c r="U27" s="1">
        <f t="shared" si="7"/>
        <v>21.533018867924529</v>
      </c>
      <c r="V27" s="1">
        <v>50.6</v>
      </c>
      <c r="W27" s="1">
        <v>54</v>
      </c>
      <c r="X27" s="1">
        <v>34.200000000000003</v>
      </c>
      <c r="Y27" s="1">
        <v>54</v>
      </c>
      <c r="Z27" s="1">
        <v>41.8</v>
      </c>
      <c r="AA27" s="1"/>
      <c r="AB27" s="1">
        <f t="shared" si="2"/>
        <v>0</v>
      </c>
      <c r="AC27" s="5">
        <v>12</v>
      </c>
      <c r="AD27" s="9">
        <f t="shared" si="16"/>
        <v>0</v>
      </c>
      <c r="AE27" s="14">
        <f t="shared" si="17"/>
        <v>0</v>
      </c>
      <c r="AF27" s="1">
        <f>VLOOKUP(A27,[1]Sheet!$A:$AF,32,0)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64</v>
      </c>
      <c r="B28" s="18" t="s">
        <v>33</v>
      </c>
      <c r="C28" s="18">
        <v>183</v>
      </c>
      <c r="D28" s="18">
        <v>564</v>
      </c>
      <c r="E28" s="22">
        <v>255</v>
      </c>
      <c r="F28" s="22">
        <v>395</v>
      </c>
      <c r="G28" s="19">
        <v>0</v>
      </c>
      <c r="H28" s="18">
        <v>180</v>
      </c>
      <c r="I28" s="18" t="s">
        <v>54</v>
      </c>
      <c r="J28" s="18">
        <v>255</v>
      </c>
      <c r="K28" s="18">
        <f t="shared" si="1"/>
        <v>0</v>
      </c>
      <c r="L28" s="18">
        <f t="shared" si="3"/>
        <v>255</v>
      </c>
      <c r="M28" s="18"/>
      <c r="N28" s="18"/>
      <c r="O28" s="18">
        <f t="shared" si="4"/>
        <v>51</v>
      </c>
      <c r="P28" s="20"/>
      <c r="Q28" s="39"/>
      <c r="R28" s="20"/>
      <c r="S28" s="18"/>
      <c r="T28" s="18">
        <f t="shared" si="6"/>
        <v>7.7450980392156863</v>
      </c>
      <c r="U28" s="18">
        <f t="shared" si="7"/>
        <v>7.7450980392156863</v>
      </c>
      <c r="V28" s="18">
        <v>62.8</v>
      </c>
      <c r="W28" s="18">
        <v>68.599999999999994</v>
      </c>
      <c r="X28" s="18">
        <v>43.2</v>
      </c>
      <c r="Y28" s="18">
        <v>36</v>
      </c>
      <c r="Z28" s="18">
        <v>70.400000000000006</v>
      </c>
      <c r="AA28" s="18" t="s">
        <v>65</v>
      </c>
      <c r="AB28" s="18">
        <f t="shared" si="2"/>
        <v>0</v>
      </c>
      <c r="AC28" s="19">
        <v>0</v>
      </c>
      <c r="AD28" s="21"/>
      <c r="AE28" s="42"/>
      <c r="AF28" s="18"/>
      <c r="AG28" s="1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4" t="s">
        <v>66</v>
      </c>
      <c r="B29" s="1" t="s">
        <v>33</v>
      </c>
      <c r="C29" s="1"/>
      <c r="D29" s="1"/>
      <c r="E29" s="22">
        <f>E28</f>
        <v>255</v>
      </c>
      <c r="F29" s="22">
        <f>F28</f>
        <v>395</v>
      </c>
      <c r="G29" s="5">
        <v>0.25</v>
      </c>
      <c r="H29" s="1">
        <v>180</v>
      </c>
      <c r="I29" s="1" t="s">
        <v>34</v>
      </c>
      <c r="J29" s="1"/>
      <c r="K29" s="1">
        <f t="shared" si="1"/>
        <v>255</v>
      </c>
      <c r="L29" s="1">
        <f t="shared" si="3"/>
        <v>255</v>
      </c>
      <c r="M29" s="1"/>
      <c r="N29" s="1"/>
      <c r="O29" s="1">
        <f t="shared" si="4"/>
        <v>51</v>
      </c>
      <c r="P29" s="4">
        <f>20*O29-F29</f>
        <v>625</v>
      </c>
      <c r="Q29" s="36">
        <f>AD29*AC29</f>
        <v>672</v>
      </c>
      <c r="R29" s="4"/>
      <c r="S29" s="1"/>
      <c r="T29" s="1">
        <f t="shared" si="6"/>
        <v>20.921568627450981</v>
      </c>
      <c r="U29" s="1">
        <f t="shared" si="7"/>
        <v>7.7450980392156863</v>
      </c>
      <c r="V29" s="1">
        <v>62.8</v>
      </c>
      <c r="W29" s="1">
        <v>68.599999999999994</v>
      </c>
      <c r="X29" s="1">
        <v>45.6</v>
      </c>
      <c r="Y29" s="1">
        <v>36</v>
      </c>
      <c r="Z29" s="1">
        <v>70.2</v>
      </c>
      <c r="AA29" s="1" t="s">
        <v>67</v>
      </c>
      <c r="AB29" s="1">
        <f t="shared" si="2"/>
        <v>156.25</v>
      </c>
      <c r="AC29" s="5">
        <v>12</v>
      </c>
      <c r="AD29" s="9">
        <f>MROUND(P29,AC29*AF29)/AC29</f>
        <v>56</v>
      </c>
      <c r="AE29" s="14">
        <f>AD29*AC29*G29</f>
        <v>168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5" t="s">
        <v>68</v>
      </c>
      <c r="B30" s="25" t="s">
        <v>33</v>
      </c>
      <c r="C30" s="25"/>
      <c r="D30" s="25"/>
      <c r="E30" s="25"/>
      <c r="F30" s="25"/>
      <c r="G30" s="26">
        <v>0</v>
      </c>
      <c r="H30" s="25" t="e">
        <v>#N/A</v>
      </c>
      <c r="I30" s="25" t="s">
        <v>34</v>
      </c>
      <c r="J30" s="25"/>
      <c r="K30" s="25">
        <f t="shared" si="1"/>
        <v>0</v>
      </c>
      <c r="L30" s="25">
        <f t="shared" si="3"/>
        <v>0</v>
      </c>
      <c r="M30" s="25"/>
      <c r="N30" s="25"/>
      <c r="O30" s="25">
        <f t="shared" si="4"/>
        <v>0</v>
      </c>
      <c r="P30" s="27"/>
      <c r="Q30" s="38"/>
      <c r="R30" s="27"/>
      <c r="S30" s="25"/>
      <c r="T30" s="25" t="e">
        <f t="shared" si="6"/>
        <v>#DIV/0!</v>
      </c>
      <c r="U30" s="25" t="e">
        <f t="shared" si="7"/>
        <v>#DIV/0!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 t="s">
        <v>50</v>
      </c>
      <c r="AB30" s="25">
        <f t="shared" si="2"/>
        <v>0</v>
      </c>
      <c r="AC30" s="26">
        <v>0</v>
      </c>
      <c r="AD30" s="28"/>
      <c r="AE30" s="41"/>
      <c r="AF30" s="25">
        <f>VLOOKUP(A30,[1]Sheet!$A:$AF,32,0)</f>
        <v>14</v>
      </c>
      <c r="AG30" s="25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11</v>
      </c>
      <c r="D31" s="1">
        <v>120</v>
      </c>
      <c r="E31" s="1">
        <v>50</v>
      </c>
      <c r="F31" s="1">
        <v>77</v>
      </c>
      <c r="G31" s="5">
        <v>0.25</v>
      </c>
      <c r="H31" s="1">
        <v>180</v>
      </c>
      <c r="I31" s="1" t="s">
        <v>34</v>
      </c>
      <c r="J31" s="1">
        <v>50</v>
      </c>
      <c r="K31" s="1">
        <f t="shared" si="1"/>
        <v>0</v>
      </c>
      <c r="L31" s="1">
        <f t="shared" si="3"/>
        <v>50</v>
      </c>
      <c r="M31" s="1"/>
      <c r="N31" s="1"/>
      <c r="O31" s="1">
        <f t="shared" si="4"/>
        <v>10</v>
      </c>
      <c r="P31" s="4">
        <f t="shared" ref="P31" si="19">14*O31-F31</f>
        <v>63</v>
      </c>
      <c r="Q31" s="36">
        <f t="shared" ref="Q31:Q32" si="20">AD31*AC31</f>
        <v>84</v>
      </c>
      <c r="R31" s="4"/>
      <c r="S31" s="1"/>
      <c r="T31" s="1">
        <f t="shared" si="6"/>
        <v>16.100000000000001</v>
      </c>
      <c r="U31" s="1">
        <f t="shared" si="7"/>
        <v>7.7</v>
      </c>
      <c r="V31" s="1">
        <v>6.4</v>
      </c>
      <c r="W31" s="1">
        <v>10.199999999999999</v>
      </c>
      <c r="X31" s="1">
        <v>4.2</v>
      </c>
      <c r="Y31" s="1">
        <v>3.6</v>
      </c>
      <c r="Z31" s="1">
        <v>7.6</v>
      </c>
      <c r="AA31" s="1"/>
      <c r="AB31" s="1">
        <f t="shared" si="2"/>
        <v>15.75</v>
      </c>
      <c r="AC31" s="5">
        <v>6</v>
      </c>
      <c r="AD31" s="9">
        <f t="shared" ref="AD31:AD32" si="21">MROUND(P31,AC31*AF31)/AC31</f>
        <v>14</v>
      </c>
      <c r="AE31" s="14">
        <f t="shared" ref="AE31:AE32" si="22">AD31*AC31*G31</f>
        <v>21</v>
      </c>
      <c r="AF31" s="1">
        <f>VLOOKUP(A31,[1]Sheet!$A:$AF,32,0)</f>
        <v>14</v>
      </c>
      <c r="AG31" s="1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34</v>
      </c>
      <c r="D32" s="1">
        <v>902</v>
      </c>
      <c r="E32" s="1">
        <v>869</v>
      </c>
      <c r="F32" s="1">
        <v>61</v>
      </c>
      <c r="G32" s="5">
        <v>0.25</v>
      </c>
      <c r="H32" s="1">
        <v>180</v>
      </c>
      <c r="I32" s="1" t="s">
        <v>34</v>
      </c>
      <c r="J32" s="1">
        <v>869</v>
      </c>
      <c r="K32" s="1">
        <f t="shared" si="1"/>
        <v>0</v>
      </c>
      <c r="L32" s="1">
        <f t="shared" si="3"/>
        <v>29</v>
      </c>
      <c r="M32" s="1">
        <v>840</v>
      </c>
      <c r="N32" s="1"/>
      <c r="O32" s="1">
        <f t="shared" si="4"/>
        <v>5.8</v>
      </c>
      <c r="P32" s="4">
        <f>20*O32-F32</f>
        <v>55</v>
      </c>
      <c r="Q32" s="36">
        <f t="shared" si="20"/>
        <v>0</v>
      </c>
      <c r="R32" s="4"/>
      <c r="S32" s="1"/>
      <c r="T32" s="1">
        <f t="shared" si="6"/>
        <v>10.517241379310345</v>
      </c>
      <c r="U32" s="1">
        <f t="shared" si="7"/>
        <v>10.517241379310345</v>
      </c>
      <c r="V32" s="1">
        <v>6.8</v>
      </c>
      <c r="W32" s="1">
        <v>7.8</v>
      </c>
      <c r="X32" s="1">
        <v>3.4</v>
      </c>
      <c r="Y32" s="1">
        <v>3.8</v>
      </c>
      <c r="Z32" s="1">
        <v>8</v>
      </c>
      <c r="AA32" s="1"/>
      <c r="AB32" s="1">
        <f t="shared" si="2"/>
        <v>13.75</v>
      </c>
      <c r="AC32" s="5">
        <v>12</v>
      </c>
      <c r="AD32" s="9">
        <f t="shared" si="21"/>
        <v>0</v>
      </c>
      <c r="AE32" s="14">
        <f t="shared" si="22"/>
        <v>0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5" t="s">
        <v>71</v>
      </c>
      <c r="B33" s="25" t="s">
        <v>33</v>
      </c>
      <c r="C33" s="25"/>
      <c r="D33" s="25">
        <v>672</v>
      </c>
      <c r="E33" s="25">
        <v>672</v>
      </c>
      <c r="F33" s="25"/>
      <c r="G33" s="26">
        <v>0</v>
      </c>
      <c r="H33" s="25" t="e">
        <v>#N/A</v>
      </c>
      <c r="I33" s="25" t="s">
        <v>34</v>
      </c>
      <c r="J33" s="25">
        <v>672</v>
      </c>
      <c r="K33" s="25">
        <f t="shared" si="1"/>
        <v>0</v>
      </c>
      <c r="L33" s="25">
        <f t="shared" si="3"/>
        <v>0</v>
      </c>
      <c r="M33" s="25">
        <v>672</v>
      </c>
      <c r="N33" s="25"/>
      <c r="O33" s="25">
        <f t="shared" si="4"/>
        <v>0</v>
      </c>
      <c r="P33" s="27"/>
      <c r="Q33" s="38"/>
      <c r="R33" s="27"/>
      <c r="S33" s="25"/>
      <c r="T33" s="25" t="e">
        <f t="shared" si="6"/>
        <v>#DIV/0!</v>
      </c>
      <c r="U33" s="25" t="e">
        <f t="shared" si="7"/>
        <v>#DIV/0!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 t="s">
        <v>50</v>
      </c>
      <c r="AB33" s="25">
        <f t="shared" si="2"/>
        <v>0</v>
      </c>
      <c r="AC33" s="26">
        <v>0</v>
      </c>
      <c r="AD33" s="28"/>
      <c r="AE33" s="41"/>
      <c r="AF33" s="25">
        <f>VLOOKUP(A33,[1]Sheet!$A:$AF,32,0)</f>
        <v>12</v>
      </c>
      <c r="AG33" s="25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72</v>
      </c>
      <c r="B34" s="25" t="s">
        <v>33</v>
      </c>
      <c r="C34" s="25"/>
      <c r="D34" s="25">
        <v>672</v>
      </c>
      <c r="E34" s="25">
        <v>672</v>
      </c>
      <c r="F34" s="25"/>
      <c r="G34" s="26">
        <v>0</v>
      </c>
      <c r="H34" s="25" t="e">
        <v>#N/A</v>
      </c>
      <c r="I34" s="25" t="s">
        <v>34</v>
      </c>
      <c r="J34" s="25">
        <v>672</v>
      </c>
      <c r="K34" s="25">
        <f t="shared" si="1"/>
        <v>0</v>
      </c>
      <c r="L34" s="25">
        <f t="shared" si="3"/>
        <v>0</v>
      </c>
      <c r="M34" s="25">
        <v>672</v>
      </c>
      <c r="N34" s="25"/>
      <c r="O34" s="25">
        <f t="shared" si="4"/>
        <v>0</v>
      </c>
      <c r="P34" s="27"/>
      <c r="Q34" s="38"/>
      <c r="R34" s="27"/>
      <c r="S34" s="25"/>
      <c r="T34" s="25" t="e">
        <f t="shared" si="6"/>
        <v>#DIV/0!</v>
      </c>
      <c r="U34" s="25" t="e">
        <f t="shared" si="7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50</v>
      </c>
      <c r="AB34" s="25">
        <f t="shared" si="2"/>
        <v>0</v>
      </c>
      <c r="AC34" s="26">
        <v>0</v>
      </c>
      <c r="AD34" s="28"/>
      <c r="AE34" s="41"/>
      <c r="AF34" s="25">
        <f>VLOOKUP(A34,[1]Sheet!$A:$AF,32,0)</f>
        <v>12</v>
      </c>
      <c r="AG34" s="25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73</v>
      </c>
      <c r="B35" s="25" t="s">
        <v>33</v>
      </c>
      <c r="C35" s="25"/>
      <c r="D35" s="25"/>
      <c r="E35" s="25"/>
      <c r="F35" s="25"/>
      <c r="G35" s="26">
        <v>0</v>
      </c>
      <c r="H35" s="25" t="e">
        <v>#N/A</v>
      </c>
      <c r="I35" s="25" t="s">
        <v>34</v>
      </c>
      <c r="J35" s="25"/>
      <c r="K35" s="25">
        <f t="shared" si="1"/>
        <v>0</v>
      </c>
      <c r="L35" s="25">
        <f t="shared" si="3"/>
        <v>0</v>
      </c>
      <c r="M35" s="25"/>
      <c r="N35" s="25"/>
      <c r="O35" s="25">
        <f t="shared" si="4"/>
        <v>0</v>
      </c>
      <c r="P35" s="27"/>
      <c r="Q35" s="38"/>
      <c r="R35" s="27"/>
      <c r="S35" s="25"/>
      <c r="T35" s="25" t="e">
        <f t="shared" si="6"/>
        <v>#DIV/0!</v>
      </c>
      <c r="U35" s="25" t="e">
        <f t="shared" si="7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50</v>
      </c>
      <c r="AB35" s="25">
        <f t="shared" si="2"/>
        <v>0</v>
      </c>
      <c r="AC35" s="26">
        <v>0</v>
      </c>
      <c r="AD35" s="28"/>
      <c r="AE35" s="41"/>
      <c r="AF35" s="25">
        <f>VLOOKUP(A35,[1]Sheet!$A:$AF,32,0)</f>
        <v>12</v>
      </c>
      <c r="AG35" s="25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33</v>
      </c>
      <c r="C36" s="1">
        <v>192</v>
      </c>
      <c r="D36" s="1">
        <v>1424</v>
      </c>
      <c r="E36" s="1">
        <v>811</v>
      </c>
      <c r="F36" s="1">
        <v>762</v>
      </c>
      <c r="G36" s="5">
        <v>0.75</v>
      </c>
      <c r="H36" s="1">
        <v>180</v>
      </c>
      <c r="I36" s="1" t="s">
        <v>34</v>
      </c>
      <c r="J36" s="1">
        <v>806</v>
      </c>
      <c r="K36" s="1">
        <f t="shared" si="1"/>
        <v>5</v>
      </c>
      <c r="L36" s="1">
        <f t="shared" si="3"/>
        <v>139</v>
      </c>
      <c r="M36" s="1">
        <v>672</v>
      </c>
      <c r="N36" s="1"/>
      <c r="O36" s="1">
        <f t="shared" si="4"/>
        <v>27.8</v>
      </c>
      <c r="P36" s="4"/>
      <c r="Q36" s="36">
        <f>AD36*AC36</f>
        <v>0</v>
      </c>
      <c r="R36" s="4"/>
      <c r="S36" s="1"/>
      <c r="T36" s="1">
        <f t="shared" si="6"/>
        <v>27.410071942446042</v>
      </c>
      <c r="U36" s="1">
        <f t="shared" si="7"/>
        <v>27.410071942446042</v>
      </c>
      <c r="V36" s="1">
        <v>29.2</v>
      </c>
      <c r="W36" s="1">
        <v>31.2</v>
      </c>
      <c r="X36" s="1">
        <v>27.2</v>
      </c>
      <c r="Y36" s="1">
        <v>29.2</v>
      </c>
      <c r="Z36" s="1">
        <v>27.8</v>
      </c>
      <c r="AA36" s="1"/>
      <c r="AB36" s="1">
        <f t="shared" si="2"/>
        <v>0</v>
      </c>
      <c r="AC36" s="5">
        <v>8</v>
      </c>
      <c r="AD36" s="9">
        <f>MROUND(P36,AC36*AF36)/AC36</f>
        <v>0</v>
      </c>
      <c r="AE36" s="14">
        <f>AD36*AC36*G36</f>
        <v>0</v>
      </c>
      <c r="AF36" s="1">
        <f>VLOOKUP(A36,[1]Sheet!$A:$AF,32,0)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5" t="s">
        <v>75</v>
      </c>
      <c r="B37" s="25" t="s">
        <v>33</v>
      </c>
      <c r="C37" s="25"/>
      <c r="D37" s="25"/>
      <c r="E37" s="25"/>
      <c r="F37" s="25"/>
      <c r="G37" s="26">
        <v>0</v>
      </c>
      <c r="H37" s="25" t="e">
        <v>#N/A</v>
      </c>
      <c r="I37" s="25" t="s">
        <v>34</v>
      </c>
      <c r="J37" s="25"/>
      <c r="K37" s="25">
        <f t="shared" ref="K37:K68" si="23">E37-J37</f>
        <v>0</v>
      </c>
      <c r="L37" s="25">
        <f t="shared" si="3"/>
        <v>0</v>
      </c>
      <c r="M37" s="25"/>
      <c r="N37" s="25"/>
      <c r="O37" s="25">
        <f t="shared" si="4"/>
        <v>0</v>
      </c>
      <c r="P37" s="27"/>
      <c r="Q37" s="38"/>
      <c r="R37" s="27"/>
      <c r="S37" s="25"/>
      <c r="T37" s="25" t="e">
        <f t="shared" si="6"/>
        <v>#DIV/0!</v>
      </c>
      <c r="U37" s="25" t="e">
        <f t="shared" si="7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 t="s">
        <v>50</v>
      </c>
      <c r="AB37" s="25">
        <f t="shared" ref="AB37:AB68" si="24">P37*G37</f>
        <v>0</v>
      </c>
      <c r="AC37" s="26">
        <v>0</v>
      </c>
      <c r="AD37" s="28"/>
      <c r="AE37" s="41"/>
      <c r="AF37" s="25">
        <f>VLOOKUP(A37,[1]Sheet!$A:$AF,32,0)</f>
        <v>12</v>
      </c>
      <c r="AG37" s="25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76</v>
      </c>
      <c r="B38" s="25" t="s">
        <v>33</v>
      </c>
      <c r="C38" s="25"/>
      <c r="D38" s="25">
        <v>672</v>
      </c>
      <c r="E38" s="25">
        <v>672</v>
      </c>
      <c r="F38" s="25"/>
      <c r="G38" s="26">
        <v>0</v>
      </c>
      <c r="H38" s="25" t="e">
        <v>#N/A</v>
      </c>
      <c r="I38" s="25" t="s">
        <v>34</v>
      </c>
      <c r="J38" s="25">
        <v>672</v>
      </c>
      <c r="K38" s="25">
        <f t="shared" si="23"/>
        <v>0</v>
      </c>
      <c r="L38" s="25">
        <f t="shared" si="3"/>
        <v>0</v>
      </c>
      <c r="M38" s="25">
        <v>672</v>
      </c>
      <c r="N38" s="25"/>
      <c r="O38" s="25">
        <f t="shared" si="4"/>
        <v>0</v>
      </c>
      <c r="P38" s="27"/>
      <c r="Q38" s="38"/>
      <c r="R38" s="27"/>
      <c r="S38" s="25"/>
      <c r="T38" s="25" t="e">
        <f t="shared" si="6"/>
        <v>#DIV/0!</v>
      </c>
      <c r="U38" s="25" t="e">
        <f t="shared" si="7"/>
        <v>#DIV/0!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 t="s">
        <v>50</v>
      </c>
      <c r="AB38" s="25">
        <f t="shared" si="24"/>
        <v>0</v>
      </c>
      <c r="AC38" s="26">
        <v>0</v>
      </c>
      <c r="AD38" s="28"/>
      <c r="AE38" s="41"/>
      <c r="AF38" s="25">
        <f>VLOOKUP(A38,[1]Sheet!$A:$AF,32,0)</f>
        <v>12</v>
      </c>
      <c r="AG38" s="25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77</v>
      </c>
      <c r="B39" s="25" t="s">
        <v>33</v>
      </c>
      <c r="C39" s="25"/>
      <c r="D39" s="25">
        <v>1344</v>
      </c>
      <c r="E39" s="25">
        <v>1344</v>
      </c>
      <c r="F39" s="25"/>
      <c r="G39" s="26">
        <v>0</v>
      </c>
      <c r="H39" s="25" t="e">
        <v>#N/A</v>
      </c>
      <c r="I39" s="25" t="s">
        <v>34</v>
      </c>
      <c r="J39" s="25">
        <v>1344</v>
      </c>
      <c r="K39" s="25">
        <f t="shared" si="23"/>
        <v>0</v>
      </c>
      <c r="L39" s="25">
        <f t="shared" si="3"/>
        <v>0</v>
      </c>
      <c r="M39" s="25">
        <v>1344</v>
      </c>
      <c r="N39" s="25"/>
      <c r="O39" s="25">
        <f t="shared" si="4"/>
        <v>0</v>
      </c>
      <c r="P39" s="27"/>
      <c r="Q39" s="38"/>
      <c r="R39" s="27"/>
      <c r="S39" s="25"/>
      <c r="T39" s="25" t="e">
        <f t="shared" si="6"/>
        <v>#DIV/0!</v>
      </c>
      <c r="U39" s="25" t="e">
        <f t="shared" si="7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50</v>
      </c>
      <c r="AB39" s="25">
        <f t="shared" si="24"/>
        <v>0</v>
      </c>
      <c r="AC39" s="26">
        <v>0</v>
      </c>
      <c r="AD39" s="28"/>
      <c r="AE39" s="41"/>
      <c r="AF39" s="25">
        <f>VLOOKUP(A39,[1]Sheet!$A:$AF,32,0)</f>
        <v>12</v>
      </c>
      <c r="AG39" s="25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33</v>
      </c>
      <c r="C40" s="1">
        <v>301</v>
      </c>
      <c r="D40" s="1">
        <v>13</v>
      </c>
      <c r="E40" s="1">
        <v>76</v>
      </c>
      <c r="F40" s="1">
        <v>225</v>
      </c>
      <c r="G40" s="5">
        <v>0.9</v>
      </c>
      <c r="H40" s="1">
        <v>180</v>
      </c>
      <c r="I40" s="1" t="s">
        <v>34</v>
      </c>
      <c r="J40" s="1">
        <v>73</v>
      </c>
      <c r="K40" s="1">
        <f t="shared" si="23"/>
        <v>3</v>
      </c>
      <c r="L40" s="1">
        <f t="shared" si="3"/>
        <v>76</v>
      </c>
      <c r="M40" s="1"/>
      <c r="N40" s="1"/>
      <c r="O40" s="1">
        <f t="shared" si="4"/>
        <v>15.2</v>
      </c>
      <c r="P40" s="4"/>
      <c r="Q40" s="36">
        <f t="shared" ref="Q40:Q41" si="25">AD40*AC40</f>
        <v>0</v>
      </c>
      <c r="R40" s="4"/>
      <c r="S40" s="1"/>
      <c r="T40" s="1">
        <f t="shared" si="6"/>
        <v>14.80263157894737</v>
      </c>
      <c r="U40" s="1">
        <f t="shared" si="7"/>
        <v>14.80263157894737</v>
      </c>
      <c r="V40" s="1">
        <v>9.8000000000000007</v>
      </c>
      <c r="W40" s="1">
        <v>10.199999999999999</v>
      </c>
      <c r="X40" s="1">
        <v>11.8</v>
      </c>
      <c r="Y40" s="1">
        <v>13</v>
      </c>
      <c r="Z40" s="1">
        <v>11.8</v>
      </c>
      <c r="AA40" s="23" t="s">
        <v>35</v>
      </c>
      <c r="AB40" s="1">
        <f t="shared" si="24"/>
        <v>0</v>
      </c>
      <c r="AC40" s="5">
        <v>8</v>
      </c>
      <c r="AD40" s="9">
        <f t="shared" ref="AD40:AD41" si="26">MROUND(P40,AC40*AF40)/AC40</f>
        <v>0</v>
      </c>
      <c r="AE40" s="14">
        <f t="shared" ref="AE40:AE41" si="27">AD40*AC40*G40</f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33</v>
      </c>
      <c r="C41" s="1">
        <v>138</v>
      </c>
      <c r="D41" s="1"/>
      <c r="E41" s="1">
        <v>83</v>
      </c>
      <c r="F41" s="1">
        <v>21</v>
      </c>
      <c r="G41" s="5">
        <v>0.9</v>
      </c>
      <c r="H41" s="1">
        <v>180</v>
      </c>
      <c r="I41" s="1" t="s">
        <v>34</v>
      </c>
      <c r="J41" s="1">
        <v>84</v>
      </c>
      <c r="K41" s="1">
        <f t="shared" si="23"/>
        <v>-1</v>
      </c>
      <c r="L41" s="1">
        <f t="shared" si="3"/>
        <v>83</v>
      </c>
      <c r="M41" s="1"/>
      <c r="N41" s="1"/>
      <c r="O41" s="1">
        <f t="shared" si="4"/>
        <v>16.600000000000001</v>
      </c>
      <c r="P41" s="4">
        <f t="shared" ref="P41" si="28">14*O41-F41</f>
        <v>211.40000000000003</v>
      </c>
      <c r="Q41" s="36">
        <f t="shared" si="25"/>
        <v>192</v>
      </c>
      <c r="R41" s="4"/>
      <c r="S41" s="1"/>
      <c r="T41" s="1">
        <f t="shared" si="6"/>
        <v>12.831325301204819</v>
      </c>
      <c r="U41" s="1">
        <f t="shared" si="7"/>
        <v>1.2650602409638554</v>
      </c>
      <c r="V41" s="1">
        <v>16.399999999999999</v>
      </c>
      <c r="W41" s="1">
        <v>12.4</v>
      </c>
      <c r="X41" s="1">
        <v>11.2</v>
      </c>
      <c r="Y41" s="1">
        <v>14.4</v>
      </c>
      <c r="Z41" s="1">
        <v>19.600000000000001</v>
      </c>
      <c r="AA41" s="1"/>
      <c r="AB41" s="1">
        <f t="shared" si="24"/>
        <v>190.26000000000005</v>
      </c>
      <c r="AC41" s="5">
        <v>8</v>
      </c>
      <c r="AD41" s="9">
        <f t="shared" si="26"/>
        <v>24</v>
      </c>
      <c r="AE41" s="14">
        <f t="shared" si="27"/>
        <v>172.8</v>
      </c>
      <c r="AF41" s="1">
        <f>VLOOKUP(A41,[1]Sheet!$A:$AF,32,0)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5" t="s">
        <v>80</v>
      </c>
      <c r="B42" s="25" t="s">
        <v>33</v>
      </c>
      <c r="C42" s="25"/>
      <c r="D42" s="25">
        <v>1344</v>
      </c>
      <c r="E42" s="25">
        <v>1344</v>
      </c>
      <c r="F42" s="25"/>
      <c r="G42" s="26">
        <v>0</v>
      </c>
      <c r="H42" s="25" t="e">
        <v>#N/A</v>
      </c>
      <c r="I42" s="25" t="s">
        <v>34</v>
      </c>
      <c r="J42" s="25">
        <v>1344</v>
      </c>
      <c r="K42" s="25">
        <f t="shared" si="23"/>
        <v>0</v>
      </c>
      <c r="L42" s="25">
        <f t="shared" si="3"/>
        <v>0</v>
      </c>
      <c r="M42" s="25">
        <v>1344</v>
      </c>
      <c r="N42" s="25"/>
      <c r="O42" s="25">
        <f t="shared" si="4"/>
        <v>0</v>
      </c>
      <c r="P42" s="27"/>
      <c r="Q42" s="38"/>
      <c r="R42" s="27"/>
      <c r="S42" s="25"/>
      <c r="T42" s="25" t="e">
        <f t="shared" si="6"/>
        <v>#DIV/0!</v>
      </c>
      <c r="U42" s="25" t="e">
        <f t="shared" si="7"/>
        <v>#DIV/0!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 t="s">
        <v>50</v>
      </c>
      <c r="AB42" s="25">
        <f t="shared" si="24"/>
        <v>0</v>
      </c>
      <c r="AC42" s="26">
        <v>0</v>
      </c>
      <c r="AD42" s="28"/>
      <c r="AE42" s="41"/>
      <c r="AF42" s="25">
        <f>VLOOKUP(A42,[1]Sheet!$A:$AF,32,0)</f>
        <v>12</v>
      </c>
      <c r="AG42" s="25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71</v>
      </c>
      <c r="D43" s="1">
        <v>1536</v>
      </c>
      <c r="E43" s="1">
        <v>1477</v>
      </c>
      <c r="F43" s="1">
        <v>77</v>
      </c>
      <c r="G43" s="5">
        <v>0.9</v>
      </c>
      <c r="H43" s="1">
        <v>180</v>
      </c>
      <c r="I43" s="1" t="s">
        <v>48</v>
      </c>
      <c r="J43" s="1">
        <v>1489</v>
      </c>
      <c r="K43" s="1">
        <f t="shared" si="23"/>
        <v>-12</v>
      </c>
      <c r="L43" s="1">
        <f t="shared" si="3"/>
        <v>1477</v>
      </c>
      <c r="M43" s="1"/>
      <c r="N43" s="1"/>
      <c r="O43" s="1">
        <f t="shared" si="4"/>
        <v>295.39999999999998</v>
      </c>
      <c r="P43" s="4">
        <f t="shared" ref="P43:P52" si="29">14*O43-F43</f>
        <v>4058.5999999999995</v>
      </c>
      <c r="Q43" s="36">
        <f t="shared" ref="Q43:Q54" si="30">AD43*AC43</f>
        <v>4032</v>
      </c>
      <c r="R43" s="4"/>
      <c r="S43" s="1"/>
      <c r="T43" s="1">
        <f t="shared" si="6"/>
        <v>13.909952606635072</v>
      </c>
      <c r="U43" s="1">
        <f t="shared" si="7"/>
        <v>0.26066350710900477</v>
      </c>
      <c r="V43" s="1">
        <v>16.2</v>
      </c>
      <c r="W43" s="1">
        <v>22</v>
      </c>
      <c r="X43" s="1">
        <v>16.8</v>
      </c>
      <c r="Y43" s="1">
        <v>23.4</v>
      </c>
      <c r="Z43" s="1">
        <v>26.6</v>
      </c>
      <c r="AA43" s="1"/>
      <c r="AB43" s="1">
        <f t="shared" si="24"/>
        <v>3652.74</v>
      </c>
      <c r="AC43" s="5">
        <v>8</v>
      </c>
      <c r="AD43" s="9">
        <f t="shared" ref="AD43:AD54" si="31">MROUND(P43,AC43*AF43)/AC43</f>
        <v>504</v>
      </c>
      <c r="AE43" s="14">
        <f t="shared" ref="AE43:AE54" si="32">AD43*AC43*G43</f>
        <v>3628.8</v>
      </c>
      <c r="AF43" s="1">
        <f>VLOOKUP(A43,[1]Sheet!$A:$AF,32,0)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/>
      <c r="D44" s="1">
        <v>198</v>
      </c>
      <c r="E44" s="1">
        <v>35</v>
      </c>
      <c r="F44" s="1">
        <v>157</v>
      </c>
      <c r="G44" s="5">
        <v>0.43</v>
      </c>
      <c r="H44" s="1">
        <v>180</v>
      </c>
      <c r="I44" s="1" t="s">
        <v>48</v>
      </c>
      <c r="J44" s="1">
        <v>35</v>
      </c>
      <c r="K44" s="1">
        <f t="shared" si="23"/>
        <v>0</v>
      </c>
      <c r="L44" s="1">
        <f t="shared" si="3"/>
        <v>35</v>
      </c>
      <c r="M44" s="1"/>
      <c r="N44" s="1"/>
      <c r="O44" s="1">
        <f t="shared" si="4"/>
        <v>7</v>
      </c>
      <c r="P44" s="4"/>
      <c r="Q44" s="36">
        <f t="shared" si="30"/>
        <v>0</v>
      </c>
      <c r="R44" s="4"/>
      <c r="S44" s="1"/>
      <c r="T44" s="1">
        <f t="shared" si="6"/>
        <v>22.428571428571427</v>
      </c>
      <c r="U44" s="1">
        <f t="shared" si="7"/>
        <v>22.428571428571427</v>
      </c>
      <c r="V44" s="1">
        <v>0.4</v>
      </c>
      <c r="W44" s="1">
        <v>7.2</v>
      </c>
      <c r="X44" s="1">
        <v>5</v>
      </c>
      <c r="Y44" s="1">
        <v>4.8</v>
      </c>
      <c r="Z44" s="1">
        <v>5.4</v>
      </c>
      <c r="AA44" s="1"/>
      <c r="AB44" s="1">
        <f t="shared" si="24"/>
        <v>0</v>
      </c>
      <c r="AC44" s="5">
        <v>16</v>
      </c>
      <c r="AD44" s="9">
        <f t="shared" si="31"/>
        <v>0</v>
      </c>
      <c r="AE44" s="14">
        <f t="shared" si="32"/>
        <v>0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43</v>
      </c>
      <c r="C45" s="1">
        <v>350</v>
      </c>
      <c r="D45" s="1">
        <v>720</v>
      </c>
      <c r="E45" s="1">
        <v>290</v>
      </c>
      <c r="F45" s="1">
        <v>725</v>
      </c>
      <c r="G45" s="5">
        <v>1</v>
      </c>
      <c r="H45" s="1">
        <v>180</v>
      </c>
      <c r="I45" s="1" t="s">
        <v>34</v>
      </c>
      <c r="J45" s="1">
        <v>290</v>
      </c>
      <c r="K45" s="1">
        <f t="shared" si="23"/>
        <v>0</v>
      </c>
      <c r="L45" s="1">
        <f t="shared" si="3"/>
        <v>290</v>
      </c>
      <c r="M45" s="1"/>
      <c r="N45" s="1"/>
      <c r="O45" s="1">
        <f t="shared" si="4"/>
        <v>58</v>
      </c>
      <c r="P45" s="4">
        <f>20*O45-F45</f>
        <v>435</v>
      </c>
      <c r="Q45" s="36">
        <f t="shared" si="30"/>
        <v>420</v>
      </c>
      <c r="R45" s="4"/>
      <c r="S45" s="1"/>
      <c r="T45" s="1">
        <f t="shared" si="6"/>
        <v>19.741379310344829</v>
      </c>
      <c r="U45" s="1">
        <f t="shared" si="7"/>
        <v>12.5</v>
      </c>
      <c r="V45" s="1">
        <v>57</v>
      </c>
      <c r="W45" s="1">
        <v>64</v>
      </c>
      <c r="X45" s="1">
        <v>49</v>
      </c>
      <c r="Y45" s="1">
        <v>83</v>
      </c>
      <c r="Z45" s="1">
        <v>60.206000000000003</v>
      </c>
      <c r="AA45" s="1"/>
      <c r="AB45" s="1">
        <f t="shared" si="24"/>
        <v>435</v>
      </c>
      <c r="AC45" s="5">
        <v>5</v>
      </c>
      <c r="AD45" s="9">
        <f t="shared" si="31"/>
        <v>84</v>
      </c>
      <c r="AE45" s="14">
        <f t="shared" si="32"/>
        <v>420</v>
      </c>
      <c r="AF45" s="1">
        <f>VLOOKUP(A45,[1]Sheet!$A:$AF,32,0)</f>
        <v>12</v>
      </c>
      <c r="AG45" s="1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100</v>
      </c>
      <c r="D46" s="1">
        <v>2784</v>
      </c>
      <c r="E46" s="1">
        <v>2157</v>
      </c>
      <c r="F46" s="1">
        <v>655</v>
      </c>
      <c r="G46" s="5">
        <v>0.9</v>
      </c>
      <c r="H46" s="1">
        <v>180</v>
      </c>
      <c r="I46" s="1" t="s">
        <v>48</v>
      </c>
      <c r="J46" s="1">
        <v>2297</v>
      </c>
      <c r="K46" s="1">
        <f t="shared" si="23"/>
        <v>-140</v>
      </c>
      <c r="L46" s="1">
        <f t="shared" si="3"/>
        <v>1485</v>
      </c>
      <c r="M46" s="1">
        <v>672</v>
      </c>
      <c r="N46" s="1"/>
      <c r="O46" s="1">
        <f t="shared" si="4"/>
        <v>297</v>
      </c>
      <c r="P46" s="4">
        <f t="shared" si="29"/>
        <v>3503</v>
      </c>
      <c r="Q46" s="36">
        <f t="shared" si="30"/>
        <v>3456</v>
      </c>
      <c r="R46" s="4"/>
      <c r="S46" s="1"/>
      <c r="T46" s="1">
        <f t="shared" si="6"/>
        <v>13.841750841750843</v>
      </c>
      <c r="U46" s="1">
        <f t="shared" si="7"/>
        <v>2.2053872053872055</v>
      </c>
      <c r="V46" s="1">
        <v>53.6</v>
      </c>
      <c r="W46" s="1">
        <v>65.400000000000006</v>
      </c>
      <c r="X46" s="1">
        <v>41.4</v>
      </c>
      <c r="Y46" s="1">
        <v>45.8</v>
      </c>
      <c r="Z46" s="1">
        <v>62.6</v>
      </c>
      <c r="AA46" s="1"/>
      <c r="AB46" s="1">
        <f t="shared" si="24"/>
        <v>3152.7000000000003</v>
      </c>
      <c r="AC46" s="5">
        <v>8</v>
      </c>
      <c r="AD46" s="9">
        <f t="shared" si="31"/>
        <v>432</v>
      </c>
      <c r="AE46" s="14">
        <f t="shared" si="32"/>
        <v>3110.4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33</v>
      </c>
      <c r="C47" s="1">
        <v>21</v>
      </c>
      <c r="D47" s="1">
        <v>1547</v>
      </c>
      <c r="E47" s="1">
        <v>1392</v>
      </c>
      <c r="F47" s="1">
        <v>159</v>
      </c>
      <c r="G47" s="5">
        <v>0.43</v>
      </c>
      <c r="H47" s="1">
        <v>180</v>
      </c>
      <c r="I47" s="1" t="s">
        <v>48</v>
      </c>
      <c r="J47" s="1">
        <v>1400</v>
      </c>
      <c r="K47" s="1">
        <f t="shared" si="23"/>
        <v>-8</v>
      </c>
      <c r="L47" s="1">
        <f t="shared" si="3"/>
        <v>48</v>
      </c>
      <c r="M47" s="1">
        <v>1344</v>
      </c>
      <c r="N47" s="1"/>
      <c r="O47" s="1">
        <f t="shared" si="4"/>
        <v>9.6</v>
      </c>
      <c r="P47" s="4"/>
      <c r="Q47" s="36">
        <f t="shared" si="30"/>
        <v>0</v>
      </c>
      <c r="R47" s="4"/>
      <c r="S47" s="1"/>
      <c r="T47" s="1">
        <f t="shared" si="6"/>
        <v>16.5625</v>
      </c>
      <c r="U47" s="1">
        <f t="shared" si="7"/>
        <v>16.5625</v>
      </c>
      <c r="V47" s="1">
        <v>18.8</v>
      </c>
      <c r="W47" s="1">
        <v>13.8</v>
      </c>
      <c r="X47" s="1">
        <v>9.8000000000000007</v>
      </c>
      <c r="Y47" s="1">
        <v>11.8</v>
      </c>
      <c r="Z47" s="1">
        <v>11.6</v>
      </c>
      <c r="AA47" s="1"/>
      <c r="AB47" s="1">
        <f t="shared" si="24"/>
        <v>0</v>
      </c>
      <c r="AC47" s="5">
        <v>16</v>
      </c>
      <c r="AD47" s="9">
        <f t="shared" si="31"/>
        <v>0</v>
      </c>
      <c r="AE47" s="14">
        <f t="shared" si="32"/>
        <v>0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30" t="s">
        <v>86</v>
      </c>
      <c r="B48" s="30" t="s">
        <v>33</v>
      </c>
      <c r="C48" s="30">
        <v>25</v>
      </c>
      <c r="D48" s="30"/>
      <c r="E48" s="30">
        <v>4</v>
      </c>
      <c r="F48" s="30">
        <v>2</v>
      </c>
      <c r="G48" s="31">
        <v>0.7</v>
      </c>
      <c r="H48" s="30">
        <v>180</v>
      </c>
      <c r="I48" s="30" t="s">
        <v>34</v>
      </c>
      <c r="J48" s="30">
        <v>7</v>
      </c>
      <c r="K48" s="30">
        <f t="shared" si="23"/>
        <v>-3</v>
      </c>
      <c r="L48" s="30">
        <f t="shared" si="3"/>
        <v>4</v>
      </c>
      <c r="M48" s="30"/>
      <c r="N48" s="30"/>
      <c r="O48" s="30">
        <f t="shared" si="4"/>
        <v>0.8</v>
      </c>
      <c r="P48" s="29">
        <v>0</v>
      </c>
      <c r="Q48" s="37">
        <f t="shared" si="30"/>
        <v>0</v>
      </c>
      <c r="R48" s="32"/>
      <c r="S48" s="30"/>
      <c r="T48" s="34">
        <f t="shared" si="6"/>
        <v>2.5</v>
      </c>
      <c r="U48" s="30">
        <f t="shared" si="7"/>
        <v>2.5</v>
      </c>
      <c r="V48" s="30">
        <v>1.8</v>
      </c>
      <c r="W48" s="30">
        <v>1</v>
      </c>
      <c r="X48" s="30">
        <v>2.2000000000000002</v>
      </c>
      <c r="Y48" s="30">
        <v>0.2</v>
      </c>
      <c r="Z48" s="30">
        <v>2.4</v>
      </c>
      <c r="AA48" s="34" t="s">
        <v>124</v>
      </c>
      <c r="AB48" s="30">
        <f t="shared" si="24"/>
        <v>0</v>
      </c>
      <c r="AC48" s="31">
        <v>8</v>
      </c>
      <c r="AD48" s="33">
        <f t="shared" si="31"/>
        <v>0</v>
      </c>
      <c r="AE48" s="34">
        <f t="shared" si="32"/>
        <v>0</v>
      </c>
      <c r="AF48" s="30">
        <f>VLOOKUP(A48,[1]Sheet!$A:$AF,32,0)</f>
        <v>12</v>
      </c>
      <c r="AG48" s="30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11</v>
      </c>
      <c r="D49" s="1">
        <v>19</v>
      </c>
      <c r="E49" s="1">
        <v>17</v>
      </c>
      <c r="F49" s="1">
        <v>11</v>
      </c>
      <c r="G49" s="5">
        <v>0.7</v>
      </c>
      <c r="H49" s="1">
        <v>180</v>
      </c>
      <c r="I49" s="1" t="s">
        <v>34</v>
      </c>
      <c r="J49" s="1">
        <v>17</v>
      </c>
      <c r="K49" s="1">
        <f t="shared" si="23"/>
        <v>0</v>
      </c>
      <c r="L49" s="1">
        <f t="shared" si="3"/>
        <v>17</v>
      </c>
      <c r="M49" s="1"/>
      <c r="N49" s="1"/>
      <c r="O49" s="1">
        <f t="shared" si="4"/>
        <v>3.4</v>
      </c>
      <c r="P49" s="29">
        <v>50</v>
      </c>
      <c r="Q49" s="36">
        <f t="shared" si="30"/>
        <v>96</v>
      </c>
      <c r="R49" s="4"/>
      <c r="S49" s="1"/>
      <c r="T49" s="1">
        <f t="shared" si="6"/>
        <v>31.47058823529412</v>
      </c>
      <c r="U49" s="1">
        <f t="shared" si="7"/>
        <v>3.2352941176470589</v>
      </c>
      <c r="V49" s="1">
        <v>2.6</v>
      </c>
      <c r="W49" s="1">
        <v>2</v>
      </c>
      <c r="X49" s="1">
        <v>1.6</v>
      </c>
      <c r="Y49" s="1">
        <v>0.4</v>
      </c>
      <c r="Z49" s="1">
        <v>2.4</v>
      </c>
      <c r="AA49" s="1"/>
      <c r="AB49" s="1">
        <f t="shared" si="24"/>
        <v>35</v>
      </c>
      <c r="AC49" s="5">
        <v>8</v>
      </c>
      <c r="AD49" s="9">
        <f t="shared" si="31"/>
        <v>12</v>
      </c>
      <c r="AE49" s="14">
        <f t="shared" si="32"/>
        <v>67.199999999999989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30" t="s">
        <v>88</v>
      </c>
      <c r="B50" s="30" t="s">
        <v>33</v>
      </c>
      <c r="C50" s="30">
        <v>18</v>
      </c>
      <c r="D50" s="30">
        <v>5</v>
      </c>
      <c r="E50" s="30">
        <v>4</v>
      </c>
      <c r="F50" s="30">
        <v>5</v>
      </c>
      <c r="G50" s="31">
        <v>0.7</v>
      </c>
      <c r="H50" s="30">
        <v>180</v>
      </c>
      <c r="I50" s="30" t="s">
        <v>34</v>
      </c>
      <c r="J50" s="30">
        <v>4</v>
      </c>
      <c r="K50" s="30">
        <f t="shared" si="23"/>
        <v>0</v>
      </c>
      <c r="L50" s="30">
        <f t="shared" si="3"/>
        <v>4</v>
      </c>
      <c r="M50" s="30"/>
      <c r="N50" s="30"/>
      <c r="O50" s="30">
        <f t="shared" si="4"/>
        <v>0.8</v>
      </c>
      <c r="P50" s="29">
        <v>0</v>
      </c>
      <c r="Q50" s="37">
        <f t="shared" si="30"/>
        <v>0</v>
      </c>
      <c r="R50" s="32"/>
      <c r="S50" s="30"/>
      <c r="T50" s="34">
        <f t="shared" si="6"/>
        <v>6.25</v>
      </c>
      <c r="U50" s="30">
        <f t="shared" si="7"/>
        <v>6.25</v>
      </c>
      <c r="V50" s="30">
        <v>2.4</v>
      </c>
      <c r="W50" s="30">
        <v>1.4</v>
      </c>
      <c r="X50" s="30">
        <v>0.4</v>
      </c>
      <c r="Y50" s="30">
        <v>0.2</v>
      </c>
      <c r="Z50" s="30">
        <v>1</v>
      </c>
      <c r="AA50" s="34" t="s">
        <v>124</v>
      </c>
      <c r="AB50" s="30">
        <f t="shared" si="24"/>
        <v>0</v>
      </c>
      <c r="AC50" s="31">
        <v>8</v>
      </c>
      <c r="AD50" s="33">
        <f t="shared" si="31"/>
        <v>0</v>
      </c>
      <c r="AE50" s="34">
        <f t="shared" si="32"/>
        <v>0</v>
      </c>
      <c r="AF50" s="30">
        <f>VLOOKUP(A50,[1]Sheet!$A:$AF,32,0)</f>
        <v>12</v>
      </c>
      <c r="AG50" s="30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>
        <v>105</v>
      </c>
      <c r="D51" s="1">
        <v>241</v>
      </c>
      <c r="E51" s="1">
        <v>122</v>
      </c>
      <c r="F51" s="1">
        <v>198</v>
      </c>
      <c r="G51" s="5">
        <v>0.7</v>
      </c>
      <c r="H51" s="1">
        <v>180</v>
      </c>
      <c r="I51" s="1" t="s">
        <v>34</v>
      </c>
      <c r="J51" s="1">
        <v>120</v>
      </c>
      <c r="K51" s="1">
        <f t="shared" si="23"/>
        <v>2</v>
      </c>
      <c r="L51" s="1">
        <f t="shared" si="3"/>
        <v>122</v>
      </c>
      <c r="M51" s="1"/>
      <c r="N51" s="1"/>
      <c r="O51" s="1">
        <f t="shared" si="4"/>
        <v>24.4</v>
      </c>
      <c r="P51" s="4">
        <f>20*O51-F51</f>
        <v>290</v>
      </c>
      <c r="Q51" s="36">
        <f t="shared" si="30"/>
        <v>288</v>
      </c>
      <c r="R51" s="4"/>
      <c r="S51" s="1"/>
      <c r="T51" s="1">
        <f t="shared" si="6"/>
        <v>19.918032786885249</v>
      </c>
      <c r="U51" s="1">
        <f t="shared" si="7"/>
        <v>8.1147540983606561</v>
      </c>
      <c r="V51" s="1">
        <v>24.4</v>
      </c>
      <c r="W51" s="1">
        <v>33.799999999999997</v>
      </c>
      <c r="X51" s="1">
        <v>22.2</v>
      </c>
      <c r="Y51" s="1">
        <v>20.8</v>
      </c>
      <c r="Z51" s="1">
        <v>27.4</v>
      </c>
      <c r="AA51" s="1"/>
      <c r="AB51" s="1">
        <f t="shared" si="24"/>
        <v>203</v>
      </c>
      <c r="AC51" s="5">
        <v>8</v>
      </c>
      <c r="AD51" s="9">
        <f t="shared" si="31"/>
        <v>36</v>
      </c>
      <c r="AE51" s="14">
        <f t="shared" si="32"/>
        <v>201.6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129</v>
      </c>
      <c r="D52" s="1"/>
      <c r="E52" s="1">
        <v>63</v>
      </c>
      <c r="F52" s="1">
        <v>57</v>
      </c>
      <c r="G52" s="5">
        <v>0.9</v>
      </c>
      <c r="H52" s="1">
        <v>180</v>
      </c>
      <c r="I52" s="1" t="s">
        <v>34</v>
      </c>
      <c r="J52" s="1">
        <v>60</v>
      </c>
      <c r="K52" s="1">
        <f t="shared" si="23"/>
        <v>3</v>
      </c>
      <c r="L52" s="1">
        <f t="shared" si="3"/>
        <v>63</v>
      </c>
      <c r="M52" s="1"/>
      <c r="N52" s="1"/>
      <c r="O52" s="1">
        <f t="shared" si="4"/>
        <v>12.6</v>
      </c>
      <c r="P52" s="4">
        <f t="shared" si="29"/>
        <v>119.4</v>
      </c>
      <c r="Q52" s="36">
        <f t="shared" si="30"/>
        <v>96</v>
      </c>
      <c r="R52" s="4"/>
      <c r="S52" s="1"/>
      <c r="T52" s="1">
        <f t="shared" si="6"/>
        <v>12.142857142857142</v>
      </c>
      <c r="U52" s="1">
        <f t="shared" si="7"/>
        <v>4.5238095238095237</v>
      </c>
      <c r="V52" s="1">
        <v>11.4</v>
      </c>
      <c r="W52" s="1">
        <v>12</v>
      </c>
      <c r="X52" s="1">
        <v>13.4</v>
      </c>
      <c r="Y52" s="1">
        <v>20.8</v>
      </c>
      <c r="Z52" s="1">
        <v>10.4</v>
      </c>
      <c r="AA52" s="1"/>
      <c r="AB52" s="1">
        <f t="shared" si="24"/>
        <v>107.46000000000001</v>
      </c>
      <c r="AC52" s="5">
        <v>8</v>
      </c>
      <c r="AD52" s="9">
        <f t="shared" si="31"/>
        <v>12</v>
      </c>
      <c r="AE52" s="14">
        <f t="shared" si="32"/>
        <v>86.4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79</v>
      </c>
      <c r="D53" s="1">
        <v>1</v>
      </c>
      <c r="E53" s="1">
        <v>31</v>
      </c>
      <c r="F53" s="1">
        <v>44</v>
      </c>
      <c r="G53" s="5">
        <v>0.9</v>
      </c>
      <c r="H53" s="1">
        <v>180</v>
      </c>
      <c r="I53" s="1" t="s">
        <v>34</v>
      </c>
      <c r="J53" s="1">
        <v>31</v>
      </c>
      <c r="K53" s="1">
        <f t="shared" si="23"/>
        <v>0</v>
      </c>
      <c r="L53" s="1">
        <f t="shared" si="3"/>
        <v>31</v>
      </c>
      <c r="M53" s="1"/>
      <c r="N53" s="1"/>
      <c r="O53" s="1">
        <f t="shared" si="4"/>
        <v>6.2</v>
      </c>
      <c r="P53" s="29">
        <v>70</v>
      </c>
      <c r="Q53" s="36">
        <f t="shared" si="30"/>
        <v>96</v>
      </c>
      <c r="R53" s="4"/>
      <c r="S53" s="1"/>
      <c r="T53" s="1">
        <f t="shared" si="6"/>
        <v>22.58064516129032</v>
      </c>
      <c r="U53" s="1">
        <f t="shared" si="7"/>
        <v>7.096774193548387</v>
      </c>
      <c r="V53" s="1">
        <v>2.4</v>
      </c>
      <c r="W53" s="1">
        <v>3.8</v>
      </c>
      <c r="X53" s="1">
        <v>6.4</v>
      </c>
      <c r="Y53" s="1">
        <v>8.1999999999999993</v>
      </c>
      <c r="Z53" s="1">
        <v>6.2</v>
      </c>
      <c r="AA53" s="1"/>
      <c r="AB53" s="1">
        <f t="shared" si="24"/>
        <v>63</v>
      </c>
      <c r="AC53" s="5">
        <v>8</v>
      </c>
      <c r="AD53" s="9">
        <f t="shared" si="31"/>
        <v>12</v>
      </c>
      <c r="AE53" s="14">
        <f t="shared" si="32"/>
        <v>86.4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43</v>
      </c>
      <c r="C54" s="1">
        <v>360</v>
      </c>
      <c r="D54" s="1">
        <v>720</v>
      </c>
      <c r="E54" s="1">
        <v>303.64</v>
      </c>
      <c r="F54" s="1">
        <v>715</v>
      </c>
      <c r="G54" s="5">
        <v>1</v>
      </c>
      <c r="H54" s="1">
        <v>180</v>
      </c>
      <c r="I54" s="1" t="s">
        <v>48</v>
      </c>
      <c r="J54" s="1">
        <v>326</v>
      </c>
      <c r="K54" s="1">
        <f t="shared" si="23"/>
        <v>-22.360000000000014</v>
      </c>
      <c r="L54" s="1">
        <f t="shared" si="3"/>
        <v>303.64</v>
      </c>
      <c r="M54" s="1"/>
      <c r="N54" s="1"/>
      <c r="O54" s="1">
        <f t="shared" si="4"/>
        <v>60.727999999999994</v>
      </c>
      <c r="P54" s="4">
        <f>20*O54-F54</f>
        <v>499.55999999999995</v>
      </c>
      <c r="Q54" s="36">
        <f t="shared" si="30"/>
        <v>480</v>
      </c>
      <c r="R54" s="4"/>
      <c r="S54" s="1"/>
      <c r="T54" s="1">
        <f t="shared" si="6"/>
        <v>19.677908049005403</v>
      </c>
      <c r="U54" s="1">
        <f t="shared" si="7"/>
        <v>11.773811092082731</v>
      </c>
      <c r="V54" s="1">
        <v>58</v>
      </c>
      <c r="W54" s="1">
        <v>42</v>
      </c>
      <c r="X54" s="1">
        <v>47</v>
      </c>
      <c r="Y54" s="1">
        <v>65</v>
      </c>
      <c r="Z54" s="1">
        <v>76</v>
      </c>
      <c r="AA54" s="1"/>
      <c r="AB54" s="1">
        <f t="shared" si="24"/>
        <v>499.55999999999995</v>
      </c>
      <c r="AC54" s="5">
        <v>5</v>
      </c>
      <c r="AD54" s="9">
        <f t="shared" si="31"/>
        <v>96</v>
      </c>
      <c r="AE54" s="14">
        <f t="shared" si="32"/>
        <v>480</v>
      </c>
      <c r="AF54" s="1">
        <f>VLOOKUP(A54,[1]Sheet!$A:$AF,32,0)</f>
        <v>12</v>
      </c>
      <c r="AG54" s="1">
        <f>VLOOKUP(A54,[1]Sheet!$A:$AG,33,0)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5" t="s">
        <v>93</v>
      </c>
      <c r="B55" s="25" t="s">
        <v>33</v>
      </c>
      <c r="C55" s="25"/>
      <c r="D55" s="25"/>
      <c r="E55" s="25"/>
      <c r="F55" s="25"/>
      <c r="G55" s="26">
        <v>0</v>
      </c>
      <c r="H55" s="25" t="e">
        <v>#N/A</v>
      </c>
      <c r="I55" s="25" t="s">
        <v>34</v>
      </c>
      <c r="J55" s="25"/>
      <c r="K55" s="25">
        <f t="shared" si="23"/>
        <v>0</v>
      </c>
      <c r="L55" s="25">
        <f t="shared" si="3"/>
        <v>0</v>
      </c>
      <c r="M55" s="25"/>
      <c r="N55" s="25"/>
      <c r="O55" s="25">
        <f t="shared" si="4"/>
        <v>0</v>
      </c>
      <c r="P55" s="27"/>
      <c r="Q55" s="38"/>
      <c r="R55" s="27"/>
      <c r="S55" s="25"/>
      <c r="T55" s="25" t="e">
        <f t="shared" si="6"/>
        <v>#DIV/0!</v>
      </c>
      <c r="U55" s="25" t="e">
        <f t="shared" si="7"/>
        <v>#DIV/0!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 t="s">
        <v>50</v>
      </c>
      <c r="AB55" s="25">
        <f t="shared" si="24"/>
        <v>0</v>
      </c>
      <c r="AC55" s="26">
        <v>0</v>
      </c>
      <c r="AD55" s="28"/>
      <c r="AE55" s="41"/>
      <c r="AF55" s="25">
        <f>VLOOKUP(A55,[1]Sheet!$A:$AF,32,0)</f>
        <v>12</v>
      </c>
      <c r="AG55" s="25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94</v>
      </c>
      <c r="B56" s="18" t="s">
        <v>33</v>
      </c>
      <c r="C56" s="18">
        <v>3</v>
      </c>
      <c r="D56" s="18"/>
      <c r="E56" s="18">
        <v>-1</v>
      </c>
      <c r="F56" s="18"/>
      <c r="G56" s="19">
        <v>0</v>
      </c>
      <c r="H56" s="18" t="e">
        <v>#N/A</v>
      </c>
      <c r="I56" s="18" t="s">
        <v>54</v>
      </c>
      <c r="J56" s="18"/>
      <c r="K56" s="18">
        <f t="shared" si="23"/>
        <v>-1</v>
      </c>
      <c r="L56" s="18">
        <f t="shared" si="3"/>
        <v>-1</v>
      </c>
      <c r="M56" s="18"/>
      <c r="N56" s="18"/>
      <c r="O56" s="18">
        <f t="shared" si="4"/>
        <v>-0.2</v>
      </c>
      <c r="P56" s="20"/>
      <c r="Q56" s="39"/>
      <c r="R56" s="20"/>
      <c r="S56" s="18"/>
      <c r="T56" s="18">
        <f t="shared" si="6"/>
        <v>0</v>
      </c>
      <c r="U56" s="18">
        <f t="shared" si="7"/>
        <v>0</v>
      </c>
      <c r="V56" s="18">
        <v>0</v>
      </c>
      <c r="W56" s="18">
        <v>0.8</v>
      </c>
      <c r="X56" s="18">
        <v>2.8</v>
      </c>
      <c r="Y56" s="18">
        <v>7</v>
      </c>
      <c r="Z56" s="18">
        <v>10.4</v>
      </c>
      <c r="AA56" s="18" t="s">
        <v>95</v>
      </c>
      <c r="AB56" s="18">
        <f t="shared" si="24"/>
        <v>0</v>
      </c>
      <c r="AC56" s="19">
        <v>0</v>
      </c>
      <c r="AD56" s="21"/>
      <c r="AE56" s="42"/>
      <c r="AF56" s="18"/>
      <c r="AG56" s="1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5" t="s">
        <v>96</v>
      </c>
      <c r="B57" s="25" t="s">
        <v>33</v>
      </c>
      <c r="C57" s="25"/>
      <c r="D57" s="25"/>
      <c r="E57" s="25"/>
      <c r="F57" s="25"/>
      <c r="G57" s="26">
        <v>0</v>
      </c>
      <c r="H57" s="25" t="e">
        <v>#N/A</v>
      </c>
      <c r="I57" s="25" t="s">
        <v>34</v>
      </c>
      <c r="J57" s="25"/>
      <c r="K57" s="25">
        <f t="shared" si="23"/>
        <v>0</v>
      </c>
      <c r="L57" s="25">
        <f t="shared" si="3"/>
        <v>0</v>
      </c>
      <c r="M57" s="25"/>
      <c r="N57" s="25"/>
      <c r="O57" s="25">
        <f t="shared" si="4"/>
        <v>0</v>
      </c>
      <c r="P57" s="27"/>
      <c r="Q57" s="38"/>
      <c r="R57" s="27"/>
      <c r="S57" s="25"/>
      <c r="T57" s="25" t="e">
        <f t="shared" si="6"/>
        <v>#DIV/0!</v>
      </c>
      <c r="U57" s="25" t="e">
        <f t="shared" si="7"/>
        <v>#DIV/0!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 t="s">
        <v>50</v>
      </c>
      <c r="AB57" s="25">
        <f t="shared" si="24"/>
        <v>0</v>
      </c>
      <c r="AC57" s="26">
        <v>0</v>
      </c>
      <c r="AD57" s="28"/>
      <c r="AE57" s="41"/>
      <c r="AF57" s="25">
        <f>VLOOKUP(A57,[1]Sheet!$A:$AF,32,0)</f>
        <v>8</v>
      </c>
      <c r="AG57" s="25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97</v>
      </c>
      <c r="B58" s="25" t="s">
        <v>33</v>
      </c>
      <c r="C58" s="25"/>
      <c r="D58" s="25"/>
      <c r="E58" s="25"/>
      <c r="F58" s="25"/>
      <c r="G58" s="26">
        <v>0</v>
      </c>
      <c r="H58" s="25" t="e">
        <v>#N/A</v>
      </c>
      <c r="I58" s="25" t="s">
        <v>34</v>
      </c>
      <c r="J58" s="25"/>
      <c r="K58" s="25">
        <f t="shared" si="23"/>
        <v>0</v>
      </c>
      <c r="L58" s="25">
        <f t="shared" si="3"/>
        <v>0</v>
      </c>
      <c r="M58" s="25"/>
      <c r="N58" s="25"/>
      <c r="O58" s="25">
        <f t="shared" si="4"/>
        <v>0</v>
      </c>
      <c r="P58" s="27"/>
      <c r="Q58" s="38"/>
      <c r="R58" s="27"/>
      <c r="S58" s="25"/>
      <c r="T58" s="25" t="e">
        <f t="shared" si="6"/>
        <v>#DIV/0!</v>
      </c>
      <c r="U58" s="25" t="e">
        <f t="shared" si="7"/>
        <v>#DIV/0!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 t="s">
        <v>50</v>
      </c>
      <c r="AB58" s="25">
        <f t="shared" si="24"/>
        <v>0</v>
      </c>
      <c r="AC58" s="26">
        <v>0</v>
      </c>
      <c r="AD58" s="28"/>
      <c r="AE58" s="41"/>
      <c r="AF58" s="25">
        <f>VLOOKUP(A58,[1]Sheet!$A:$AF,32,0)</f>
        <v>6</v>
      </c>
      <c r="AG58" s="25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5" t="s">
        <v>98</v>
      </c>
      <c r="B59" s="25" t="s">
        <v>33</v>
      </c>
      <c r="C59" s="25"/>
      <c r="D59" s="25"/>
      <c r="E59" s="25"/>
      <c r="F59" s="25"/>
      <c r="G59" s="26">
        <v>0</v>
      </c>
      <c r="H59" s="25" t="e">
        <v>#N/A</v>
      </c>
      <c r="I59" s="25" t="s">
        <v>34</v>
      </c>
      <c r="J59" s="25"/>
      <c r="K59" s="25">
        <f t="shared" si="23"/>
        <v>0</v>
      </c>
      <c r="L59" s="25">
        <f t="shared" si="3"/>
        <v>0</v>
      </c>
      <c r="M59" s="25"/>
      <c r="N59" s="25"/>
      <c r="O59" s="25">
        <f t="shared" si="4"/>
        <v>0</v>
      </c>
      <c r="P59" s="27"/>
      <c r="Q59" s="38"/>
      <c r="R59" s="27"/>
      <c r="S59" s="25"/>
      <c r="T59" s="25" t="e">
        <f t="shared" si="6"/>
        <v>#DIV/0!</v>
      </c>
      <c r="U59" s="25" t="e">
        <f t="shared" si="7"/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 t="s">
        <v>50</v>
      </c>
      <c r="AB59" s="25">
        <f t="shared" si="24"/>
        <v>0</v>
      </c>
      <c r="AC59" s="26">
        <v>0</v>
      </c>
      <c r="AD59" s="28"/>
      <c r="AE59" s="41"/>
      <c r="AF59" s="25">
        <f>VLOOKUP(A59,[1]Sheet!$A:$AF,32,0)</f>
        <v>6</v>
      </c>
      <c r="AG59" s="25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99</v>
      </c>
      <c r="B60" s="18" t="s">
        <v>33</v>
      </c>
      <c r="C60" s="18">
        <v>44</v>
      </c>
      <c r="D60" s="18"/>
      <c r="E60" s="18">
        <v>4</v>
      </c>
      <c r="F60" s="18">
        <v>40</v>
      </c>
      <c r="G60" s="19">
        <v>0</v>
      </c>
      <c r="H60" s="18" t="e">
        <v>#N/A</v>
      </c>
      <c r="I60" s="18" t="s">
        <v>54</v>
      </c>
      <c r="J60" s="18">
        <v>4</v>
      </c>
      <c r="K60" s="18">
        <f t="shared" si="23"/>
        <v>0</v>
      </c>
      <c r="L60" s="18">
        <f t="shared" si="3"/>
        <v>4</v>
      </c>
      <c r="M60" s="18"/>
      <c r="N60" s="18"/>
      <c r="O60" s="18">
        <f t="shared" si="4"/>
        <v>0.8</v>
      </c>
      <c r="P60" s="20"/>
      <c r="Q60" s="39"/>
      <c r="R60" s="20"/>
      <c r="S60" s="18"/>
      <c r="T60" s="18">
        <f t="shared" si="6"/>
        <v>50</v>
      </c>
      <c r="U60" s="18">
        <f t="shared" si="7"/>
        <v>50</v>
      </c>
      <c r="V60" s="18">
        <v>1.2</v>
      </c>
      <c r="W60" s="18">
        <v>0</v>
      </c>
      <c r="X60" s="18">
        <v>0.2</v>
      </c>
      <c r="Y60" s="18">
        <v>0</v>
      </c>
      <c r="Z60" s="18">
        <v>0</v>
      </c>
      <c r="AA60" s="23" t="s">
        <v>35</v>
      </c>
      <c r="AB60" s="18">
        <f t="shared" si="24"/>
        <v>0</v>
      </c>
      <c r="AC60" s="19">
        <v>0</v>
      </c>
      <c r="AD60" s="21"/>
      <c r="AE60" s="42"/>
      <c r="AF60" s="18"/>
      <c r="AG60" s="1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100</v>
      </c>
      <c r="B61" s="18" t="s">
        <v>33</v>
      </c>
      <c r="C61" s="18">
        <v>50</v>
      </c>
      <c r="D61" s="18"/>
      <c r="E61" s="18">
        <v>7</v>
      </c>
      <c r="F61" s="18">
        <v>43</v>
      </c>
      <c r="G61" s="19">
        <v>0</v>
      </c>
      <c r="H61" s="18" t="e">
        <v>#N/A</v>
      </c>
      <c r="I61" s="18" t="s">
        <v>54</v>
      </c>
      <c r="J61" s="18">
        <v>7</v>
      </c>
      <c r="K61" s="18">
        <f t="shared" si="23"/>
        <v>0</v>
      </c>
      <c r="L61" s="18">
        <f t="shared" si="3"/>
        <v>7</v>
      </c>
      <c r="M61" s="18"/>
      <c r="N61" s="18"/>
      <c r="O61" s="18">
        <f t="shared" si="4"/>
        <v>1.4</v>
      </c>
      <c r="P61" s="20"/>
      <c r="Q61" s="39"/>
      <c r="R61" s="20"/>
      <c r="S61" s="18"/>
      <c r="T61" s="18">
        <f t="shared" si="6"/>
        <v>30.714285714285715</v>
      </c>
      <c r="U61" s="18">
        <f t="shared" si="7"/>
        <v>30.714285714285715</v>
      </c>
      <c r="V61" s="18">
        <v>4</v>
      </c>
      <c r="W61" s="18">
        <v>0.2</v>
      </c>
      <c r="X61" s="18">
        <v>0</v>
      </c>
      <c r="Y61" s="18">
        <v>0</v>
      </c>
      <c r="Z61" s="18">
        <v>0</v>
      </c>
      <c r="AA61" s="23" t="s">
        <v>35</v>
      </c>
      <c r="AB61" s="18">
        <f t="shared" si="24"/>
        <v>0</v>
      </c>
      <c r="AC61" s="19">
        <v>0</v>
      </c>
      <c r="AD61" s="21"/>
      <c r="AE61" s="42"/>
      <c r="AF61" s="18"/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101</v>
      </c>
      <c r="B62" s="18" t="s">
        <v>33</v>
      </c>
      <c r="C62" s="18">
        <v>36</v>
      </c>
      <c r="D62" s="18"/>
      <c r="E62" s="18"/>
      <c r="F62" s="18">
        <v>36</v>
      </c>
      <c r="G62" s="19">
        <v>0</v>
      </c>
      <c r="H62" s="18" t="e">
        <v>#N/A</v>
      </c>
      <c r="I62" s="18" t="s">
        <v>54</v>
      </c>
      <c r="J62" s="18"/>
      <c r="K62" s="18">
        <f t="shared" si="23"/>
        <v>0</v>
      </c>
      <c r="L62" s="18">
        <f t="shared" si="3"/>
        <v>0</v>
      </c>
      <c r="M62" s="18"/>
      <c r="N62" s="18"/>
      <c r="O62" s="18">
        <f t="shared" si="4"/>
        <v>0</v>
      </c>
      <c r="P62" s="20"/>
      <c r="Q62" s="39"/>
      <c r="R62" s="20"/>
      <c r="S62" s="18"/>
      <c r="T62" s="18" t="e">
        <f t="shared" si="6"/>
        <v>#DIV/0!</v>
      </c>
      <c r="U62" s="18" t="e">
        <f t="shared" si="7"/>
        <v>#DIV/0!</v>
      </c>
      <c r="V62" s="18">
        <v>0</v>
      </c>
      <c r="W62" s="18">
        <v>0</v>
      </c>
      <c r="X62" s="18">
        <v>0</v>
      </c>
      <c r="Y62" s="18">
        <v>0.2</v>
      </c>
      <c r="Z62" s="18">
        <v>0</v>
      </c>
      <c r="AA62" s="23" t="s">
        <v>35</v>
      </c>
      <c r="AB62" s="18">
        <f t="shared" si="24"/>
        <v>0</v>
      </c>
      <c r="AC62" s="19">
        <v>0</v>
      </c>
      <c r="AD62" s="21"/>
      <c r="AE62" s="42"/>
      <c r="AF62" s="18"/>
      <c r="AG62" s="1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102</v>
      </c>
      <c r="B63" s="18" t="s">
        <v>33</v>
      </c>
      <c r="C63" s="18">
        <v>21</v>
      </c>
      <c r="D63" s="18"/>
      <c r="E63" s="18"/>
      <c r="F63" s="18">
        <v>21</v>
      </c>
      <c r="G63" s="19">
        <v>0</v>
      </c>
      <c r="H63" s="18">
        <v>365</v>
      </c>
      <c r="I63" s="18" t="s">
        <v>54</v>
      </c>
      <c r="J63" s="18"/>
      <c r="K63" s="18">
        <f t="shared" si="23"/>
        <v>0</v>
      </c>
      <c r="L63" s="18">
        <f t="shared" si="3"/>
        <v>0</v>
      </c>
      <c r="M63" s="18"/>
      <c r="N63" s="18"/>
      <c r="O63" s="18">
        <f t="shared" si="4"/>
        <v>0</v>
      </c>
      <c r="P63" s="20"/>
      <c r="Q63" s="39"/>
      <c r="R63" s="20"/>
      <c r="S63" s="18"/>
      <c r="T63" s="18" t="e">
        <f t="shared" si="6"/>
        <v>#DIV/0!</v>
      </c>
      <c r="U63" s="18" t="e">
        <f t="shared" si="7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 t="s">
        <v>35</v>
      </c>
      <c r="AB63" s="18">
        <f t="shared" si="24"/>
        <v>0</v>
      </c>
      <c r="AC63" s="19">
        <v>0</v>
      </c>
      <c r="AD63" s="21"/>
      <c r="AE63" s="42"/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43</v>
      </c>
      <c r="C64" s="1">
        <v>93</v>
      </c>
      <c r="D64" s="1"/>
      <c r="E64" s="1">
        <v>3</v>
      </c>
      <c r="F64" s="1">
        <v>87</v>
      </c>
      <c r="G64" s="5">
        <v>1</v>
      </c>
      <c r="H64" s="1">
        <v>180</v>
      </c>
      <c r="I64" s="1" t="s">
        <v>34</v>
      </c>
      <c r="J64" s="1">
        <v>3</v>
      </c>
      <c r="K64" s="1">
        <f t="shared" si="23"/>
        <v>0</v>
      </c>
      <c r="L64" s="1">
        <f t="shared" si="3"/>
        <v>3</v>
      </c>
      <c r="M64" s="1"/>
      <c r="N64" s="1"/>
      <c r="O64" s="1">
        <f t="shared" si="4"/>
        <v>0.6</v>
      </c>
      <c r="P64" s="4"/>
      <c r="Q64" s="36">
        <f t="shared" ref="Q64:Q71" si="33">AD64*AC64</f>
        <v>0</v>
      </c>
      <c r="R64" s="4"/>
      <c r="S64" s="1"/>
      <c r="T64" s="1">
        <f t="shared" si="6"/>
        <v>145</v>
      </c>
      <c r="U64" s="1">
        <f t="shared" si="7"/>
        <v>145</v>
      </c>
      <c r="V64" s="1">
        <v>1.2</v>
      </c>
      <c r="W64" s="1">
        <v>1.8</v>
      </c>
      <c r="X64" s="1">
        <v>0.6</v>
      </c>
      <c r="Y64" s="1">
        <v>0.6</v>
      </c>
      <c r="Z64" s="1">
        <v>0.6</v>
      </c>
      <c r="AA64" s="23" t="s">
        <v>35</v>
      </c>
      <c r="AB64" s="1">
        <f t="shared" si="24"/>
        <v>0</v>
      </c>
      <c r="AC64" s="5">
        <v>3</v>
      </c>
      <c r="AD64" s="9">
        <f t="shared" ref="AD64:AD71" si="34">MROUND(P64,AC64*AF64)/AC64</f>
        <v>0</v>
      </c>
      <c r="AE64" s="14">
        <f t="shared" ref="AE64:AE71" si="35">AD64*AC64*G64</f>
        <v>0</v>
      </c>
      <c r="AF64" s="1">
        <f>VLOOKUP(A64,[1]Sheet!$A:$AF,32,0)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106</v>
      </c>
      <c r="D65" s="1">
        <v>960</v>
      </c>
      <c r="E65" s="1">
        <v>938</v>
      </c>
      <c r="F65" s="1">
        <v>73</v>
      </c>
      <c r="G65" s="5">
        <v>0.25</v>
      </c>
      <c r="H65" s="1">
        <v>180</v>
      </c>
      <c r="I65" s="1" t="s">
        <v>34</v>
      </c>
      <c r="J65" s="1">
        <v>938</v>
      </c>
      <c r="K65" s="1">
        <f t="shared" si="23"/>
        <v>0</v>
      </c>
      <c r="L65" s="1">
        <f t="shared" si="3"/>
        <v>98</v>
      </c>
      <c r="M65" s="1">
        <v>840</v>
      </c>
      <c r="N65" s="1"/>
      <c r="O65" s="1">
        <f t="shared" si="4"/>
        <v>19.600000000000001</v>
      </c>
      <c r="P65" s="4">
        <f t="shared" ref="P65:P70" si="36">14*O65-F65</f>
        <v>201.40000000000003</v>
      </c>
      <c r="Q65" s="36">
        <f t="shared" si="33"/>
        <v>168</v>
      </c>
      <c r="R65" s="4"/>
      <c r="S65" s="1"/>
      <c r="T65" s="1">
        <f t="shared" si="6"/>
        <v>12.295918367346937</v>
      </c>
      <c r="U65" s="1">
        <f t="shared" si="7"/>
        <v>3.7244897959183669</v>
      </c>
      <c r="V65" s="1">
        <v>23.8</v>
      </c>
      <c r="W65" s="1">
        <v>18.600000000000001</v>
      </c>
      <c r="X65" s="1">
        <v>14</v>
      </c>
      <c r="Y65" s="1">
        <v>22.8</v>
      </c>
      <c r="Z65" s="1">
        <v>23.6</v>
      </c>
      <c r="AA65" s="1"/>
      <c r="AB65" s="1">
        <f t="shared" si="24"/>
        <v>50.350000000000009</v>
      </c>
      <c r="AC65" s="5">
        <v>12</v>
      </c>
      <c r="AD65" s="9">
        <f t="shared" si="34"/>
        <v>14</v>
      </c>
      <c r="AE65" s="14">
        <f t="shared" si="35"/>
        <v>42</v>
      </c>
      <c r="AF65" s="1">
        <f>VLOOKUP(A65,[1]Sheet!$A:$AF,32,0)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33</v>
      </c>
      <c r="C66" s="1">
        <v>109</v>
      </c>
      <c r="D66" s="1">
        <v>960</v>
      </c>
      <c r="E66" s="1">
        <v>917</v>
      </c>
      <c r="F66" s="1">
        <v>110</v>
      </c>
      <c r="G66" s="5">
        <v>0.3</v>
      </c>
      <c r="H66" s="1">
        <v>180</v>
      </c>
      <c r="I66" s="1" t="s">
        <v>34</v>
      </c>
      <c r="J66" s="1">
        <v>917</v>
      </c>
      <c r="K66" s="1">
        <f t="shared" si="23"/>
        <v>0</v>
      </c>
      <c r="L66" s="1">
        <f t="shared" si="3"/>
        <v>77</v>
      </c>
      <c r="M66" s="1">
        <v>840</v>
      </c>
      <c r="N66" s="1"/>
      <c r="O66" s="1">
        <f t="shared" si="4"/>
        <v>15.4</v>
      </c>
      <c r="P66" s="4">
        <f t="shared" si="36"/>
        <v>105.6</v>
      </c>
      <c r="Q66" s="36">
        <f t="shared" si="33"/>
        <v>168</v>
      </c>
      <c r="R66" s="4"/>
      <c r="S66" s="1"/>
      <c r="T66" s="1">
        <f t="shared" si="6"/>
        <v>18.051948051948052</v>
      </c>
      <c r="U66" s="1">
        <f t="shared" si="7"/>
        <v>7.1428571428571423</v>
      </c>
      <c r="V66" s="1">
        <v>20.8</v>
      </c>
      <c r="W66" s="1">
        <v>24</v>
      </c>
      <c r="X66" s="1">
        <v>17.399999999999999</v>
      </c>
      <c r="Y66" s="1">
        <v>22.2</v>
      </c>
      <c r="Z66" s="1">
        <v>21.4</v>
      </c>
      <c r="AA66" s="1"/>
      <c r="AB66" s="1">
        <f t="shared" si="24"/>
        <v>31.679999999999996</v>
      </c>
      <c r="AC66" s="5">
        <v>12</v>
      </c>
      <c r="AD66" s="9">
        <f t="shared" si="34"/>
        <v>14</v>
      </c>
      <c r="AE66" s="14">
        <f t="shared" si="35"/>
        <v>50.4</v>
      </c>
      <c r="AF66" s="1">
        <f>VLOOKUP(A66,[1]Sheet!$A:$AF,32,0)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43</v>
      </c>
      <c r="C67" s="1">
        <v>10.8</v>
      </c>
      <c r="D67" s="1">
        <v>72</v>
      </c>
      <c r="E67" s="1">
        <v>27</v>
      </c>
      <c r="F67" s="1">
        <v>46.8</v>
      </c>
      <c r="G67" s="5">
        <v>1</v>
      </c>
      <c r="H67" s="1">
        <v>180</v>
      </c>
      <c r="I67" s="1" t="s">
        <v>34</v>
      </c>
      <c r="J67" s="1">
        <v>33.9</v>
      </c>
      <c r="K67" s="1">
        <f t="shared" si="23"/>
        <v>-6.8999999999999986</v>
      </c>
      <c r="L67" s="1">
        <f t="shared" si="3"/>
        <v>27</v>
      </c>
      <c r="M67" s="1"/>
      <c r="N67" s="1"/>
      <c r="O67" s="1">
        <f t="shared" si="4"/>
        <v>5.4</v>
      </c>
      <c r="P67" s="4">
        <f>20*O67-F67</f>
        <v>61.2</v>
      </c>
      <c r="Q67" s="36">
        <f t="shared" si="33"/>
        <v>64.8</v>
      </c>
      <c r="R67" s="4"/>
      <c r="S67" s="1"/>
      <c r="T67" s="1">
        <f t="shared" si="6"/>
        <v>20.666666666666664</v>
      </c>
      <c r="U67" s="1">
        <f t="shared" si="7"/>
        <v>8.6666666666666661</v>
      </c>
      <c r="V67" s="1">
        <v>9.26</v>
      </c>
      <c r="W67" s="1">
        <v>10.44</v>
      </c>
      <c r="X67" s="1">
        <v>5.76</v>
      </c>
      <c r="Y67" s="1">
        <v>8.64</v>
      </c>
      <c r="Z67" s="1">
        <v>9.7200000000000006</v>
      </c>
      <c r="AA67" s="1"/>
      <c r="AB67" s="1">
        <f t="shared" si="24"/>
        <v>61.2</v>
      </c>
      <c r="AC67" s="5">
        <v>1.8</v>
      </c>
      <c r="AD67" s="9">
        <f t="shared" si="34"/>
        <v>36</v>
      </c>
      <c r="AE67" s="14">
        <f t="shared" si="35"/>
        <v>64.8</v>
      </c>
      <c r="AF67" s="1">
        <f>VLOOKUP(A67,[1]Sheet!$A:$AF,32,0)</f>
        <v>18</v>
      </c>
      <c r="AG67" s="1">
        <f>VLOOKUP(A67,[1]Sheet!$A:$AG,33,0)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33</v>
      </c>
      <c r="C68" s="1">
        <v>125</v>
      </c>
      <c r="D68" s="1">
        <v>960</v>
      </c>
      <c r="E68" s="1">
        <v>905</v>
      </c>
      <c r="F68" s="1">
        <v>136</v>
      </c>
      <c r="G68" s="5">
        <v>0.3</v>
      </c>
      <c r="H68" s="1">
        <v>180</v>
      </c>
      <c r="I68" s="1" t="s">
        <v>34</v>
      </c>
      <c r="J68" s="1">
        <v>906</v>
      </c>
      <c r="K68" s="1">
        <f t="shared" si="23"/>
        <v>-1</v>
      </c>
      <c r="L68" s="1">
        <f t="shared" si="3"/>
        <v>65</v>
      </c>
      <c r="M68" s="1">
        <v>840</v>
      </c>
      <c r="N68" s="1"/>
      <c r="O68" s="1">
        <f t="shared" si="4"/>
        <v>13</v>
      </c>
      <c r="P68" s="29">
        <v>100</v>
      </c>
      <c r="Q68" s="36">
        <f t="shared" si="33"/>
        <v>168</v>
      </c>
      <c r="R68" s="4"/>
      <c r="S68" s="1"/>
      <c r="T68" s="1">
        <f t="shared" si="6"/>
        <v>23.384615384615383</v>
      </c>
      <c r="U68" s="1">
        <f t="shared" si="7"/>
        <v>10.461538461538462</v>
      </c>
      <c r="V68" s="1">
        <v>17.8</v>
      </c>
      <c r="W68" s="1">
        <v>23.8</v>
      </c>
      <c r="X68" s="1">
        <v>13.8</v>
      </c>
      <c r="Y68" s="1">
        <v>18.2</v>
      </c>
      <c r="Z68" s="1">
        <v>22.2</v>
      </c>
      <c r="AA68" s="1"/>
      <c r="AB68" s="1">
        <f t="shared" si="24"/>
        <v>30</v>
      </c>
      <c r="AC68" s="5">
        <v>12</v>
      </c>
      <c r="AD68" s="9">
        <f t="shared" si="34"/>
        <v>14</v>
      </c>
      <c r="AE68" s="14">
        <f t="shared" si="35"/>
        <v>50.4</v>
      </c>
      <c r="AF68" s="1">
        <f>VLOOKUP(A68,[1]Sheet!$A:$AF,32,0)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33</v>
      </c>
      <c r="C69" s="1">
        <v>51</v>
      </c>
      <c r="D69" s="1"/>
      <c r="E69" s="1">
        <v>31</v>
      </c>
      <c r="F69" s="1">
        <v>13</v>
      </c>
      <c r="G69" s="5">
        <v>0.2</v>
      </c>
      <c r="H69" s="1">
        <v>365</v>
      </c>
      <c r="I69" s="1" t="s">
        <v>34</v>
      </c>
      <c r="J69" s="1">
        <v>31</v>
      </c>
      <c r="K69" s="1">
        <f t="shared" ref="K69:K77" si="37">E69-J69</f>
        <v>0</v>
      </c>
      <c r="L69" s="1">
        <f t="shared" si="3"/>
        <v>31</v>
      </c>
      <c r="M69" s="1"/>
      <c r="N69" s="1"/>
      <c r="O69" s="1">
        <f t="shared" si="4"/>
        <v>6.2</v>
      </c>
      <c r="P69" s="4">
        <f t="shared" si="36"/>
        <v>73.8</v>
      </c>
      <c r="Q69" s="36">
        <f t="shared" si="33"/>
        <v>60</v>
      </c>
      <c r="R69" s="4"/>
      <c r="S69" s="1"/>
      <c r="T69" s="1">
        <f t="shared" si="6"/>
        <v>11.774193548387096</v>
      </c>
      <c r="U69" s="1">
        <f t="shared" si="7"/>
        <v>2.096774193548387</v>
      </c>
      <c r="V69" s="1">
        <v>7.6</v>
      </c>
      <c r="W69" s="1">
        <v>5.6</v>
      </c>
      <c r="X69" s="1">
        <v>3</v>
      </c>
      <c r="Y69" s="1">
        <v>9</v>
      </c>
      <c r="Z69" s="1">
        <v>10</v>
      </c>
      <c r="AA69" s="1"/>
      <c r="AB69" s="1">
        <f t="shared" ref="AB69:AB77" si="38">P69*G69</f>
        <v>14.76</v>
      </c>
      <c r="AC69" s="5">
        <v>6</v>
      </c>
      <c r="AD69" s="9">
        <f t="shared" si="34"/>
        <v>10</v>
      </c>
      <c r="AE69" s="14">
        <f t="shared" si="35"/>
        <v>12</v>
      </c>
      <c r="AF69" s="1">
        <f>VLOOKUP(A69,[1]Sheet!$A:$AF,32,0)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33</v>
      </c>
      <c r="C70" s="1">
        <v>46</v>
      </c>
      <c r="D70" s="1"/>
      <c r="E70" s="1">
        <v>21</v>
      </c>
      <c r="F70" s="1"/>
      <c r="G70" s="5">
        <v>0.2</v>
      </c>
      <c r="H70" s="1">
        <v>365</v>
      </c>
      <c r="I70" s="1" t="s">
        <v>34</v>
      </c>
      <c r="J70" s="1">
        <v>29</v>
      </c>
      <c r="K70" s="1">
        <f t="shared" si="37"/>
        <v>-8</v>
      </c>
      <c r="L70" s="1">
        <f t="shared" ref="L70:L77" si="39">E70-M70</f>
        <v>21</v>
      </c>
      <c r="M70" s="1"/>
      <c r="N70" s="1"/>
      <c r="O70" s="1">
        <f t="shared" ref="O70:O77" si="40">L70/5</f>
        <v>4.2</v>
      </c>
      <c r="P70" s="4">
        <f t="shared" si="36"/>
        <v>58.800000000000004</v>
      </c>
      <c r="Q70" s="36">
        <f t="shared" si="33"/>
        <v>60</v>
      </c>
      <c r="R70" s="4"/>
      <c r="S70" s="1"/>
      <c r="T70" s="1">
        <f t="shared" ref="T70:T77" si="41">(F70+Q70)/O70</f>
        <v>14.285714285714285</v>
      </c>
      <c r="U70" s="1">
        <f t="shared" ref="U70:U77" si="42">F70/O70</f>
        <v>0</v>
      </c>
      <c r="V70" s="1">
        <v>13.8</v>
      </c>
      <c r="W70" s="1">
        <v>6.2</v>
      </c>
      <c r="X70" s="1">
        <v>5.8</v>
      </c>
      <c r="Y70" s="1">
        <v>10.8</v>
      </c>
      <c r="Z70" s="1">
        <v>9.8000000000000007</v>
      </c>
      <c r="AA70" s="1"/>
      <c r="AB70" s="1">
        <f t="shared" si="38"/>
        <v>11.760000000000002</v>
      </c>
      <c r="AC70" s="5">
        <v>6</v>
      </c>
      <c r="AD70" s="9">
        <f t="shared" si="34"/>
        <v>10</v>
      </c>
      <c r="AE70" s="14">
        <f t="shared" si="35"/>
        <v>12</v>
      </c>
      <c r="AF70" s="1">
        <f>VLOOKUP(A70,[1]Sheet!$A:$AF,32,0)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30" t="s">
        <v>110</v>
      </c>
      <c r="B71" s="30" t="s">
        <v>33</v>
      </c>
      <c r="C71" s="30">
        <v>30</v>
      </c>
      <c r="D71" s="30">
        <v>5</v>
      </c>
      <c r="E71" s="30">
        <v>16</v>
      </c>
      <c r="F71" s="30">
        <v>15</v>
      </c>
      <c r="G71" s="31">
        <v>0.3</v>
      </c>
      <c r="H71" s="30">
        <v>180</v>
      </c>
      <c r="I71" s="30" t="s">
        <v>34</v>
      </c>
      <c r="J71" s="30">
        <v>18</v>
      </c>
      <c r="K71" s="30">
        <f t="shared" si="37"/>
        <v>-2</v>
      </c>
      <c r="L71" s="30">
        <f t="shared" si="39"/>
        <v>16</v>
      </c>
      <c r="M71" s="30"/>
      <c r="N71" s="30"/>
      <c r="O71" s="30">
        <f t="shared" si="40"/>
        <v>3.2</v>
      </c>
      <c r="P71" s="29">
        <v>0</v>
      </c>
      <c r="Q71" s="37">
        <f t="shared" si="33"/>
        <v>0</v>
      </c>
      <c r="R71" s="32"/>
      <c r="S71" s="30"/>
      <c r="T71" s="34">
        <f t="shared" si="41"/>
        <v>4.6875</v>
      </c>
      <c r="U71" s="30">
        <f t="shared" si="42"/>
        <v>4.6875</v>
      </c>
      <c r="V71" s="30">
        <v>1.8</v>
      </c>
      <c r="W71" s="30">
        <v>3</v>
      </c>
      <c r="X71" s="30">
        <v>2.8</v>
      </c>
      <c r="Y71" s="30">
        <v>3.8</v>
      </c>
      <c r="Z71" s="30">
        <v>4.4000000000000004</v>
      </c>
      <c r="AA71" s="34" t="s">
        <v>124</v>
      </c>
      <c r="AB71" s="30">
        <f t="shared" si="38"/>
        <v>0</v>
      </c>
      <c r="AC71" s="31">
        <v>14</v>
      </c>
      <c r="AD71" s="33">
        <f t="shared" si="34"/>
        <v>0</v>
      </c>
      <c r="AE71" s="34">
        <f t="shared" si="35"/>
        <v>0</v>
      </c>
      <c r="AF71" s="30">
        <f>VLOOKUP(A71,[1]Sheet!$A:$AF,32,0)</f>
        <v>14</v>
      </c>
      <c r="AG71" s="30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5" t="s">
        <v>111</v>
      </c>
      <c r="B72" s="25" t="s">
        <v>33</v>
      </c>
      <c r="C72" s="25"/>
      <c r="D72" s="25"/>
      <c r="E72" s="25"/>
      <c r="F72" s="25"/>
      <c r="G72" s="26">
        <v>0</v>
      </c>
      <c r="H72" s="25" t="e">
        <v>#N/A</v>
      </c>
      <c r="I72" s="25" t="s">
        <v>34</v>
      </c>
      <c r="J72" s="25"/>
      <c r="K72" s="25">
        <f t="shared" si="37"/>
        <v>0</v>
      </c>
      <c r="L72" s="25">
        <f t="shared" si="39"/>
        <v>0</v>
      </c>
      <c r="M72" s="25"/>
      <c r="N72" s="25"/>
      <c r="O72" s="25">
        <f t="shared" si="40"/>
        <v>0</v>
      </c>
      <c r="P72" s="27"/>
      <c r="Q72" s="38"/>
      <c r="R72" s="27"/>
      <c r="S72" s="25"/>
      <c r="T72" s="25" t="e">
        <f t="shared" si="41"/>
        <v>#DIV/0!</v>
      </c>
      <c r="U72" s="25" t="e">
        <f t="shared" si="42"/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 t="s">
        <v>50</v>
      </c>
      <c r="AB72" s="25">
        <f t="shared" si="38"/>
        <v>0</v>
      </c>
      <c r="AC72" s="26">
        <v>0</v>
      </c>
      <c r="AD72" s="28"/>
      <c r="AE72" s="41"/>
      <c r="AF72" s="25">
        <f>VLOOKUP(A72,[1]Sheet!$A:$AF,32,0)</f>
        <v>14</v>
      </c>
      <c r="AG72" s="25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132</v>
      </c>
      <c r="D73" s="1">
        <v>2568</v>
      </c>
      <c r="E73" s="1">
        <v>1831</v>
      </c>
      <c r="F73" s="1">
        <v>822</v>
      </c>
      <c r="G73" s="5">
        <v>0.25</v>
      </c>
      <c r="H73" s="1">
        <v>180</v>
      </c>
      <c r="I73" s="1" t="s">
        <v>34</v>
      </c>
      <c r="J73" s="1">
        <v>1836</v>
      </c>
      <c r="K73" s="1">
        <f t="shared" si="37"/>
        <v>-5</v>
      </c>
      <c r="L73" s="1">
        <f t="shared" si="39"/>
        <v>151</v>
      </c>
      <c r="M73" s="1">
        <v>1680</v>
      </c>
      <c r="N73" s="1"/>
      <c r="O73" s="1">
        <f t="shared" si="40"/>
        <v>30.2</v>
      </c>
      <c r="P73" s="4"/>
      <c r="Q73" s="36">
        <f t="shared" ref="Q73:Q77" si="43">AD73*AC73</f>
        <v>0</v>
      </c>
      <c r="R73" s="4"/>
      <c r="S73" s="1"/>
      <c r="T73" s="1">
        <f t="shared" si="41"/>
        <v>27.218543046357617</v>
      </c>
      <c r="U73" s="1">
        <f t="shared" si="42"/>
        <v>27.218543046357617</v>
      </c>
      <c r="V73" s="1">
        <v>33.799999999999997</v>
      </c>
      <c r="W73" s="1">
        <v>34.200000000000003</v>
      </c>
      <c r="X73" s="1">
        <v>26.2</v>
      </c>
      <c r="Y73" s="1">
        <v>33.200000000000003</v>
      </c>
      <c r="Z73" s="1">
        <v>33.4</v>
      </c>
      <c r="AA73" s="1"/>
      <c r="AB73" s="1">
        <f t="shared" si="38"/>
        <v>0</v>
      </c>
      <c r="AC73" s="5">
        <v>12</v>
      </c>
      <c r="AD73" s="9">
        <f t="shared" ref="AD73:AD77" si="44">MROUND(P73,AC73*AF73)/AC73</f>
        <v>0</v>
      </c>
      <c r="AE73" s="14">
        <f t="shared" ref="AE73:AE77" si="45">AD73*AC73*G73</f>
        <v>0</v>
      </c>
      <c r="AF73" s="1">
        <f>VLOOKUP(A73,[1]Sheet!$A:$AF,32,0)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33</v>
      </c>
      <c r="C74" s="1">
        <v>199</v>
      </c>
      <c r="D74" s="1">
        <v>1850</v>
      </c>
      <c r="E74" s="1">
        <v>995</v>
      </c>
      <c r="F74" s="1">
        <v>1010</v>
      </c>
      <c r="G74" s="5">
        <v>0.25</v>
      </c>
      <c r="H74" s="1">
        <v>180</v>
      </c>
      <c r="I74" s="1" t="s">
        <v>48</v>
      </c>
      <c r="J74" s="1">
        <v>995</v>
      </c>
      <c r="K74" s="1">
        <f t="shared" si="37"/>
        <v>0</v>
      </c>
      <c r="L74" s="1">
        <f t="shared" si="39"/>
        <v>155</v>
      </c>
      <c r="M74" s="1">
        <v>840</v>
      </c>
      <c r="N74" s="1"/>
      <c r="O74" s="1">
        <f t="shared" si="40"/>
        <v>31</v>
      </c>
      <c r="P74" s="4"/>
      <c r="Q74" s="36">
        <f t="shared" si="43"/>
        <v>0</v>
      </c>
      <c r="R74" s="4"/>
      <c r="S74" s="1"/>
      <c r="T74" s="1">
        <f t="shared" si="41"/>
        <v>32.58064516129032</v>
      </c>
      <c r="U74" s="1">
        <f t="shared" si="42"/>
        <v>32.58064516129032</v>
      </c>
      <c r="V74" s="1">
        <v>38.799999999999997</v>
      </c>
      <c r="W74" s="1">
        <v>40.6</v>
      </c>
      <c r="X74" s="1">
        <v>31</v>
      </c>
      <c r="Y74" s="1">
        <v>38.200000000000003</v>
      </c>
      <c r="Z74" s="1">
        <v>37</v>
      </c>
      <c r="AA74" s="1"/>
      <c r="AB74" s="1">
        <f t="shared" si="38"/>
        <v>0</v>
      </c>
      <c r="AC74" s="5">
        <v>12</v>
      </c>
      <c r="AD74" s="9">
        <f t="shared" si="44"/>
        <v>0</v>
      </c>
      <c r="AE74" s="14">
        <f t="shared" si="45"/>
        <v>0</v>
      </c>
      <c r="AF74" s="1">
        <f>VLOOKUP(A74,[1]Sheet!$A:$AF,32,0)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43</v>
      </c>
      <c r="C75" s="1">
        <v>32.4</v>
      </c>
      <c r="D75" s="1">
        <v>2.7</v>
      </c>
      <c r="E75" s="1">
        <v>16.2</v>
      </c>
      <c r="F75" s="1">
        <v>5.4</v>
      </c>
      <c r="G75" s="5">
        <v>1</v>
      </c>
      <c r="H75" s="1">
        <v>180</v>
      </c>
      <c r="I75" s="1" t="s">
        <v>34</v>
      </c>
      <c r="J75" s="1">
        <v>16.2</v>
      </c>
      <c r="K75" s="1">
        <f t="shared" si="37"/>
        <v>0</v>
      </c>
      <c r="L75" s="1">
        <f t="shared" si="39"/>
        <v>16.2</v>
      </c>
      <c r="M75" s="1"/>
      <c r="N75" s="1"/>
      <c r="O75" s="1">
        <f t="shared" si="40"/>
        <v>3.2399999999999998</v>
      </c>
      <c r="P75" s="4">
        <f t="shared" ref="P75:P77" si="46">14*O75-F75</f>
        <v>39.96</v>
      </c>
      <c r="Q75" s="36">
        <f t="shared" si="43"/>
        <v>37.800000000000004</v>
      </c>
      <c r="R75" s="4"/>
      <c r="S75" s="1"/>
      <c r="T75" s="1">
        <f t="shared" si="41"/>
        <v>13.333333333333336</v>
      </c>
      <c r="U75" s="1">
        <f t="shared" si="42"/>
        <v>1.666666666666667</v>
      </c>
      <c r="V75" s="1">
        <v>4.8600000000000003</v>
      </c>
      <c r="W75" s="1">
        <v>0.54</v>
      </c>
      <c r="X75" s="1">
        <v>2.7</v>
      </c>
      <c r="Y75" s="1">
        <v>1.62</v>
      </c>
      <c r="Z75" s="1">
        <v>2.7</v>
      </c>
      <c r="AA75" s="1"/>
      <c r="AB75" s="1">
        <f t="shared" si="38"/>
        <v>39.96</v>
      </c>
      <c r="AC75" s="5">
        <v>2.7</v>
      </c>
      <c r="AD75" s="9">
        <f t="shared" si="44"/>
        <v>14</v>
      </c>
      <c r="AE75" s="14">
        <f t="shared" si="45"/>
        <v>37.800000000000004</v>
      </c>
      <c r="AF75" s="1">
        <f>VLOOKUP(A75,[1]Sheet!$A:$AF,32,0)</f>
        <v>14</v>
      </c>
      <c r="AG75" s="1">
        <f>VLOOKUP(A75,[1]Sheet!$A:$AG,33,0)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43</v>
      </c>
      <c r="C76" s="1">
        <v>340</v>
      </c>
      <c r="D76" s="1">
        <v>420</v>
      </c>
      <c r="E76" s="1">
        <v>185</v>
      </c>
      <c r="F76" s="1">
        <v>540</v>
      </c>
      <c r="G76" s="5">
        <v>1</v>
      </c>
      <c r="H76" s="1">
        <v>180</v>
      </c>
      <c r="I76" s="1" t="s">
        <v>48</v>
      </c>
      <c r="J76" s="1">
        <v>186</v>
      </c>
      <c r="K76" s="1">
        <f t="shared" si="37"/>
        <v>-1</v>
      </c>
      <c r="L76" s="1">
        <f t="shared" si="39"/>
        <v>185</v>
      </c>
      <c r="M76" s="1"/>
      <c r="N76" s="1"/>
      <c r="O76" s="1">
        <f t="shared" si="40"/>
        <v>37</v>
      </c>
      <c r="P76" s="4"/>
      <c r="Q76" s="36">
        <f t="shared" si="43"/>
        <v>0</v>
      </c>
      <c r="R76" s="4"/>
      <c r="S76" s="1"/>
      <c r="T76" s="1">
        <f t="shared" si="41"/>
        <v>14.594594594594595</v>
      </c>
      <c r="U76" s="1">
        <f t="shared" si="42"/>
        <v>14.594594594594595</v>
      </c>
      <c r="V76" s="1">
        <v>48</v>
      </c>
      <c r="W76" s="1">
        <v>41</v>
      </c>
      <c r="X76" s="1">
        <v>46</v>
      </c>
      <c r="Y76" s="1">
        <v>46</v>
      </c>
      <c r="Z76" s="1">
        <v>43</v>
      </c>
      <c r="AA76" s="1"/>
      <c r="AB76" s="1">
        <f t="shared" si="38"/>
        <v>0</v>
      </c>
      <c r="AC76" s="5">
        <v>5</v>
      </c>
      <c r="AD76" s="9">
        <f t="shared" si="44"/>
        <v>0</v>
      </c>
      <c r="AE76" s="14">
        <f t="shared" si="45"/>
        <v>0</v>
      </c>
      <c r="AF76" s="1">
        <f>VLOOKUP(A76,[1]Sheet!$A:$AF,32,0)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33</v>
      </c>
      <c r="C77" s="1">
        <v>509</v>
      </c>
      <c r="D77" s="1"/>
      <c r="E77" s="1">
        <v>159</v>
      </c>
      <c r="F77" s="1">
        <v>307</v>
      </c>
      <c r="G77" s="5">
        <v>0.14000000000000001</v>
      </c>
      <c r="H77" s="1">
        <v>180</v>
      </c>
      <c r="I77" s="1" t="s">
        <v>34</v>
      </c>
      <c r="J77" s="1">
        <v>147</v>
      </c>
      <c r="K77" s="1">
        <f t="shared" si="37"/>
        <v>12</v>
      </c>
      <c r="L77" s="1">
        <f t="shared" si="39"/>
        <v>159</v>
      </c>
      <c r="M77" s="1"/>
      <c r="N77" s="1"/>
      <c r="O77" s="1">
        <f t="shared" si="40"/>
        <v>31.8</v>
      </c>
      <c r="P77" s="4">
        <f t="shared" si="46"/>
        <v>138.19999999999999</v>
      </c>
      <c r="Q77" s="36">
        <f t="shared" si="43"/>
        <v>264</v>
      </c>
      <c r="R77" s="4"/>
      <c r="S77" s="1"/>
      <c r="T77" s="1">
        <f t="shared" si="41"/>
        <v>17.955974842767294</v>
      </c>
      <c r="U77" s="1">
        <f t="shared" si="42"/>
        <v>9.6540880503144653</v>
      </c>
      <c r="V77" s="1">
        <v>28.6</v>
      </c>
      <c r="W77" s="1">
        <v>29.8</v>
      </c>
      <c r="X77" s="1">
        <v>15</v>
      </c>
      <c r="Y77" s="1">
        <v>37</v>
      </c>
      <c r="Z77" s="1">
        <v>66.400000000000006</v>
      </c>
      <c r="AA77" s="1" t="s">
        <v>35</v>
      </c>
      <c r="AB77" s="1">
        <f t="shared" si="38"/>
        <v>19.347999999999999</v>
      </c>
      <c r="AC77" s="5">
        <v>22</v>
      </c>
      <c r="AD77" s="9">
        <f t="shared" si="44"/>
        <v>12</v>
      </c>
      <c r="AE77" s="14">
        <f t="shared" si="45"/>
        <v>36.96</v>
      </c>
      <c r="AF77" s="1">
        <f>VLOOKUP(A77,[1]Sheet!$A:$AF,32,0)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4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5"/>
      <c r="AD78" s="9"/>
      <c r="AE78" s="14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4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5"/>
      <c r="AD79" s="9"/>
      <c r="AE79" s="14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4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5"/>
      <c r="AD80" s="9"/>
      <c r="AE80" s="14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4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5"/>
      <c r="AD81" s="9"/>
      <c r="AE81" s="14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4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5"/>
      <c r="AD82" s="9"/>
      <c r="AE82" s="14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4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/>
      <c r="AD83" s="9"/>
      <c r="AE83" s="14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4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/>
      <c r="AD84" s="9"/>
      <c r="AE84" s="14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4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9"/>
      <c r="AE85" s="14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4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9"/>
      <c r="AE86" s="14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4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9"/>
      <c r="AE87" s="14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4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9"/>
      <c r="AE88" s="14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4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9"/>
      <c r="AE89" s="14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4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9"/>
      <c r="AE90" s="14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4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9"/>
      <c r="AE91" s="14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4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9"/>
      <c r="AE92" s="14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4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9"/>
      <c r="AE93" s="14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4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9"/>
      <c r="AE94" s="14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4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9"/>
      <c r="AE95" s="14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4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9"/>
      <c r="AE96" s="14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4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9"/>
      <c r="AE97" s="14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4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9"/>
      <c r="AE98" s="14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4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9"/>
      <c r="AE99" s="14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9"/>
      <c r="AE100" s="14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4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9"/>
      <c r="AE101" s="14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9"/>
      <c r="AE102" s="14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9"/>
      <c r="AE103" s="14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9"/>
      <c r="AE104" s="14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9"/>
      <c r="AE105" s="14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9"/>
      <c r="AE106" s="14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9"/>
      <c r="AE107" s="14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9"/>
      <c r="AE108" s="14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9"/>
      <c r="AE109" s="14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9"/>
      <c r="AE110" s="14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9"/>
      <c r="AE111" s="14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9"/>
      <c r="AE112" s="14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9"/>
      <c r="AE113" s="14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9"/>
      <c r="AE114" s="14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9"/>
      <c r="AE115" s="14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9"/>
      <c r="AE116" s="14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9"/>
      <c r="AE117" s="14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9"/>
      <c r="AE118" s="14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9"/>
      <c r="AE119" s="14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9"/>
      <c r="AE120" s="14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9"/>
      <c r="AE121" s="14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9"/>
      <c r="AE122" s="14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9"/>
      <c r="AE123" s="14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9"/>
      <c r="AE124" s="14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9"/>
      <c r="AE125" s="14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9"/>
      <c r="AE126" s="14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9"/>
      <c r="AE127" s="14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9"/>
      <c r="AE128" s="14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9"/>
      <c r="AE129" s="14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9"/>
      <c r="AE130" s="14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9"/>
      <c r="AE131" s="14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9"/>
      <c r="AE132" s="14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9"/>
      <c r="AE133" s="14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9"/>
      <c r="AE134" s="14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9"/>
      <c r="AE135" s="14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9"/>
      <c r="AE136" s="14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9"/>
      <c r="AE137" s="14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9"/>
      <c r="AE138" s="14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9"/>
      <c r="AE139" s="14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9"/>
      <c r="AE140" s="14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9"/>
      <c r="AE141" s="14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9"/>
      <c r="AE142" s="14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9"/>
      <c r="AE143" s="14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9"/>
      <c r="AE144" s="14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9"/>
      <c r="AE145" s="14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9"/>
      <c r="AE146" s="14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9"/>
      <c r="AE147" s="14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9"/>
      <c r="AE148" s="14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9"/>
      <c r="AE149" s="14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9"/>
      <c r="AE150" s="14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9"/>
      <c r="AE151" s="14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9"/>
      <c r="AE152" s="14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9"/>
      <c r="AE153" s="14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9"/>
      <c r="AE154" s="14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9"/>
      <c r="AE155" s="14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9"/>
      <c r="AE156" s="14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9"/>
      <c r="AE157" s="14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9"/>
      <c r="AE158" s="14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9"/>
      <c r="AE159" s="14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9"/>
      <c r="AE160" s="14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9"/>
      <c r="AE161" s="14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9"/>
      <c r="AE162" s="14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9"/>
      <c r="AE163" s="14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9"/>
      <c r="AE164" s="14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9"/>
      <c r="AE165" s="14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9"/>
      <c r="AE166" s="14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9"/>
      <c r="AE167" s="14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9"/>
      <c r="AE168" s="14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9"/>
      <c r="AE169" s="14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9"/>
      <c r="AE170" s="14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9"/>
      <c r="AE171" s="14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9"/>
      <c r="AE172" s="14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9"/>
      <c r="AE173" s="14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9"/>
      <c r="AE174" s="14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9"/>
      <c r="AE175" s="14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9"/>
      <c r="AE176" s="14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9"/>
      <c r="AE177" s="14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9"/>
      <c r="AE178" s="14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9"/>
      <c r="AE179" s="14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9"/>
      <c r="AE180" s="14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9"/>
      <c r="AE181" s="14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9"/>
      <c r="AE182" s="14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9"/>
      <c r="AE183" s="14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9"/>
      <c r="AE184" s="14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9"/>
      <c r="AE185" s="14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9"/>
      <c r="AE186" s="14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9"/>
      <c r="AE187" s="14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9"/>
      <c r="AE188" s="14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9"/>
      <c r="AE189" s="14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9"/>
      <c r="AE190" s="14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9"/>
      <c r="AE191" s="14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9"/>
      <c r="AE192" s="14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9"/>
      <c r="AE193" s="14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9"/>
      <c r="AE194" s="14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9"/>
      <c r="AE195" s="14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9"/>
      <c r="AE196" s="14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9"/>
      <c r="AE197" s="14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9"/>
      <c r="AE198" s="14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9"/>
      <c r="AE199" s="14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9"/>
      <c r="AE200" s="14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9"/>
      <c r="AE201" s="14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9"/>
      <c r="AE202" s="14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9"/>
      <c r="AE203" s="14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9"/>
      <c r="AE204" s="14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9"/>
      <c r="AE205" s="14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9"/>
      <c r="AE206" s="14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9"/>
      <c r="AE207" s="14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9"/>
      <c r="AE208" s="14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9"/>
      <c r="AE209" s="14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9"/>
      <c r="AE210" s="14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9"/>
      <c r="AE211" s="14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9"/>
      <c r="AE212" s="14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9"/>
      <c r="AE213" s="14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9"/>
      <c r="AE214" s="14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9"/>
      <c r="AE215" s="14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9"/>
      <c r="AE216" s="14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9"/>
      <c r="AE217" s="14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9"/>
      <c r="AE218" s="14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9"/>
      <c r="AE219" s="14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9"/>
      <c r="AE220" s="14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9"/>
      <c r="AE221" s="14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9"/>
      <c r="AE222" s="14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9"/>
      <c r="AE223" s="14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9"/>
      <c r="AE224" s="14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9"/>
      <c r="AE225" s="14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9"/>
      <c r="AE226" s="14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9"/>
      <c r="AE227" s="14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9"/>
      <c r="AE228" s="14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9"/>
      <c r="AE229" s="14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9"/>
      <c r="AE230" s="14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9"/>
      <c r="AE231" s="14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9"/>
      <c r="AE232" s="14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9"/>
      <c r="AE233" s="14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9"/>
      <c r="AE234" s="14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9"/>
      <c r="AE235" s="14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9"/>
      <c r="AE236" s="14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9"/>
      <c r="AE237" s="14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9"/>
      <c r="AE238" s="14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9"/>
      <c r="AE239" s="14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9"/>
      <c r="AE240" s="14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9"/>
      <c r="AE241" s="14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9"/>
      <c r="AE242" s="14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9"/>
      <c r="AE243" s="14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9"/>
      <c r="AE244" s="14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9"/>
      <c r="AE245" s="14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9"/>
      <c r="AE246" s="14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9"/>
      <c r="AE247" s="14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9"/>
      <c r="AE248" s="14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9"/>
      <c r="AE249" s="14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9"/>
      <c r="AE250" s="14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9"/>
      <c r="AE251" s="14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9"/>
      <c r="AE252" s="14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9"/>
      <c r="AE253" s="14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9"/>
      <c r="AE254" s="14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9"/>
      <c r="AE255" s="14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9"/>
      <c r="AE256" s="14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9"/>
      <c r="AE257" s="14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9"/>
      <c r="AE258" s="14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9"/>
      <c r="AE259" s="14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9"/>
      <c r="AE260" s="14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9"/>
      <c r="AE261" s="14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9"/>
      <c r="AE262" s="14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9"/>
      <c r="AE263" s="14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9"/>
      <c r="AE264" s="14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9"/>
      <c r="AE265" s="14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9"/>
      <c r="AE266" s="14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9"/>
      <c r="AE267" s="14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9"/>
      <c r="AE268" s="14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9"/>
      <c r="AE269" s="14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9"/>
      <c r="AE270" s="14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9"/>
      <c r="AE271" s="14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9"/>
      <c r="AE272" s="14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9"/>
      <c r="AE273" s="14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9"/>
      <c r="AE274" s="14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9"/>
      <c r="AE275" s="14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5"/>
      <c r="AD276" s="9"/>
      <c r="AE276" s="14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9"/>
      <c r="AE277" s="14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9"/>
      <c r="AE278" s="14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9"/>
      <c r="AE279" s="14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9"/>
      <c r="AE280" s="14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9"/>
      <c r="AE281" s="14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9"/>
      <c r="AE282" s="14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9"/>
      <c r="AE283" s="14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9"/>
      <c r="AE284" s="14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9"/>
      <c r="AE285" s="14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9"/>
      <c r="AE286" s="14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9"/>
      <c r="AE287" s="14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9"/>
      <c r="AE288" s="14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9"/>
      <c r="AE289" s="14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9"/>
      <c r="AE290" s="14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9"/>
      <c r="AE291" s="14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9"/>
      <c r="AE292" s="14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9"/>
      <c r="AE293" s="14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9"/>
      <c r="AE294" s="14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9"/>
      <c r="AE295" s="14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9"/>
      <c r="AE296" s="14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9"/>
      <c r="AE297" s="14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9"/>
      <c r="AE298" s="14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9"/>
      <c r="AE299" s="14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9"/>
      <c r="AE300" s="14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9"/>
      <c r="AE301" s="14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9"/>
      <c r="AE302" s="14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9"/>
      <c r="AE303" s="14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9"/>
      <c r="AE304" s="14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9"/>
      <c r="AE305" s="14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9"/>
      <c r="AE306" s="14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9"/>
      <c r="AE307" s="14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9"/>
      <c r="AE308" s="14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9"/>
      <c r="AE309" s="14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9"/>
      <c r="AE310" s="14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9"/>
      <c r="AE311" s="14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9"/>
      <c r="AE312" s="14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9"/>
      <c r="AE313" s="14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9"/>
      <c r="AE314" s="14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9"/>
      <c r="AE315" s="14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9"/>
      <c r="AE316" s="14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9"/>
      <c r="AE317" s="14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9"/>
      <c r="AE318" s="14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9"/>
      <c r="AE319" s="14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9"/>
      <c r="AE320" s="14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9"/>
      <c r="AE321" s="14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9"/>
      <c r="AE322" s="14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9"/>
      <c r="AE323" s="14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9"/>
      <c r="AE324" s="14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9"/>
      <c r="AE325" s="14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9"/>
      <c r="AE326" s="14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9"/>
      <c r="AE327" s="14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9"/>
      <c r="AE328" s="14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9"/>
      <c r="AE329" s="14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9"/>
      <c r="AE330" s="14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9"/>
      <c r="AE331" s="14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9"/>
      <c r="AE332" s="14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9"/>
      <c r="AE333" s="14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9"/>
      <c r="AE334" s="14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9"/>
      <c r="AE335" s="14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9"/>
      <c r="AE336" s="14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9"/>
      <c r="AE337" s="14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9"/>
      <c r="AE338" s="14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9"/>
      <c r="AE339" s="14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9"/>
      <c r="AE340" s="14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9"/>
      <c r="AE341" s="14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9"/>
      <c r="AE342" s="14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9"/>
      <c r="AE343" s="14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9"/>
      <c r="AE344" s="14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9"/>
      <c r="AE345" s="14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9"/>
      <c r="AE346" s="14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9"/>
      <c r="AE347" s="14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9"/>
      <c r="AE348" s="14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9"/>
      <c r="AE349" s="14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9"/>
      <c r="AE350" s="14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9"/>
      <c r="AE351" s="14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9"/>
      <c r="AE352" s="14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9"/>
      <c r="AE353" s="14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9"/>
      <c r="AE354" s="14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9"/>
      <c r="AE355" s="14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9"/>
      <c r="AE356" s="14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9"/>
      <c r="AE357" s="14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9"/>
      <c r="AE358" s="14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9"/>
      <c r="AE359" s="14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9"/>
      <c r="AE360" s="14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9"/>
      <c r="AE361" s="14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9"/>
      <c r="AE362" s="14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9"/>
      <c r="AE363" s="14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9"/>
      <c r="AE364" s="14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9"/>
      <c r="AE365" s="14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9"/>
      <c r="AE366" s="14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9"/>
      <c r="AE367" s="14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9"/>
      <c r="AE368" s="14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9"/>
      <c r="AE369" s="14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9"/>
      <c r="AE370" s="14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9"/>
      <c r="AE371" s="14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9"/>
      <c r="AE372" s="14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9"/>
      <c r="AE373" s="14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9"/>
      <c r="AE374" s="14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9"/>
      <c r="AE375" s="14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9"/>
      <c r="AE376" s="14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9"/>
      <c r="AE377" s="14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9"/>
      <c r="AE378" s="14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9"/>
      <c r="AE379" s="14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9"/>
      <c r="AE380" s="14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9"/>
      <c r="AE381" s="14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9"/>
      <c r="AE382" s="14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9"/>
      <c r="AE383" s="14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9"/>
      <c r="AE384" s="14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9"/>
      <c r="AE385" s="14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9"/>
      <c r="AE386" s="14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9"/>
      <c r="AE387" s="14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9"/>
      <c r="AE388" s="14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9"/>
      <c r="AE389" s="14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9"/>
      <c r="AE390" s="14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9"/>
      <c r="AE391" s="14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9"/>
      <c r="AE392" s="14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9"/>
      <c r="AE393" s="14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9"/>
      <c r="AE394" s="14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9"/>
      <c r="AE395" s="14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9"/>
      <c r="AE396" s="14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9"/>
      <c r="AE397" s="14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9"/>
      <c r="AE398" s="14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9"/>
      <c r="AE399" s="14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9"/>
      <c r="AE400" s="14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9"/>
      <c r="AE401" s="14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9"/>
      <c r="AE402" s="14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9"/>
      <c r="AE403" s="14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9"/>
      <c r="AE404" s="14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9"/>
      <c r="AE405" s="14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9"/>
      <c r="AE406" s="14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9"/>
      <c r="AE407" s="14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9"/>
      <c r="AE408" s="14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9"/>
      <c r="AE409" s="14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9"/>
      <c r="AE410" s="14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9"/>
      <c r="AE411" s="14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9"/>
      <c r="AE412" s="14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9"/>
      <c r="AE413" s="14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9"/>
      <c r="AE414" s="14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9"/>
      <c r="AE415" s="14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9"/>
      <c r="AE416" s="14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9"/>
      <c r="AE417" s="14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9"/>
      <c r="AE418" s="14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9"/>
      <c r="AE419" s="14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9"/>
      <c r="AE420" s="14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9"/>
      <c r="AE421" s="14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9"/>
      <c r="AE422" s="14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9"/>
      <c r="AE423" s="14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9"/>
      <c r="AE424" s="14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9"/>
      <c r="AE425" s="14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9"/>
      <c r="AE426" s="14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9"/>
      <c r="AE427" s="14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9"/>
      <c r="AE428" s="14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9"/>
      <c r="AE429" s="14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9"/>
      <c r="AE430" s="14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9"/>
      <c r="AE431" s="14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9"/>
      <c r="AE432" s="14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9"/>
      <c r="AE433" s="14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9"/>
      <c r="AE434" s="14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9"/>
      <c r="AE435" s="14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9"/>
      <c r="AE436" s="14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9"/>
      <c r="AE437" s="14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9"/>
      <c r="AE438" s="14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9"/>
      <c r="AE439" s="14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9"/>
      <c r="AE440" s="14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9"/>
      <c r="AE441" s="14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9"/>
      <c r="AE442" s="14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9"/>
      <c r="AE443" s="14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9"/>
      <c r="AE444" s="14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9"/>
      <c r="AE445" s="14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9"/>
      <c r="AE446" s="14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9"/>
      <c r="AE447" s="14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9"/>
      <c r="AE448" s="14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9"/>
      <c r="AE449" s="14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9"/>
      <c r="AE450" s="14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9"/>
      <c r="AE451" s="14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9"/>
      <c r="AE452" s="14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9"/>
      <c r="AE453" s="14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9"/>
      <c r="AE454" s="14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9"/>
      <c r="AE455" s="14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9"/>
      <c r="AE456" s="14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9"/>
      <c r="AE457" s="14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9"/>
      <c r="AE458" s="14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9"/>
      <c r="AE459" s="14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9"/>
      <c r="AE460" s="14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9"/>
      <c r="AE461" s="14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9"/>
      <c r="AE462" s="14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9"/>
      <c r="AE463" s="14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9"/>
      <c r="AE464" s="14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9"/>
      <c r="AE465" s="14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9"/>
      <c r="AE466" s="14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9"/>
      <c r="AE467" s="14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9"/>
      <c r="AE468" s="14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9"/>
      <c r="AE469" s="14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9"/>
      <c r="AE470" s="14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9"/>
      <c r="AE471" s="14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9"/>
      <c r="AE472" s="14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9"/>
      <c r="AE473" s="14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9"/>
      <c r="AE474" s="14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9"/>
      <c r="AE475" s="14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9"/>
      <c r="AE476" s="14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9"/>
      <c r="AE477" s="14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9"/>
      <c r="AE478" s="14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9"/>
      <c r="AE479" s="14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9"/>
      <c r="AE480" s="14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9"/>
      <c r="AE481" s="14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9"/>
      <c r="AE482" s="14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9"/>
      <c r="AE483" s="14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9"/>
      <c r="AE484" s="14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9"/>
      <c r="AE485" s="14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9"/>
      <c r="AE486" s="14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9"/>
      <c r="AE487" s="14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9"/>
      <c r="AE488" s="14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9"/>
      <c r="AE489" s="14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9"/>
      <c r="AE490" s="14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9"/>
      <c r="AE491" s="14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9"/>
      <c r="AE492" s="14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4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9"/>
      <c r="AE493" s="14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4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5"/>
      <c r="AD494" s="9"/>
      <c r="AE494" s="14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4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5"/>
      <c r="AD495" s="9"/>
      <c r="AE495" s="14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4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5"/>
      <c r="AD496" s="9"/>
      <c r="AE496" s="14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4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5"/>
      <c r="AD497" s="9"/>
      <c r="AE497" s="14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4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5"/>
      <c r="AD498" s="9"/>
      <c r="AE498" s="14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4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5"/>
      <c r="AD499" s="9"/>
      <c r="AE499" s="14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7" xr:uid="{F26FB6C8-55AB-4BDF-A65E-19E7E38A19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2024-07-11T10:05:08Z</dcterms:created>
  <dcterms:modified xsi:type="dcterms:W3CDTF">2024-07-12T09:30:53Z</dcterms:modified>
</cp:coreProperties>
</file>