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ЗПФ филиалы\"/>
    </mc:Choice>
  </mc:AlternateContent>
  <xr:revisionPtr revIDLastSave="0" documentId="13_ncr:1_{BA436B4B-A520-4E47-AF5D-4567F64CF7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2" i="1" l="1"/>
  <c r="U73" i="1"/>
  <c r="F27" i="1"/>
  <c r="E27" i="1"/>
  <c r="AG71" i="1" l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5" i="1"/>
  <c r="AF25" i="1"/>
  <c r="AG24" i="1"/>
  <c r="AF24" i="1"/>
  <c r="AG23" i="1"/>
  <c r="AF23" i="1"/>
  <c r="AG22" i="1"/>
  <c r="AF22" i="1"/>
  <c r="AG21" i="1"/>
  <c r="AF21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73" i="1"/>
  <c r="AB73" i="1"/>
  <c r="AD72" i="1"/>
  <c r="AB72" i="1"/>
  <c r="AE72" i="1" l="1"/>
  <c r="Q72" i="1"/>
  <c r="T72" i="1" s="1"/>
  <c r="AE73" i="1"/>
  <c r="Q73" i="1"/>
  <c r="T73" i="1" s="1"/>
  <c r="AB7" i="1"/>
  <c r="AB9" i="1"/>
  <c r="AB11" i="1"/>
  <c r="AB12" i="1"/>
  <c r="AB14" i="1"/>
  <c r="AB16" i="1"/>
  <c r="AB18" i="1"/>
  <c r="AB20" i="1"/>
  <c r="AB22" i="1"/>
  <c r="AB23" i="1"/>
  <c r="AB25" i="1"/>
  <c r="AB26" i="1"/>
  <c r="AB29" i="1"/>
  <c r="AB30" i="1"/>
  <c r="AB31" i="1"/>
  <c r="AB32" i="1"/>
  <c r="AB33" i="1"/>
  <c r="AB35" i="1"/>
  <c r="AB36" i="1"/>
  <c r="AB37" i="1"/>
  <c r="AB39" i="1"/>
  <c r="AB40" i="1"/>
  <c r="AB54" i="1"/>
  <c r="AB55" i="1"/>
  <c r="AB56" i="1"/>
  <c r="AB57" i="1"/>
  <c r="AB65" i="1"/>
  <c r="AB66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6" i="1"/>
  <c r="U6" i="1" l="1"/>
  <c r="T6" i="1"/>
  <c r="P70" i="1"/>
  <c r="U70" i="1"/>
  <c r="P68" i="1"/>
  <c r="U68" i="1"/>
  <c r="T66" i="1"/>
  <c r="U66" i="1"/>
  <c r="U64" i="1"/>
  <c r="U62" i="1"/>
  <c r="U60" i="1"/>
  <c r="U58" i="1"/>
  <c r="T56" i="1"/>
  <c r="U56" i="1"/>
  <c r="T54" i="1"/>
  <c r="U54" i="1"/>
  <c r="P52" i="1"/>
  <c r="U52" i="1"/>
  <c r="P50" i="1"/>
  <c r="U50" i="1"/>
  <c r="P48" i="1"/>
  <c r="U48" i="1"/>
  <c r="P46" i="1"/>
  <c r="U46" i="1"/>
  <c r="P44" i="1"/>
  <c r="U44" i="1"/>
  <c r="P42" i="1"/>
  <c r="U42" i="1"/>
  <c r="T40" i="1"/>
  <c r="U40" i="1"/>
  <c r="P38" i="1"/>
  <c r="U38" i="1"/>
  <c r="T36" i="1"/>
  <c r="U36" i="1"/>
  <c r="P34" i="1"/>
  <c r="AD34" i="1" s="1"/>
  <c r="Q34" i="1" s="1"/>
  <c r="T34" i="1" s="1"/>
  <c r="U34" i="1"/>
  <c r="T32" i="1"/>
  <c r="U32" i="1"/>
  <c r="T30" i="1"/>
  <c r="U30" i="1"/>
  <c r="P28" i="1"/>
  <c r="U28" i="1"/>
  <c r="T26" i="1"/>
  <c r="U26" i="1"/>
  <c r="P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P10" i="1"/>
  <c r="U10" i="1"/>
  <c r="P8" i="1"/>
  <c r="AD8" i="1" s="1"/>
  <c r="Q8" i="1" s="1"/>
  <c r="T8" i="1" s="1"/>
  <c r="U8" i="1"/>
  <c r="AD71" i="1"/>
  <c r="Q71" i="1" s="1"/>
  <c r="T71" i="1" s="1"/>
  <c r="U71" i="1"/>
  <c r="AD69" i="1"/>
  <c r="Q69" i="1" s="1"/>
  <c r="T69" i="1" s="1"/>
  <c r="U69" i="1"/>
  <c r="P67" i="1"/>
  <c r="AD67" i="1" s="1"/>
  <c r="Q67" i="1" s="1"/>
  <c r="T67" i="1" s="1"/>
  <c r="U67" i="1"/>
  <c r="U65" i="1"/>
  <c r="T65" i="1"/>
  <c r="AD63" i="1"/>
  <c r="Q63" i="1" s="1"/>
  <c r="T63" i="1" s="1"/>
  <c r="U63" i="1"/>
  <c r="P61" i="1"/>
  <c r="AD61" i="1" s="1"/>
  <c r="Q61" i="1" s="1"/>
  <c r="T61" i="1" s="1"/>
  <c r="U61" i="1"/>
  <c r="P59" i="1"/>
  <c r="AD59" i="1" s="1"/>
  <c r="Q59" i="1" s="1"/>
  <c r="T59" i="1" s="1"/>
  <c r="U59" i="1"/>
  <c r="U57" i="1"/>
  <c r="T57" i="1"/>
  <c r="U55" i="1"/>
  <c r="T55" i="1"/>
  <c r="P53" i="1"/>
  <c r="AD53" i="1" s="1"/>
  <c r="Q53" i="1" s="1"/>
  <c r="T53" i="1" s="1"/>
  <c r="U53" i="1"/>
  <c r="P51" i="1"/>
  <c r="AD51" i="1" s="1"/>
  <c r="Q51" i="1" s="1"/>
  <c r="T51" i="1" s="1"/>
  <c r="U51" i="1"/>
  <c r="P49" i="1"/>
  <c r="AD49" i="1" s="1"/>
  <c r="Q49" i="1" s="1"/>
  <c r="T49" i="1" s="1"/>
  <c r="U49" i="1"/>
  <c r="AD47" i="1"/>
  <c r="Q47" i="1" s="1"/>
  <c r="T47" i="1" s="1"/>
  <c r="U47" i="1"/>
  <c r="P45" i="1"/>
  <c r="AD45" i="1" s="1"/>
  <c r="Q45" i="1" s="1"/>
  <c r="T45" i="1" s="1"/>
  <c r="U45" i="1"/>
  <c r="P43" i="1"/>
  <c r="AD43" i="1" s="1"/>
  <c r="AE43" i="1" s="1"/>
  <c r="U43" i="1"/>
  <c r="P41" i="1"/>
  <c r="AD41" i="1" s="1"/>
  <c r="AE41" i="1" s="1"/>
  <c r="U41" i="1"/>
  <c r="U39" i="1"/>
  <c r="T39" i="1"/>
  <c r="U37" i="1"/>
  <c r="T37" i="1"/>
  <c r="U35" i="1"/>
  <c r="T35" i="1"/>
  <c r="U33" i="1"/>
  <c r="T33" i="1"/>
  <c r="U31" i="1"/>
  <c r="T31" i="1"/>
  <c r="U29" i="1"/>
  <c r="T29" i="1"/>
  <c r="P27" i="1"/>
  <c r="AD27" i="1" s="1"/>
  <c r="AE27" i="1" s="1"/>
  <c r="U27" i="1"/>
  <c r="U25" i="1"/>
  <c r="T25" i="1"/>
  <c r="U23" i="1"/>
  <c r="T23" i="1"/>
  <c r="P21" i="1"/>
  <c r="AD21" i="1" s="1"/>
  <c r="AE21" i="1" s="1"/>
  <c r="U21" i="1"/>
  <c r="P19" i="1"/>
  <c r="AD19" i="1" s="1"/>
  <c r="AE19" i="1" s="1"/>
  <c r="U19" i="1"/>
  <c r="AD17" i="1"/>
  <c r="AE17" i="1" s="1"/>
  <c r="U17" i="1"/>
  <c r="AD15" i="1"/>
  <c r="AE15" i="1" s="1"/>
  <c r="U15" i="1"/>
  <c r="P13" i="1"/>
  <c r="AD13" i="1" s="1"/>
  <c r="AE13" i="1" s="1"/>
  <c r="U13" i="1"/>
  <c r="U11" i="1"/>
  <c r="T11" i="1"/>
  <c r="U9" i="1"/>
  <c r="T9" i="1"/>
  <c r="U7" i="1"/>
  <c r="T7" i="1"/>
  <c r="Q43" i="1"/>
  <c r="T43" i="1" s="1"/>
  <c r="Q27" i="1"/>
  <c r="T27" i="1" s="1"/>
  <c r="Q19" i="1"/>
  <c r="T19" i="1" s="1"/>
  <c r="Q13" i="1"/>
  <c r="T13" i="1" s="1"/>
  <c r="AB71" i="1"/>
  <c r="AB61" i="1"/>
  <c r="AB41" i="1"/>
  <c r="AB15" i="1"/>
  <c r="AE67" i="1"/>
  <c r="AE53" i="1"/>
  <c r="AE45" i="1"/>
  <c r="AB69" i="1"/>
  <c r="AB47" i="1"/>
  <c r="AB34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27" i="1" l="1"/>
  <c r="AB59" i="1"/>
  <c r="AE34" i="1"/>
  <c r="AE49" i="1"/>
  <c r="AE61" i="1"/>
  <c r="AE71" i="1"/>
  <c r="AB19" i="1"/>
  <c r="AB49" i="1"/>
  <c r="Q15" i="1"/>
  <c r="T15" i="1" s="1"/>
  <c r="Q21" i="1"/>
  <c r="T21" i="1" s="1"/>
  <c r="Q41" i="1"/>
  <c r="T41" i="1" s="1"/>
  <c r="Q17" i="1"/>
  <c r="T17" i="1" s="1"/>
  <c r="AB10" i="1"/>
  <c r="AD10" i="1"/>
  <c r="AB24" i="1"/>
  <c r="AD24" i="1"/>
  <c r="AB28" i="1"/>
  <c r="AD28" i="1"/>
  <c r="AB38" i="1"/>
  <c r="AD38" i="1"/>
  <c r="AB42" i="1"/>
  <c r="AD42" i="1"/>
  <c r="AB44" i="1"/>
  <c r="AD44" i="1"/>
  <c r="AB46" i="1"/>
  <c r="AD46" i="1"/>
  <c r="AB48" i="1"/>
  <c r="AD48" i="1"/>
  <c r="AB50" i="1"/>
  <c r="AD50" i="1"/>
  <c r="AB52" i="1"/>
  <c r="AD52" i="1"/>
  <c r="AB58" i="1"/>
  <c r="AD58" i="1"/>
  <c r="AB60" i="1"/>
  <c r="AD60" i="1"/>
  <c r="AB62" i="1"/>
  <c r="AD62" i="1"/>
  <c r="AB64" i="1"/>
  <c r="AD64" i="1"/>
  <c r="AB68" i="1"/>
  <c r="AD68" i="1"/>
  <c r="AB70" i="1"/>
  <c r="AD70" i="1"/>
  <c r="P5" i="1"/>
  <c r="AB8" i="1"/>
  <c r="AE8" i="1"/>
  <c r="AB43" i="1"/>
  <c r="AB51" i="1"/>
  <c r="AB63" i="1"/>
  <c r="AE47" i="1"/>
  <c r="AE51" i="1"/>
  <c r="AE59" i="1"/>
  <c r="AE63" i="1"/>
  <c r="AE69" i="1"/>
  <c r="AB13" i="1"/>
  <c r="AB17" i="1"/>
  <c r="AB21" i="1"/>
  <c r="AB45" i="1"/>
  <c r="AB53" i="1"/>
  <c r="AB67" i="1"/>
  <c r="K5" i="1"/>
  <c r="AB5" i="1" l="1"/>
  <c r="Q70" i="1"/>
  <c r="T70" i="1" s="1"/>
  <c r="AE70" i="1"/>
  <c r="Q68" i="1"/>
  <c r="T68" i="1" s="1"/>
  <c r="AE68" i="1"/>
  <c r="Q64" i="1"/>
  <c r="T64" i="1" s="1"/>
  <c r="AE64" i="1"/>
  <c r="Q62" i="1"/>
  <c r="T62" i="1" s="1"/>
  <c r="AE62" i="1"/>
  <c r="Q60" i="1"/>
  <c r="T60" i="1" s="1"/>
  <c r="AE60" i="1"/>
  <c r="Q58" i="1"/>
  <c r="T58" i="1" s="1"/>
  <c r="AE58" i="1"/>
  <c r="Q52" i="1"/>
  <c r="T52" i="1" s="1"/>
  <c r="AE52" i="1"/>
  <c r="Q50" i="1"/>
  <c r="T50" i="1" s="1"/>
  <c r="AE50" i="1"/>
  <c r="Q48" i="1"/>
  <c r="T48" i="1" s="1"/>
  <c r="AE48" i="1"/>
  <c r="Q46" i="1"/>
  <c r="T46" i="1" s="1"/>
  <c r="AE46" i="1"/>
  <c r="Q44" i="1"/>
  <c r="T44" i="1" s="1"/>
  <c r="AE44" i="1"/>
  <c r="Q42" i="1"/>
  <c r="T42" i="1" s="1"/>
  <c r="AE42" i="1"/>
  <c r="Q38" i="1"/>
  <c r="T38" i="1" s="1"/>
  <c r="AE38" i="1"/>
  <c r="Q28" i="1"/>
  <c r="T28" i="1" s="1"/>
  <c r="AE28" i="1"/>
  <c r="Q24" i="1"/>
  <c r="T24" i="1" s="1"/>
  <c r="AE24" i="1"/>
  <c r="Q10" i="1"/>
  <c r="AE10" i="1"/>
  <c r="AE5" i="1" s="1"/>
  <c r="AD5" i="1"/>
  <c r="T10" i="1" l="1"/>
  <c r="Q5" i="1"/>
</calcChain>
</file>

<file path=xl/sharedStrings.xml><?xml version="1.0" encoding="utf-8"?>
<sst xmlns="http://schemas.openxmlformats.org/spreadsheetml/2006/main" count="288" uniqueCount="120">
  <si>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</si>
  <si>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</si>
  <si>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</si>
  <si>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</si>
  <si>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</si>
  <si>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</si>
  <si>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</si>
  <si>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</si>
  <si>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</si>
  <si>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</si>
  <si>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</si>
  <si>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</si>
  <si>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</si>
  <si>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</si>
  <si>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</si>
  <si>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</si>
  <si>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</si>
  <si>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</si>
  <si>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</si>
  <si>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</si>
  <si>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</si>
  <si>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</si>
  <si>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</si>
  <si>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</si>
  <si>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</si>
  <si>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</si>
  <si>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18,07,</t>
  </si>
  <si>
    <t>11,07,</t>
  </si>
  <si>
    <t>04,07,</t>
  </si>
  <si>
    <t>27,06,</t>
  </si>
  <si>
    <t>20,06,</t>
  </si>
  <si>
    <t>13,06,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</si>
  <si>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</si>
  <si>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</si>
  <si>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</si>
  <si>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</si>
  <si>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</si>
  <si>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</si>
  <si>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</si>
  <si>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</si>
  <si>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</si>
  <si>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</si>
  <si>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</si>
  <si>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</si>
  <si>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</si>
  <si>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</si>
  <si>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</si>
  <si>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</si>
  <si>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новинка (Сарана) / завод не отгрузил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</si>
  <si>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</si>
  <si>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</si>
  <si>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</si>
  <si>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не в матрице</t>
  </si>
  <si>
    <t>завод вывел из производства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</si>
  <si>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</si>
  <si>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</si>
  <si>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</si>
  <si>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</si>
  <si>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</si>
  <si>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</si>
  <si>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тоже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</si>
  <si>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</si>
  <si>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</si>
  <si>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</si>
  <si>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</si>
  <si>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</si>
  <si>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</si>
  <si>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</si>
  <si>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</si>
  <si>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</si>
  <si>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</si>
  <si>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</si>
  <si>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</si>
  <si>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</si>
  <si>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</si>
  <si>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</si>
  <si>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</si>
  <si>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</si>
  <si>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</si>
  <si>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</si>
  <si>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</si>
  <si>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</si>
  <si>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завод не отгрузил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</si>
  <si>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</si>
  <si>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</si>
  <si>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</si>
  <si>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</si>
  <si>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</si>
  <si>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</si>
  <si>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</si>
  <si>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</si>
  <si>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</si>
  <si>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</si>
  <si>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</si>
  <si>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</si>
  <si>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</si>
  <si>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</si>
  <si>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новинка (Сарана)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</si>
  <si>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</si>
  <si>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</si>
  <si>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</si>
  <si>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</si>
  <si>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</si>
  <si>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</si>
  <si>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</si>
  <si>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</si>
  <si>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</si>
  <si>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</si>
  <si>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</si>
  <si>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</si>
  <si>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t>возможно перемещение из Донецка</t>
  </si>
  <si>
    <t>нет</t>
  </si>
  <si>
    <t>ряд</t>
  </si>
  <si>
    <t>паллет</t>
  </si>
  <si>
    <t>отгрузит завод</t>
  </si>
  <si>
    <t>потребность</t>
  </si>
  <si>
    <t>кратно рядам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</si>
  <si>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</si>
  <si>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</si>
  <si>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перемещение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</si>
</sst>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0" borderId="1" xfId="1" applyNumberFormat="1" applyFill="1"/>
    <xf numFmtId="164" fontId="1" fillId="9" borderId="2" xfId="1" applyNumberFormat="1" applyFill="1" applyBorder="1"/>
    <xf numFmtId="164" fontId="1" fillId="4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  <cell r="AG59">
            <v>84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  <cell r="AG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  <cell r="AG74">
            <v>130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  <cell r="AG83">
            <v>84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  <cell r="AG84">
            <v>84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  <cell r="AG8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85546875" style="9" customWidth="1"/>
    <col min="8" max="8" width="5.85546875" customWidth="1"/>
    <col min="9" max="9" width="10.28515625" customWidth="1"/>
    <col min="10" max="11" width="6.85546875" customWidth="1"/>
    <col min="12" max="14" width="1" customWidth="1"/>
    <col min="15" max="15" width="6.85546875" customWidth="1"/>
    <col min="16" max="17" width="12.85546875" customWidth="1"/>
    <col min="18" max="18" width="6.85546875" customWidth="1"/>
    <col min="19" max="19" width="21.85546875" customWidth="1"/>
    <col min="20" max="21" width="5.140625" customWidth="1"/>
    <col min="22" max="26" width="6.140625" customWidth="1"/>
    <col min="27" max="27" width="26.42578125" customWidth="1"/>
    <col min="28" max="28" width="8" customWidth="1"/>
    <col min="29" max="29" width="8" style="9" customWidth="1"/>
    <col min="30" max="30" width="8" style="1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7" t="s">
        <v>114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2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 t="s">
        <v>115</v>
      </c>
      <c r="Q2" s="17" t="s">
        <v>116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115</v>
      </c>
      <c r="AC2" s="7"/>
      <c r="AD2" s="12"/>
      <c r="AE2" s="17" t="s">
        <v>116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1" t="s">
        <v>16</v>
      </c>
      <c r="S3" s="11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3" t="s">
        <v>24</v>
      </c>
      <c r="AE3" s="2" t="s">
        <v>25</v>
      </c>
      <c r="AF3" s="16" t="s">
        <v>112</v>
      </c>
      <c r="AG3" s="16" t="s">
        <v>113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111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7"/>
      <c r="AD4" s="12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20670.599999999999</v>
      </c>
      <c r="F5" s="4">
        <f>SUM(F6:F499)</f>
        <v>28881.3</v>
      </c>
      <c r="G5" s="7"/>
      <c r="H5" s="1"/>
      <c r="I5" s="1"/>
      <c r="J5" s="4">
        <f t="shared" ref="J5:R5" si="0">SUM(J6:J499)</f>
        <v>19770.400000000001</v>
      </c>
      <c r="K5" s="4">
        <f t="shared" si="0"/>
        <v>900.2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4134.119999999999</v>
      </c>
      <c r="P5" s="4">
        <f t="shared" si="0"/>
        <v>28954.7</v>
      </c>
      <c r="Q5" s="4">
        <f t="shared" si="0"/>
        <v>28971</v>
      </c>
      <c r="R5" s="4">
        <f t="shared" si="0"/>
        <v>0</v>
      </c>
      <c r="S5" s="1"/>
      <c r="T5" s="1"/>
      <c r="U5" s="1"/>
      <c r="V5" s="4">
        <f>SUM(V6:V499)</f>
        <v>2928.2599999999998</v>
      </c>
      <c r="W5" s="4">
        <f>SUM(W6:W499)</f>
        <v>3840.5799999999995</v>
      </c>
      <c r="X5" s="4">
        <f>SUM(X6:X499)</f>
        <v>4207.0599999999995</v>
      </c>
      <c r="Y5" s="4">
        <f>SUM(Y6:Y499)</f>
        <v>3494.6800000000003</v>
      </c>
      <c r="Z5" s="4">
        <f>SUM(Z6:Z499)</f>
        <v>3498.0212000000006</v>
      </c>
      <c r="AA5" s="1"/>
      <c r="AB5" s="4">
        <f>SUM(AB6:AB499)</f>
        <v>18219.82</v>
      </c>
      <c r="AC5" s="7"/>
      <c r="AD5" s="14">
        <f>SUM(AD6:AD499)</f>
        <v>3910</v>
      </c>
      <c r="AE5" s="4">
        <f>SUM(AE6:AE499)</f>
        <v>18300.480000000003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32</v>
      </c>
      <c r="B6" s="18" t="s">
        <v>33</v>
      </c>
      <c r="C6" s="18"/>
      <c r="D6" s="18"/>
      <c r="E6" s="18"/>
      <c r="F6" s="18"/>
      <c r="G6" s="19">
        <v>0</v>
      </c>
      <c r="H6" s="18" t="e">
        <v>#N/A</v>
      </c>
      <c r="I6" s="18" t="s">
        <v>34</v>
      </c>
      <c r="J6" s="18"/>
      <c r="K6" s="18">
        <f t="shared" ref="K6:K36" si="1">E6-J6</f>
        <v>0</v>
      </c>
      <c r="L6" s="18"/>
      <c r="M6" s="18"/>
      <c r="N6" s="18"/>
      <c r="O6" s="18">
        <f>E6/5</f>
        <v>0</v>
      </c>
      <c r="P6" s="20"/>
      <c r="Q6" s="20"/>
      <c r="R6" s="20"/>
      <c r="S6" s="18"/>
      <c r="T6" s="18" t="e">
        <f>(F6+Q6)/O6</f>
        <v>#DIV/0!</v>
      </c>
      <c r="U6" s="18" t="e">
        <f>F6/O6</f>
        <v>#DIV/0!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 t="s">
        <v>35</v>
      </c>
      <c r="AB6" s="18">
        <f>P6*G6</f>
        <v>0</v>
      </c>
      <c r="AC6" s="19">
        <v>0</v>
      </c>
      <c r="AD6" s="21"/>
      <c r="AE6" s="18"/>
      <c r="AF6" s="18">
        <f>VLOOKUP(A6,[1]Sheet!$A:$AF,32,0)</f>
        <v>14</v>
      </c>
      <c r="AG6" s="18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8" t="s">
        <v>36</v>
      </c>
      <c r="B7" s="18" t="s">
        <v>33</v>
      </c>
      <c r="C7" s="18"/>
      <c r="D7" s="18"/>
      <c r="E7" s="18"/>
      <c r="F7" s="18"/>
      <c r="G7" s="19">
        <v>0</v>
      </c>
      <c r="H7" s="18" t="e">
        <v>#N/A</v>
      </c>
      <c r="I7" s="18" t="s">
        <v>34</v>
      </c>
      <c r="J7" s="18"/>
      <c r="K7" s="18">
        <f t="shared" si="1"/>
        <v>0</v>
      </c>
      <c r="L7" s="18"/>
      <c r="M7" s="18"/>
      <c r="N7" s="18"/>
      <c r="O7" s="18">
        <f t="shared" ref="O7:O69" si="2">E7/5</f>
        <v>0</v>
      </c>
      <c r="P7" s="20"/>
      <c r="Q7" s="20"/>
      <c r="R7" s="20"/>
      <c r="S7" s="18"/>
      <c r="T7" s="18" t="e">
        <f t="shared" ref="T7:T70" si="3">(F7+Q7)/O7</f>
        <v>#DIV/0!</v>
      </c>
      <c r="U7" s="18" t="e">
        <f t="shared" ref="U7:U70" si="4">F7/O7</f>
        <v>#DIV/0!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 t="s">
        <v>35</v>
      </c>
      <c r="AB7" s="18">
        <f t="shared" ref="AB7:AB69" si="5">P7*G7</f>
        <v>0</v>
      </c>
      <c r="AC7" s="19">
        <v>0</v>
      </c>
      <c r="AD7" s="21"/>
      <c r="AE7" s="18"/>
      <c r="AF7" s="18">
        <f>VLOOKUP(A7,[1]Sheet!$A:$AF,32,0)</f>
        <v>14</v>
      </c>
      <c r="AG7" s="18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1732</v>
      </c>
      <c r="D8" s="1">
        <v>840</v>
      </c>
      <c r="E8" s="1">
        <v>1067</v>
      </c>
      <c r="F8" s="1">
        <v>1249</v>
      </c>
      <c r="G8" s="7">
        <v>0.3</v>
      </c>
      <c r="H8" s="1">
        <v>180</v>
      </c>
      <c r="I8" s="1" t="s">
        <v>34</v>
      </c>
      <c r="J8" s="1">
        <v>1039</v>
      </c>
      <c r="K8" s="1">
        <f t="shared" si="1"/>
        <v>28</v>
      </c>
      <c r="L8" s="1"/>
      <c r="M8" s="1"/>
      <c r="N8" s="1"/>
      <c r="O8" s="1">
        <f t="shared" si="2"/>
        <v>213.4</v>
      </c>
      <c r="P8" s="5">
        <f>14*O8-F8</f>
        <v>1738.6</v>
      </c>
      <c r="Q8" s="5">
        <f>AD8*AC8</f>
        <v>1680</v>
      </c>
      <c r="R8" s="5"/>
      <c r="S8" s="1"/>
      <c r="T8" s="1">
        <f t="shared" si="3"/>
        <v>13.725398313027179</v>
      </c>
      <c r="U8" s="1">
        <f t="shared" si="4"/>
        <v>5.8528584817244607</v>
      </c>
      <c r="V8" s="1">
        <v>166.8</v>
      </c>
      <c r="W8" s="1">
        <v>179.4</v>
      </c>
      <c r="X8" s="1">
        <v>228.6</v>
      </c>
      <c r="Y8" s="1">
        <v>164.8</v>
      </c>
      <c r="Z8" s="1">
        <v>194.2</v>
      </c>
      <c r="AA8" s="1"/>
      <c r="AB8" s="1">
        <f t="shared" si="5"/>
        <v>521.57999999999993</v>
      </c>
      <c r="AC8" s="7">
        <v>12</v>
      </c>
      <c r="AD8" s="12">
        <f t="shared" ref="AD8:AD19" si="6">MROUND(P8,AC8*AF8)/AC8</f>
        <v>140</v>
      </c>
      <c r="AE8" s="1">
        <f t="shared" ref="AE8:AE19" si="7">AD8*AC8*G8</f>
        <v>504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8" t="s">
        <v>38</v>
      </c>
      <c r="B9" s="18" t="s">
        <v>33</v>
      </c>
      <c r="C9" s="18"/>
      <c r="D9" s="18"/>
      <c r="E9" s="18"/>
      <c r="F9" s="18"/>
      <c r="G9" s="19">
        <v>0</v>
      </c>
      <c r="H9" s="18" t="e">
        <v>#N/A</v>
      </c>
      <c r="I9" s="18" t="s">
        <v>34</v>
      </c>
      <c r="J9" s="18"/>
      <c r="K9" s="18">
        <f t="shared" si="1"/>
        <v>0</v>
      </c>
      <c r="L9" s="18"/>
      <c r="M9" s="18"/>
      <c r="N9" s="18"/>
      <c r="O9" s="18">
        <f t="shared" si="2"/>
        <v>0</v>
      </c>
      <c r="P9" s="20"/>
      <c r="Q9" s="20"/>
      <c r="R9" s="20"/>
      <c r="S9" s="18"/>
      <c r="T9" s="18" t="e">
        <f t="shared" si="3"/>
        <v>#DIV/0!</v>
      </c>
      <c r="U9" s="18" t="e">
        <f t="shared" si="4"/>
        <v>#DIV/0!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 t="s">
        <v>35</v>
      </c>
      <c r="AB9" s="18">
        <f t="shared" si="5"/>
        <v>0</v>
      </c>
      <c r="AC9" s="19">
        <v>0</v>
      </c>
      <c r="AD9" s="21"/>
      <c r="AE9" s="18"/>
      <c r="AF9" s="18">
        <f>VLOOKUP(A9,[1]Sheet!$A:$AF,32,0)</f>
        <v>14</v>
      </c>
      <c r="AG9" s="18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1819</v>
      </c>
      <c r="D10" s="1">
        <v>1680</v>
      </c>
      <c r="E10" s="1">
        <v>1287</v>
      </c>
      <c r="F10" s="1">
        <v>1955</v>
      </c>
      <c r="G10" s="7">
        <v>0.3</v>
      </c>
      <c r="H10" s="1">
        <v>180</v>
      </c>
      <c r="I10" s="1" t="s">
        <v>34</v>
      </c>
      <c r="J10" s="1">
        <v>1260</v>
      </c>
      <c r="K10" s="1">
        <f t="shared" si="1"/>
        <v>27</v>
      </c>
      <c r="L10" s="1"/>
      <c r="M10" s="1"/>
      <c r="N10" s="1"/>
      <c r="O10" s="1">
        <f t="shared" si="2"/>
        <v>257.39999999999998</v>
      </c>
      <c r="P10" s="5">
        <f>14*O10-F10</f>
        <v>1648.5999999999995</v>
      </c>
      <c r="Q10" s="5">
        <f>AD10*AC10</f>
        <v>1680</v>
      </c>
      <c r="R10" s="5"/>
      <c r="S10" s="1"/>
      <c r="T10" s="1">
        <f t="shared" si="3"/>
        <v>14.121989121989124</v>
      </c>
      <c r="U10" s="1">
        <f t="shared" si="4"/>
        <v>7.595182595182596</v>
      </c>
      <c r="V10" s="1">
        <v>196</v>
      </c>
      <c r="W10" s="1">
        <v>274.2</v>
      </c>
      <c r="X10" s="1">
        <v>279</v>
      </c>
      <c r="Y10" s="1">
        <v>202.6</v>
      </c>
      <c r="Z10" s="1">
        <v>205</v>
      </c>
      <c r="AA10" s="1"/>
      <c r="AB10" s="1">
        <f t="shared" si="5"/>
        <v>494.57999999999981</v>
      </c>
      <c r="AC10" s="7">
        <v>12</v>
      </c>
      <c r="AD10" s="12">
        <f t="shared" si="6"/>
        <v>140</v>
      </c>
      <c r="AE10" s="1">
        <f t="shared" si="7"/>
        <v>504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8" t="s">
        <v>40</v>
      </c>
      <c r="B11" s="18" t="s">
        <v>33</v>
      </c>
      <c r="C11" s="18"/>
      <c r="D11" s="18"/>
      <c r="E11" s="18"/>
      <c r="F11" s="18"/>
      <c r="G11" s="19">
        <v>0</v>
      </c>
      <c r="H11" s="18" t="e">
        <v>#N/A</v>
      </c>
      <c r="I11" s="18" t="s">
        <v>34</v>
      </c>
      <c r="J11" s="18"/>
      <c r="K11" s="18">
        <f t="shared" si="1"/>
        <v>0</v>
      </c>
      <c r="L11" s="18"/>
      <c r="M11" s="18"/>
      <c r="N11" s="18"/>
      <c r="O11" s="18">
        <f t="shared" si="2"/>
        <v>0</v>
      </c>
      <c r="P11" s="20"/>
      <c r="Q11" s="20"/>
      <c r="R11" s="20"/>
      <c r="S11" s="18"/>
      <c r="T11" s="18" t="e">
        <f t="shared" si="3"/>
        <v>#DIV/0!</v>
      </c>
      <c r="U11" s="18" t="e">
        <f t="shared" si="4"/>
        <v>#DIV/0!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 t="s">
        <v>35</v>
      </c>
      <c r="AB11" s="18">
        <f t="shared" si="5"/>
        <v>0</v>
      </c>
      <c r="AC11" s="19">
        <v>0</v>
      </c>
      <c r="AD11" s="21"/>
      <c r="AE11" s="18"/>
      <c r="AF11" s="18">
        <f>VLOOKUP(A11,[1]Sheet!$A:$AF,32,0)</f>
        <v>14</v>
      </c>
      <c r="AG11" s="18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8" t="s">
        <v>41</v>
      </c>
      <c r="B12" s="18" t="s">
        <v>33</v>
      </c>
      <c r="C12" s="18"/>
      <c r="D12" s="18"/>
      <c r="E12" s="18"/>
      <c r="F12" s="18"/>
      <c r="G12" s="19">
        <v>0</v>
      </c>
      <c r="H12" s="18" t="e">
        <v>#N/A</v>
      </c>
      <c r="I12" s="18" t="s">
        <v>34</v>
      </c>
      <c r="J12" s="18"/>
      <c r="K12" s="18">
        <f t="shared" si="1"/>
        <v>0</v>
      </c>
      <c r="L12" s="18"/>
      <c r="M12" s="18"/>
      <c r="N12" s="18"/>
      <c r="O12" s="18">
        <f t="shared" si="2"/>
        <v>0</v>
      </c>
      <c r="P12" s="20"/>
      <c r="Q12" s="20"/>
      <c r="R12" s="20"/>
      <c r="S12" s="18"/>
      <c r="T12" s="18" t="e">
        <f t="shared" si="3"/>
        <v>#DIV/0!</v>
      </c>
      <c r="U12" s="18" t="e">
        <f t="shared" si="4"/>
        <v>#DIV/0!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 t="s">
        <v>35</v>
      </c>
      <c r="AB12" s="18">
        <f t="shared" si="5"/>
        <v>0</v>
      </c>
      <c r="AC12" s="19">
        <v>0</v>
      </c>
      <c r="AD12" s="21"/>
      <c r="AE12" s="18"/>
      <c r="AF12" s="18">
        <f>VLOOKUP(A12,[1]Sheet!$A:$AF,32,0)</f>
        <v>14</v>
      </c>
      <c r="AG12" s="18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193</v>
      </c>
      <c r="D13" s="1">
        <v>462</v>
      </c>
      <c r="E13" s="1">
        <v>198</v>
      </c>
      <c r="F13" s="1">
        <v>435</v>
      </c>
      <c r="G13" s="7">
        <v>1</v>
      </c>
      <c r="H13" s="1">
        <v>180</v>
      </c>
      <c r="I13" s="1" t="s">
        <v>34</v>
      </c>
      <c r="J13" s="1">
        <v>200</v>
      </c>
      <c r="K13" s="1">
        <f t="shared" si="1"/>
        <v>-2</v>
      </c>
      <c r="L13" s="1"/>
      <c r="M13" s="1"/>
      <c r="N13" s="1"/>
      <c r="O13" s="1">
        <f t="shared" si="2"/>
        <v>39.6</v>
      </c>
      <c r="P13" s="5">
        <f>14*O13-F13</f>
        <v>119.39999999999998</v>
      </c>
      <c r="Q13" s="5">
        <f>AD13*AC13</f>
        <v>132</v>
      </c>
      <c r="R13" s="5"/>
      <c r="S13" s="1"/>
      <c r="T13" s="1">
        <f t="shared" si="3"/>
        <v>14.318181818181818</v>
      </c>
      <c r="U13" s="1">
        <f t="shared" si="4"/>
        <v>10.984848484848484</v>
      </c>
      <c r="V13" s="1">
        <v>37.299999999999997</v>
      </c>
      <c r="W13" s="1">
        <v>39.6</v>
      </c>
      <c r="X13" s="1">
        <v>36.299999999999997</v>
      </c>
      <c r="Y13" s="1">
        <v>46.2</v>
      </c>
      <c r="Z13" s="1">
        <v>45.1</v>
      </c>
      <c r="AA13" s="1"/>
      <c r="AB13" s="1">
        <f t="shared" si="5"/>
        <v>119.39999999999998</v>
      </c>
      <c r="AC13" s="7">
        <v>5.5</v>
      </c>
      <c r="AD13" s="12">
        <f t="shared" si="6"/>
        <v>24</v>
      </c>
      <c r="AE13" s="1">
        <f t="shared" si="7"/>
        <v>132</v>
      </c>
      <c r="AF13" s="1">
        <f>VLOOKUP(A13,[1]Sheet!$A:$AF,32,0)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44</v>
      </c>
      <c r="B14" s="18" t="s">
        <v>43</v>
      </c>
      <c r="C14" s="18"/>
      <c r="D14" s="18"/>
      <c r="E14" s="18"/>
      <c r="F14" s="18"/>
      <c r="G14" s="19">
        <v>0</v>
      </c>
      <c r="H14" s="18" t="e">
        <v>#N/A</v>
      </c>
      <c r="I14" s="18" t="s">
        <v>34</v>
      </c>
      <c r="J14" s="18"/>
      <c r="K14" s="18">
        <f t="shared" si="1"/>
        <v>0</v>
      </c>
      <c r="L14" s="18"/>
      <c r="M14" s="18"/>
      <c r="N14" s="18"/>
      <c r="O14" s="18">
        <f t="shared" si="2"/>
        <v>0</v>
      </c>
      <c r="P14" s="20"/>
      <c r="Q14" s="20"/>
      <c r="R14" s="20"/>
      <c r="S14" s="18"/>
      <c r="T14" s="18" t="e">
        <f t="shared" si="3"/>
        <v>#DIV/0!</v>
      </c>
      <c r="U14" s="18" t="e">
        <f t="shared" si="4"/>
        <v>#DIV/0!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 t="s">
        <v>35</v>
      </c>
      <c r="AB14" s="18">
        <f t="shared" si="5"/>
        <v>0</v>
      </c>
      <c r="AC14" s="19">
        <v>0</v>
      </c>
      <c r="AD14" s="21"/>
      <c r="AE14" s="18"/>
      <c r="AF14" s="18">
        <f>VLOOKUP(A14,[1]Sheet!$A:$AF,32,0)</f>
        <v>14</v>
      </c>
      <c r="AG14" s="18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43</v>
      </c>
      <c r="C15" s="1">
        <v>48.1</v>
      </c>
      <c r="D15" s="1">
        <v>51.8</v>
      </c>
      <c r="E15" s="1">
        <v>3</v>
      </c>
      <c r="F15" s="1">
        <v>96.9</v>
      </c>
      <c r="G15" s="7">
        <v>1</v>
      </c>
      <c r="H15" s="1">
        <v>180</v>
      </c>
      <c r="I15" s="1" t="s">
        <v>34</v>
      </c>
      <c r="J15" s="1">
        <v>3</v>
      </c>
      <c r="K15" s="1">
        <f t="shared" si="1"/>
        <v>0</v>
      </c>
      <c r="L15" s="1"/>
      <c r="M15" s="1"/>
      <c r="N15" s="1"/>
      <c r="O15" s="1">
        <f t="shared" si="2"/>
        <v>0.6</v>
      </c>
      <c r="P15" s="5"/>
      <c r="Q15" s="5">
        <f>AD15*AC15</f>
        <v>0</v>
      </c>
      <c r="R15" s="5"/>
      <c r="S15" s="1"/>
      <c r="T15" s="1">
        <f t="shared" si="3"/>
        <v>161.50000000000003</v>
      </c>
      <c r="U15" s="1">
        <f t="shared" si="4"/>
        <v>161.50000000000003</v>
      </c>
      <c r="V15" s="1">
        <v>0</v>
      </c>
      <c r="W15" s="1">
        <v>3.7</v>
      </c>
      <c r="X15" s="1">
        <v>4.4400000000000004</v>
      </c>
      <c r="Y15" s="1">
        <v>2.96</v>
      </c>
      <c r="Z15" s="1">
        <v>3.7</v>
      </c>
      <c r="AA15" s="1"/>
      <c r="AB15" s="1">
        <f t="shared" si="5"/>
        <v>0</v>
      </c>
      <c r="AC15" s="7">
        <v>3.7</v>
      </c>
      <c r="AD15" s="12">
        <f t="shared" si="6"/>
        <v>0</v>
      </c>
      <c r="AE15" s="1">
        <f t="shared" si="7"/>
        <v>0</v>
      </c>
      <c r="AF15" s="1">
        <f>VLOOKUP(A15,[1]Sheet!$A:$AF,32,0)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46</v>
      </c>
      <c r="B16" s="18" t="s">
        <v>43</v>
      </c>
      <c r="C16" s="18"/>
      <c r="D16" s="18"/>
      <c r="E16" s="18"/>
      <c r="F16" s="18"/>
      <c r="G16" s="19">
        <v>0</v>
      </c>
      <c r="H16" s="18" t="e">
        <v>#N/A</v>
      </c>
      <c r="I16" s="18" t="s">
        <v>34</v>
      </c>
      <c r="J16" s="18"/>
      <c r="K16" s="18">
        <f t="shared" si="1"/>
        <v>0</v>
      </c>
      <c r="L16" s="18"/>
      <c r="M16" s="18"/>
      <c r="N16" s="18"/>
      <c r="O16" s="18">
        <f t="shared" si="2"/>
        <v>0</v>
      </c>
      <c r="P16" s="20"/>
      <c r="Q16" s="20"/>
      <c r="R16" s="20"/>
      <c r="S16" s="18"/>
      <c r="T16" s="18" t="e">
        <f t="shared" si="3"/>
        <v>#DIV/0!</v>
      </c>
      <c r="U16" s="18" t="e">
        <f t="shared" si="4"/>
        <v>#DIV/0!</v>
      </c>
      <c r="V16" s="18">
        <v>0</v>
      </c>
      <c r="W16" s="18">
        <v>8.879999999999999</v>
      </c>
      <c r="X16" s="18">
        <v>7.4</v>
      </c>
      <c r="Y16" s="18">
        <v>2.96</v>
      </c>
      <c r="Z16" s="18">
        <v>11.1</v>
      </c>
      <c r="AA16" s="18" t="s">
        <v>35</v>
      </c>
      <c r="AB16" s="18">
        <f t="shared" si="5"/>
        <v>0</v>
      </c>
      <c r="AC16" s="19">
        <v>0</v>
      </c>
      <c r="AD16" s="21"/>
      <c r="AE16" s="18"/>
      <c r="AF16" s="18">
        <f>VLOOKUP(A16,[1]Sheet!$A:$AF,32,0)</f>
        <v>14</v>
      </c>
      <c r="AG16" s="18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33</v>
      </c>
      <c r="C17" s="1"/>
      <c r="D17" s="1">
        <v>168</v>
      </c>
      <c r="E17" s="1"/>
      <c r="F17" s="1">
        <v>168</v>
      </c>
      <c r="G17" s="7">
        <v>0.25</v>
      </c>
      <c r="H17" s="1" t="e">
        <v>#N/A</v>
      </c>
      <c r="I17" s="1" t="s">
        <v>34</v>
      </c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>
        <f>AD17*AC17</f>
        <v>0</v>
      </c>
      <c r="R17" s="5"/>
      <c r="S17" s="1"/>
      <c r="T17" s="1" t="e">
        <f t="shared" si="3"/>
        <v>#DIV/0!</v>
      </c>
      <c r="U17" s="1" t="e">
        <f t="shared" si="4"/>
        <v>#DIV/0!</v>
      </c>
      <c r="V17" s="1">
        <v>0</v>
      </c>
      <c r="W17" s="1">
        <v>4.8</v>
      </c>
      <c r="X17" s="1">
        <v>0</v>
      </c>
      <c r="Y17" s="1">
        <v>0</v>
      </c>
      <c r="Z17" s="1">
        <v>0</v>
      </c>
      <c r="AA17" s="1" t="s">
        <v>48</v>
      </c>
      <c r="AB17" s="1">
        <f t="shared" si="5"/>
        <v>0</v>
      </c>
      <c r="AC17" s="7">
        <v>12</v>
      </c>
      <c r="AD17" s="12">
        <f t="shared" si="6"/>
        <v>0</v>
      </c>
      <c r="AE17" s="1">
        <f t="shared" si="7"/>
        <v>0</v>
      </c>
      <c r="AF17" s="1">
        <f>VLOOKUP(A17,[1]Sheet!$A:$AF,32,0)</f>
        <v>14</v>
      </c>
      <c r="AG17" s="1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49</v>
      </c>
      <c r="B18" s="18" t="s">
        <v>33</v>
      </c>
      <c r="C18" s="18"/>
      <c r="D18" s="18"/>
      <c r="E18" s="18"/>
      <c r="F18" s="18"/>
      <c r="G18" s="19">
        <v>0</v>
      </c>
      <c r="H18" s="18" t="e">
        <v>#N/A</v>
      </c>
      <c r="I18" s="18" t="s">
        <v>34</v>
      </c>
      <c r="J18" s="18"/>
      <c r="K18" s="18">
        <f t="shared" si="1"/>
        <v>0</v>
      </c>
      <c r="L18" s="18"/>
      <c r="M18" s="18"/>
      <c r="N18" s="18"/>
      <c r="O18" s="18">
        <f t="shared" si="2"/>
        <v>0</v>
      </c>
      <c r="P18" s="20"/>
      <c r="Q18" s="20"/>
      <c r="R18" s="20"/>
      <c r="S18" s="18"/>
      <c r="T18" s="18" t="e">
        <f t="shared" si="3"/>
        <v>#DIV/0!</v>
      </c>
      <c r="U18" s="18" t="e">
        <f t="shared" si="4"/>
        <v>#DIV/0!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 t="s">
        <v>35</v>
      </c>
      <c r="AB18" s="18">
        <f t="shared" si="5"/>
        <v>0</v>
      </c>
      <c r="AC18" s="19">
        <v>0</v>
      </c>
      <c r="AD18" s="21"/>
      <c r="AE18" s="18"/>
      <c r="AF18" s="18">
        <f>VLOOKUP(A18,[1]Sheet!$A:$AF,32,0)</f>
        <v>14</v>
      </c>
      <c r="AG18" s="18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43</v>
      </c>
      <c r="C19" s="1">
        <v>568.6</v>
      </c>
      <c r="D19" s="1">
        <v>155.4</v>
      </c>
      <c r="E19" s="1">
        <v>303.2</v>
      </c>
      <c r="F19" s="1">
        <v>387.5</v>
      </c>
      <c r="G19" s="7">
        <v>1</v>
      </c>
      <c r="H19" s="1">
        <v>180</v>
      </c>
      <c r="I19" s="1" t="s">
        <v>34</v>
      </c>
      <c r="J19" s="1">
        <v>309</v>
      </c>
      <c r="K19" s="1">
        <f t="shared" si="1"/>
        <v>-5.8000000000000114</v>
      </c>
      <c r="L19" s="1"/>
      <c r="M19" s="1"/>
      <c r="N19" s="1"/>
      <c r="O19" s="1">
        <f t="shared" si="2"/>
        <v>60.64</v>
      </c>
      <c r="P19" s="5">
        <f>14*O19-F19</f>
        <v>461.46000000000004</v>
      </c>
      <c r="Q19" s="5">
        <f>AD19*AC19</f>
        <v>466.20000000000005</v>
      </c>
      <c r="R19" s="5"/>
      <c r="S19" s="1"/>
      <c r="T19" s="1">
        <f t="shared" si="3"/>
        <v>14.078166226912929</v>
      </c>
      <c r="U19" s="1">
        <f t="shared" si="4"/>
        <v>6.3901715039577835</v>
      </c>
      <c r="V19" s="1">
        <v>48.84</v>
      </c>
      <c r="W19" s="1">
        <v>56.48</v>
      </c>
      <c r="X19" s="1">
        <v>69.56</v>
      </c>
      <c r="Y19" s="1">
        <v>70.3</v>
      </c>
      <c r="Z19" s="1">
        <v>66.599999999999994</v>
      </c>
      <c r="AA19" s="1"/>
      <c r="AB19" s="1">
        <f t="shared" si="5"/>
        <v>461.46000000000004</v>
      </c>
      <c r="AC19" s="7">
        <v>3.7</v>
      </c>
      <c r="AD19" s="12">
        <f t="shared" si="6"/>
        <v>126</v>
      </c>
      <c r="AE19" s="1">
        <f t="shared" si="7"/>
        <v>466.20000000000005</v>
      </c>
      <c r="AF19" s="1">
        <f>VLOOKUP(A19,[1]Sheet!$A:$AF,32,0)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2" t="s">
        <v>51</v>
      </c>
      <c r="B20" s="22" t="s">
        <v>43</v>
      </c>
      <c r="C20" s="22">
        <v>32.299999999999997</v>
      </c>
      <c r="D20" s="22"/>
      <c r="E20" s="22">
        <v>23.4</v>
      </c>
      <c r="F20" s="22">
        <v>5.3</v>
      </c>
      <c r="G20" s="23">
        <v>0</v>
      </c>
      <c r="H20" s="22">
        <v>180</v>
      </c>
      <c r="I20" s="22" t="s">
        <v>52</v>
      </c>
      <c r="J20" s="22">
        <v>23.4</v>
      </c>
      <c r="K20" s="22">
        <f t="shared" si="1"/>
        <v>0</v>
      </c>
      <c r="L20" s="22"/>
      <c r="M20" s="22"/>
      <c r="N20" s="22"/>
      <c r="O20" s="22">
        <f t="shared" si="2"/>
        <v>4.68</v>
      </c>
      <c r="P20" s="24"/>
      <c r="Q20" s="24"/>
      <c r="R20" s="24"/>
      <c r="S20" s="22"/>
      <c r="T20" s="22">
        <f t="shared" si="3"/>
        <v>1.1324786324786325</v>
      </c>
      <c r="U20" s="22">
        <f t="shared" si="4"/>
        <v>1.1324786324786325</v>
      </c>
      <c r="V20" s="22">
        <v>2.16</v>
      </c>
      <c r="W20" s="22">
        <v>3.96</v>
      </c>
      <c r="X20" s="22">
        <v>3.62</v>
      </c>
      <c r="Y20" s="22">
        <v>4.32</v>
      </c>
      <c r="Z20" s="22">
        <v>5.4</v>
      </c>
      <c r="AA20" s="22" t="s">
        <v>53</v>
      </c>
      <c r="AB20" s="22">
        <f t="shared" si="5"/>
        <v>0</v>
      </c>
      <c r="AC20" s="23">
        <v>1.8</v>
      </c>
      <c r="AD20" s="25"/>
      <c r="AE20" s="22"/>
      <c r="AF20" s="22"/>
      <c r="AG20" s="2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33</v>
      </c>
      <c r="C21" s="1">
        <v>1843</v>
      </c>
      <c r="D21" s="1">
        <v>588</v>
      </c>
      <c r="E21" s="1">
        <v>843</v>
      </c>
      <c r="F21" s="1">
        <v>1250</v>
      </c>
      <c r="G21" s="7">
        <v>0.25</v>
      </c>
      <c r="H21" s="1">
        <v>180</v>
      </c>
      <c r="I21" s="1" t="s">
        <v>34</v>
      </c>
      <c r="J21" s="1">
        <v>823</v>
      </c>
      <c r="K21" s="1">
        <f t="shared" si="1"/>
        <v>20</v>
      </c>
      <c r="L21" s="1"/>
      <c r="M21" s="1"/>
      <c r="N21" s="1"/>
      <c r="O21" s="1">
        <f t="shared" si="2"/>
        <v>168.6</v>
      </c>
      <c r="P21" s="5">
        <f>14*O21-F21</f>
        <v>1110.4000000000001</v>
      </c>
      <c r="Q21" s="5">
        <f>AD21*AC21</f>
        <v>1092</v>
      </c>
      <c r="R21" s="5"/>
      <c r="S21" s="1"/>
      <c r="T21" s="1">
        <f t="shared" si="3"/>
        <v>13.890865954922894</v>
      </c>
      <c r="U21" s="1">
        <f t="shared" si="4"/>
        <v>7.4139976275207591</v>
      </c>
      <c r="V21" s="1">
        <v>151.80000000000001</v>
      </c>
      <c r="W21" s="1">
        <v>154.19999999999999</v>
      </c>
      <c r="X21" s="1">
        <v>202.2</v>
      </c>
      <c r="Y21" s="1">
        <v>152.4</v>
      </c>
      <c r="Z21" s="1">
        <v>164.4</v>
      </c>
      <c r="AA21" s="1"/>
      <c r="AB21" s="1">
        <f t="shared" si="5"/>
        <v>277.60000000000002</v>
      </c>
      <c r="AC21" s="7">
        <v>6</v>
      </c>
      <c r="AD21" s="12">
        <f t="shared" ref="AD21:AD24" si="8">MROUND(P21,AC21*AF21)/AC21</f>
        <v>182</v>
      </c>
      <c r="AE21" s="1">
        <f t="shared" ref="AE21:AE24" si="9">AD21*AC21*G21</f>
        <v>273</v>
      </c>
      <c r="AF21" s="1">
        <f>VLOOKUP(A21,[1]Sheet!$A:$AF,32,0)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55</v>
      </c>
      <c r="B22" s="18" t="s">
        <v>33</v>
      </c>
      <c r="C22" s="18"/>
      <c r="D22" s="18"/>
      <c r="E22" s="18"/>
      <c r="F22" s="18"/>
      <c r="G22" s="19">
        <v>0</v>
      </c>
      <c r="H22" s="18" t="e">
        <v>#N/A</v>
      </c>
      <c r="I22" s="18" t="s">
        <v>34</v>
      </c>
      <c r="J22" s="18"/>
      <c r="K22" s="18">
        <f t="shared" si="1"/>
        <v>0</v>
      </c>
      <c r="L22" s="18"/>
      <c r="M22" s="18"/>
      <c r="N22" s="18"/>
      <c r="O22" s="18">
        <f t="shared" si="2"/>
        <v>0</v>
      </c>
      <c r="P22" s="20"/>
      <c r="Q22" s="20"/>
      <c r="R22" s="20"/>
      <c r="S22" s="18"/>
      <c r="T22" s="18" t="e">
        <f t="shared" si="3"/>
        <v>#DIV/0!</v>
      </c>
      <c r="U22" s="18" t="e">
        <f t="shared" si="4"/>
        <v>#DIV/0!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 t="s">
        <v>35</v>
      </c>
      <c r="AB22" s="18">
        <f t="shared" si="5"/>
        <v>0</v>
      </c>
      <c r="AC22" s="19">
        <v>0</v>
      </c>
      <c r="AD22" s="21"/>
      <c r="AE22" s="18"/>
      <c r="AF22" s="18">
        <f>VLOOKUP(A22,[1]Sheet!$A:$AF,32,0)</f>
        <v>14</v>
      </c>
      <c r="AG22" s="18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56</v>
      </c>
      <c r="B23" s="18" t="s">
        <v>33</v>
      </c>
      <c r="C23" s="18"/>
      <c r="D23" s="18"/>
      <c r="E23" s="18"/>
      <c r="F23" s="18"/>
      <c r="G23" s="19">
        <v>0</v>
      </c>
      <c r="H23" s="18" t="e">
        <v>#N/A</v>
      </c>
      <c r="I23" s="18" t="s">
        <v>34</v>
      </c>
      <c r="J23" s="18"/>
      <c r="K23" s="18">
        <f t="shared" si="1"/>
        <v>0</v>
      </c>
      <c r="L23" s="18"/>
      <c r="M23" s="18"/>
      <c r="N23" s="18"/>
      <c r="O23" s="18">
        <f t="shared" si="2"/>
        <v>0</v>
      </c>
      <c r="P23" s="20"/>
      <c r="Q23" s="20"/>
      <c r="R23" s="20"/>
      <c r="S23" s="18"/>
      <c r="T23" s="18" t="e">
        <f t="shared" si="3"/>
        <v>#DIV/0!</v>
      </c>
      <c r="U23" s="18" t="e">
        <f t="shared" si="4"/>
        <v>#DIV/0!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 t="s">
        <v>35</v>
      </c>
      <c r="AB23" s="18">
        <f t="shared" si="5"/>
        <v>0</v>
      </c>
      <c r="AC23" s="19">
        <v>0</v>
      </c>
      <c r="AD23" s="21"/>
      <c r="AE23" s="18"/>
      <c r="AF23" s="18">
        <f>VLOOKUP(A23,[1]Sheet!$A:$AF,32,0)</f>
        <v>14</v>
      </c>
      <c r="AG23" s="18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43</v>
      </c>
      <c r="C24" s="1">
        <v>1104</v>
      </c>
      <c r="D24" s="1"/>
      <c r="E24" s="1">
        <v>756</v>
      </c>
      <c r="F24" s="1">
        <v>294</v>
      </c>
      <c r="G24" s="7">
        <v>1</v>
      </c>
      <c r="H24" s="1">
        <v>180</v>
      </c>
      <c r="I24" s="1" t="s">
        <v>34</v>
      </c>
      <c r="J24" s="1">
        <v>742</v>
      </c>
      <c r="K24" s="1">
        <f t="shared" si="1"/>
        <v>14</v>
      </c>
      <c r="L24" s="1"/>
      <c r="M24" s="1"/>
      <c r="N24" s="1"/>
      <c r="O24" s="1">
        <f t="shared" si="2"/>
        <v>151.19999999999999</v>
      </c>
      <c r="P24" s="5">
        <f>14*O24-F24</f>
        <v>1822.7999999999997</v>
      </c>
      <c r="Q24" s="5">
        <f>AD24*AC24</f>
        <v>1800</v>
      </c>
      <c r="R24" s="5"/>
      <c r="S24" s="1"/>
      <c r="T24" s="1">
        <f t="shared" si="3"/>
        <v>13.84920634920635</v>
      </c>
      <c r="U24" s="1">
        <f t="shared" si="4"/>
        <v>1.9444444444444446</v>
      </c>
      <c r="V24" s="1">
        <v>76.8</v>
      </c>
      <c r="W24" s="1">
        <v>93.6</v>
      </c>
      <c r="X24" s="1">
        <v>127.2</v>
      </c>
      <c r="Y24" s="1">
        <v>118.8</v>
      </c>
      <c r="Z24" s="1">
        <v>111.4012</v>
      </c>
      <c r="AA24" s="1"/>
      <c r="AB24" s="1">
        <f t="shared" si="5"/>
        <v>1822.7999999999997</v>
      </c>
      <c r="AC24" s="7">
        <v>6</v>
      </c>
      <c r="AD24" s="12">
        <f t="shared" si="8"/>
        <v>300</v>
      </c>
      <c r="AE24" s="1">
        <f t="shared" si="9"/>
        <v>1800</v>
      </c>
      <c r="AF24" s="1">
        <f>VLOOKUP(A24,[1]Sheet!$A:$AF,32,0)</f>
        <v>12</v>
      </c>
      <c r="AG24" s="1">
        <f>VLOOKUP(A24,[1]Sheet!$A:$AG,33,0)</f>
        <v>84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8" t="s">
        <v>58</v>
      </c>
      <c r="B25" s="18" t="s">
        <v>33</v>
      </c>
      <c r="C25" s="18"/>
      <c r="D25" s="18"/>
      <c r="E25" s="18"/>
      <c r="F25" s="18"/>
      <c r="G25" s="19">
        <v>0</v>
      </c>
      <c r="H25" s="18" t="e">
        <v>#N/A</v>
      </c>
      <c r="I25" s="18" t="s">
        <v>34</v>
      </c>
      <c r="J25" s="18"/>
      <c r="K25" s="18">
        <f t="shared" si="1"/>
        <v>0</v>
      </c>
      <c r="L25" s="18"/>
      <c r="M25" s="18"/>
      <c r="N25" s="18"/>
      <c r="O25" s="18">
        <f t="shared" si="2"/>
        <v>0</v>
      </c>
      <c r="P25" s="20"/>
      <c r="Q25" s="20"/>
      <c r="R25" s="20"/>
      <c r="S25" s="18"/>
      <c r="T25" s="18" t="e">
        <f t="shared" si="3"/>
        <v>#DIV/0!</v>
      </c>
      <c r="U25" s="18" t="e">
        <f t="shared" si="4"/>
        <v>#DIV/0!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 t="s">
        <v>35</v>
      </c>
      <c r="AB25" s="18">
        <f t="shared" si="5"/>
        <v>0</v>
      </c>
      <c r="AC25" s="19">
        <v>0</v>
      </c>
      <c r="AD25" s="21"/>
      <c r="AE25" s="18"/>
      <c r="AF25" s="18">
        <f>VLOOKUP(A25,[1]Sheet!$A:$AF,32,0)</f>
        <v>14</v>
      </c>
      <c r="AG25" s="18">
        <f>VLOOKUP(A25,[1]Sheet!$A:$AG,33,0)</f>
        <v>70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2" t="s">
        <v>59</v>
      </c>
      <c r="B26" s="22" t="s">
        <v>33</v>
      </c>
      <c r="C26" s="22">
        <v>1620</v>
      </c>
      <c r="D26" s="22">
        <v>840</v>
      </c>
      <c r="E26" s="28">
        <v>894</v>
      </c>
      <c r="F26" s="28">
        <v>1196</v>
      </c>
      <c r="G26" s="23">
        <v>0</v>
      </c>
      <c r="H26" s="22" t="e">
        <v>#N/A</v>
      </c>
      <c r="I26" s="22" t="s">
        <v>52</v>
      </c>
      <c r="J26" s="22">
        <v>868</v>
      </c>
      <c r="K26" s="22">
        <f t="shared" si="1"/>
        <v>26</v>
      </c>
      <c r="L26" s="22"/>
      <c r="M26" s="22"/>
      <c r="N26" s="22"/>
      <c r="O26" s="22">
        <f t="shared" si="2"/>
        <v>178.8</v>
      </c>
      <c r="P26" s="24"/>
      <c r="Q26" s="24"/>
      <c r="R26" s="24"/>
      <c r="S26" s="22"/>
      <c r="T26" s="22">
        <f t="shared" si="3"/>
        <v>6.6890380313199103</v>
      </c>
      <c r="U26" s="22">
        <f t="shared" si="4"/>
        <v>6.6890380313199103</v>
      </c>
      <c r="V26" s="22">
        <v>148.6</v>
      </c>
      <c r="W26" s="22">
        <v>144</v>
      </c>
      <c r="X26" s="22">
        <v>194</v>
      </c>
      <c r="Y26" s="22">
        <v>113.4</v>
      </c>
      <c r="Z26" s="22">
        <v>141.80000000000001</v>
      </c>
      <c r="AA26" s="22" t="s">
        <v>60</v>
      </c>
      <c r="AB26" s="22">
        <f t="shared" si="5"/>
        <v>0</v>
      </c>
      <c r="AC26" s="23">
        <v>0</v>
      </c>
      <c r="AD26" s="25"/>
      <c r="AE26" s="22"/>
      <c r="AF26" s="22"/>
      <c r="AG26" s="22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9" t="s">
        <v>61</v>
      </c>
      <c r="B27" s="1" t="s">
        <v>33</v>
      </c>
      <c r="C27" s="1"/>
      <c r="D27" s="1"/>
      <c r="E27" s="28">
        <f>E26</f>
        <v>894</v>
      </c>
      <c r="F27" s="28">
        <f>F26</f>
        <v>1196</v>
      </c>
      <c r="G27" s="7">
        <v>0.25</v>
      </c>
      <c r="H27" s="1">
        <v>180</v>
      </c>
      <c r="I27" s="1" t="s">
        <v>34</v>
      </c>
      <c r="J27" s="1"/>
      <c r="K27" s="1">
        <f t="shared" si="1"/>
        <v>894</v>
      </c>
      <c r="L27" s="1"/>
      <c r="M27" s="1"/>
      <c r="N27" s="1"/>
      <c r="O27" s="1">
        <f t="shared" si="2"/>
        <v>178.8</v>
      </c>
      <c r="P27" s="5">
        <f t="shared" ref="P27:P28" si="10">14*O27-F27</f>
        <v>1307.2000000000003</v>
      </c>
      <c r="Q27" s="5">
        <f t="shared" ref="Q27:Q28" si="11">AD27*AC27</f>
        <v>1344</v>
      </c>
      <c r="R27" s="5"/>
      <c r="S27" s="1"/>
      <c r="T27" s="1">
        <f t="shared" si="3"/>
        <v>14.205816554809843</v>
      </c>
      <c r="U27" s="1">
        <f t="shared" si="4"/>
        <v>6.6890380313199103</v>
      </c>
      <c r="V27" s="1">
        <v>148.6</v>
      </c>
      <c r="W27" s="1">
        <v>144</v>
      </c>
      <c r="X27" s="1">
        <v>194</v>
      </c>
      <c r="Y27" s="1">
        <v>113.4</v>
      </c>
      <c r="Z27" s="1">
        <v>141.80000000000001</v>
      </c>
      <c r="AA27" s="1" t="s">
        <v>62</v>
      </c>
      <c r="AB27" s="1">
        <f t="shared" si="5"/>
        <v>326.80000000000007</v>
      </c>
      <c r="AC27" s="7">
        <v>12</v>
      </c>
      <c r="AD27" s="12">
        <f t="shared" ref="AD27:AD53" si="12">MROUND(P27,AC27*AF27)/AC27</f>
        <v>112</v>
      </c>
      <c r="AE27" s="1">
        <f t="shared" ref="AE27:AE53" si="13">AD27*AC27*G27</f>
        <v>336</v>
      </c>
      <c r="AF27" s="1">
        <f>VLOOKUP(A27,[1]Sheet!$A:$AF,32,0)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33</v>
      </c>
      <c r="C28" s="1">
        <v>1641</v>
      </c>
      <c r="D28" s="1"/>
      <c r="E28" s="1">
        <v>744</v>
      </c>
      <c r="F28" s="1">
        <v>675</v>
      </c>
      <c r="G28" s="7">
        <v>0.25</v>
      </c>
      <c r="H28" s="1">
        <v>180</v>
      </c>
      <c r="I28" s="1" t="s">
        <v>34</v>
      </c>
      <c r="J28" s="1">
        <v>730</v>
      </c>
      <c r="K28" s="1">
        <f t="shared" si="1"/>
        <v>14</v>
      </c>
      <c r="L28" s="1"/>
      <c r="M28" s="1"/>
      <c r="N28" s="1"/>
      <c r="O28" s="1">
        <f t="shared" si="2"/>
        <v>148.80000000000001</v>
      </c>
      <c r="P28" s="5">
        <f t="shared" si="10"/>
        <v>1408.2000000000003</v>
      </c>
      <c r="Q28" s="5">
        <f t="shared" si="11"/>
        <v>1344</v>
      </c>
      <c r="R28" s="5"/>
      <c r="S28" s="1"/>
      <c r="T28" s="1">
        <f t="shared" si="3"/>
        <v>13.568548387096774</v>
      </c>
      <c r="U28" s="1">
        <f t="shared" si="4"/>
        <v>4.536290322580645</v>
      </c>
      <c r="V28" s="1">
        <v>87</v>
      </c>
      <c r="W28" s="1">
        <v>117.2</v>
      </c>
      <c r="X28" s="1">
        <v>174.2</v>
      </c>
      <c r="Y28" s="1">
        <v>62.4</v>
      </c>
      <c r="Z28" s="1">
        <v>107</v>
      </c>
      <c r="AA28" s="1"/>
      <c r="AB28" s="1">
        <f t="shared" si="5"/>
        <v>352.05000000000007</v>
      </c>
      <c r="AC28" s="7">
        <v>12</v>
      </c>
      <c r="AD28" s="12">
        <f t="shared" si="12"/>
        <v>112</v>
      </c>
      <c r="AE28" s="1">
        <f t="shared" si="13"/>
        <v>336</v>
      </c>
      <c r="AF28" s="1">
        <f>VLOOKUP(A28,[1]Sheet!$A:$AF,32,0)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64</v>
      </c>
      <c r="B29" s="18" t="s">
        <v>33</v>
      </c>
      <c r="C29" s="18"/>
      <c r="D29" s="18"/>
      <c r="E29" s="18"/>
      <c r="F29" s="18"/>
      <c r="G29" s="19">
        <v>0</v>
      </c>
      <c r="H29" s="18" t="e">
        <v>#N/A</v>
      </c>
      <c r="I29" s="18" t="s">
        <v>34</v>
      </c>
      <c r="J29" s="18"/>
      <c r="K29" s="18">
        <f t="shared" si="1"/>
        <v>0</v>
      </c>
      <c r="L29" s="18"/>
      <c r="M29" s="18"/>
      <c r="N29" s="18"/>
      <c r="O29" s="18">
        <f t="shared" si="2"/>
        <v>0</v>
      </c>
      <c r="P29" s="20"/>
      <c r="Q29" s="20"/>
      <c r="R29" s="20"/>
      <c r="S29" s="18"/>
      <c r="T29" s="18" t="e">
        <f t="shared" si="3"/>
        <v>#DIV/0!</v>
      </c>
      <c r="U29" s="18" t="e">
        <f t="shared" si="4"/>
        <v>#DIV/0!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 t="s">
        <v>35</v>
      </c>
      <c r="AB29" s="18">
        <f t="shared" si="5"/>
        <v>0</v>
      </c>
      <c r="AC29" s="19">
        <v>0</v>
      </c>
      <c r="AD29" s="21"/>
      <c r="AE29" s="18"/>
      <c r="AF29" s="18">
        <f>VLOOKUP(A29,[1]Sheet!$A:$AF,32,0)</f>
        <v>14</v>
      </c>
      <c r="AG29" s="18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65</v>
      </c>
      <c r="B30" s="18" t="s">
        <v>33</v>
      </c>
      <c r="C30" s="18"/>
      <c r="D30" s="18"/>
      <c r="E30" s="18"/>
      <c r="F30" s="18"/>
      <c r="G30" s="19">
        <v>0</v>
      </c>
      <c r="H30" s="18" t="e">
        <v>#N/A</v>
      </c>
      <c r="I30" s="18" t="s">
        <v>34</v>
      </c>
      <c r="J30" s="18"/>
      <c r="K30" s="18">
        <f t="shared" si="1"/>
        <v>0</v>
      </c>
      <c r="L30" s="18"/>
      <c r="M30" s="18"/>
      <c r="N30" s="18"/>
      <c r="O30" s="18">
        <f t="shared" si="2"/>
        <v>0</v>
      </c>
      <c r="P30" s="20"/>
      <c r="Q30" s="20"/>
      <c r="R30" s="20"/>
      <c r="S30" s="18"/>
      <c r="T30" s="18" t="e">
        <f t="shared" si="3"/>
        <v>#DIV/0!</v>
      </c>
      <c r="U30" s="18" t="e">
        <f t="shared" si="4"/>
        <v>#DIV/0!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 t="s">
        <v>35</v>
      </c>
      <c r="AB30" s="18">
        <f t="shared" si="5"/>
        <v>0</v>
      </c>
      <c r="AC30" s="19">
        <v>0</v>
      </c>
      <c r="AD30" s="21"/>
      <c r="AE30" s="18"/>
      <c r="AF30" s="18">
        <f>VLOOKUP(A30,[1]Sheet!$A:$AF,32,0)</f>
        <v>14</v>
      </c>
      <c r="AG30" s="18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66</v>
      </c>
      <c r="B31" s="18" t="s">
        <v>33</v>
      </c>
      <c r="C31" s="18"/>
      <c r="D31" s="18"/>
      <c r="E31" s="18"/>
      <c r="F31" s="18"/>
      <c r="G31" s="19">
        <v>0</v>
      </c>
      <c r="H31" s="18" t="e">
        <v>#N/A</v>
      </c>
      <c r="I31" s="18" t="s">
        <v>34</v>
      </c>
      <c r="J31" s="18"/>
      <c r="K31" s="18">
        <f t="shared" si="1"/>
        <v>0</v>
      </c>
      <c r="L31" s="18"/>
      <c r="M31" s="18"/>
      <c r="N31" s="18"/>
      <c r="O31" s="18">
        <f t="shared" si="2"/>
        <v>0</v>
      </c>
      <c r="P31" s="20"/>
      <c r="Q31" s="20"/>
      <c r="R31" s="20"/>
      <c r="S31" s="18"/>
      <c r="T31" s="18" t="e">
        <f t="shared" si="3"/>
        <v>#DIV/0!</v>
      </c>
      <c r="U31" s="18" t="e">
        <f t="shared" si="4"/>
        <v>#DIV/0!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 t="s">
        <v>35</v>
      </c>
      <c r="AB31" s="18">
        <f t="shared" si="5"/>
        <v>0</v>
      </c>
      <c r="AC31" s="19">
        <v>0</v>
      </c>
      <c r="AD31" s="21"/>
      <c r="AE31" s="18"/>
      <c r="AF31" s="18">
        <f>VLOOKUP(A31,[1]Sheet!$A:$AF,32,0)</f>
        <v>12</v>
      </c>
      <c r="AG31" s="18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8" t="s">
        <v>67</v>
      </c>
      <c r="B32" s="18" t="s">
        <v>33</v>
      </c>
      <c r="C32" s="18"/>
      <c r="D32" s="18"/>
      <c r="E32" s="18"/>
      <c r="F32" s="18"/>
      <c r="G32" s="19">
        <v>0</v>
      </c>
      <c r="H32" s="18" t="e">
        <v>#N/A</v>
      </c>
      <c r="I32" s="18" t="s">
        <v>34</v>
      </c>
      <c r="J32" s="18"/>
      <c r="K32" s="18">
        <f t="shared" si="1"/>
        <v>0</v>
      </c>
      <c r="L32" s="18"/>
      <c r="M32" s="18"/>
      <c r="N32" s="18"/>
      <c r="O32" s="18">
        <f t="shared" si="2"/>
        <v>0</v>
      </c>
      <c r="P32" s="20"/>
      <c r="Q32" s="20"/>
      <c r="R32" s="20"/>
      <c r="S32" s="18"/>
      <c r="T32" s="18" t="e">
        <f t="shared" si="3"/>
        <v>#DIV/0!</v>
      </c>
      <c r="U32" s="18" t="e">
        <f t="shared" si="4"/>
        <v>#DIV/0!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 t="s">
        <v>35</v>
      </c>
      <c r="AB32" s="18">
        <f t="shared" si="5"/>
        <v>0</v>
      </c>
      <c r="AC32" s="19">
        <v>0</v>
      </c>
      <c r="AD32" s="21"/>
      <c r="AE32" s="18"/>
      <c r="AF32" s="18">
        <f>VLOOKUP(A32,[1]Sheet!$A:$AF,32,0)</f>
        <v>12</v>
      </c>
      <c r="AG32" s="18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68</v>
      </c>
      <c r="B33" s="18" t="s">
        <v>33</v>
      </c>
      <c r="C33" s="18"/>
      <c r="D33" s="18"/>
      <c r="E33" s="18"/>
      <c r="F33" s="18"/>
      <c r="G33" s="19">
        <v>0</v>
      </c>
      <c r="H33" s="18" t="e">
        <v>#N/A</v>
      </c>
      <c r="I33" s="18" t="s">
        <v>34</v>
      </c>
      <c r="J33" s="18"/>
      <c r="K33" s="18">
        <f t="shared" si="1"/>
        <v>0</v>
      </c>
      <c r="L33" s="18"/>
      <c r="M33" s="18"/>
      <c r="N33" s="18"/>
      <c r="O33" s="18">
        <f t="shared" si="2"/>
        <v>0</v>
      </c>
      <c r="P33" s="20"/>
      <c r="Q33" s="20"/>
      <c r="R33" s="20"/>
      <c r="S33" s="18"/>
      <c r="T33" s="18" t="e">
        <f t="shared" si="3"/>
        <v>#DIV/0!</v>
      </c>
      <c r="U33" s="18" t="e">
        <f t="shared" si="4"/>
        <v>#DIV/0!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 t="s">
        <v>35</v>
      </c>
      <c r="AB33" s="18">
        <f t="shared" si="5"/>
        <v>0</v>
      </c>
      <c r="AC33" s="19">
        <v>0</v>
      </c>
      <c r="AD33" s="21"/>
      <c r="AE33" s="18"/>
      <c r="AF33" s="18">
        <f>VLOOKUP(A33,[1]Sheet!$A:$AF,32,0)</f>
        <v>12</v>
      </c>
      <c r="AG33" s="18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33</v>
      </c>
      <c r="C34" s="1">
        <v>868</v>
      </c>
      <c r="D34" s="1">
        <v>672</v>
      </c>
      <c r="E34" s="1">
        <v>453</v>
      </c>
      <c r="F34" s="1">
        <v>1006</v>
      </c>
      <c r="G34" s="7">
        <v>0.75</v>
      </c>
      <c r="H34" s="1">
        <v>180</v>
      </c>
      <c r="I34" s="1" t="s">
        <v>34</v>
      </c>
      <c r="J34" s="1">
        <v>454</v>
      </c>
      <c r="K34" s="1">
        <f t="shared" si="1"/>
        <v>-1</v>
      </c>
      <c r="L34" s="1"/>
      <c r="M34" s="1"/>
      <c r="N34" s="1"/>
      <c r="O34" s="1">
        <f t="shared" si="2"/>
        <v>90.6</v>
      </c>
      <c r="P34" s="5">
        <f>14*O34-F34</f>
        <v>262.39999999999986</v>
      </c>
      <c r="Q34" s="5">
        <f>AD34*AC34</f>
        <v>288</v>
      </c>
      <c r="R34" s="5"/>
      <c r="S34" s="1"/>
      <c r="T34" s="1">
        <f t="shared" si="3"/>
        <v>14.282560706401767</v>
      </c>
      <c r="U34" s="1">
        <f t="shared" si="4"/>
        <v>11.1037527593819</v>
      </c>
      <c r="V34" s="1">
        <v>47.8</v>
      </c>
      <c r="W34" s="1">
        <v>90.4</v>
      </c>
      <c r="X34" s="1">
        <v>98.4</v>
      </c>
      <c r="Y34" s="1">
        <v>67.599999999999994</v>
      </c>
      <c r="Z34" s="1">
        <v>74</v>
      </c>
      <c r="AA34" s="1"/>
      <c r="AB34" s="1">
        <f t="shared" si="5"/>
        <v>196.7999999999999</v>
      </c>
      <c r="AC34" s="7">
        <v>8</v>
      </c>
      <c r="AD34" s="12">
        <f t="shared" si="12"/>
        <v>36</v>
      </c>
      <c r="AE34" s="1">
        <f t="shared" si="13"/>
        <v>216</v>
      </c>
      <c r="AF34" s="1">
        <f>VLOOKUP(A34,[1]Sheet!$A:$AF,32,0)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70</v>
      </c>
      <c r="B35" s="18" t="s">
        <v>33</v>
      </c>
      <c r="C35" s="18"/>
      <c r="D35" s="18"/>
      <c r="E35" s="18"/>
      <c r="F35" s="18"/>
      <c r="G35" s="19">
        <v>0</v>
      </c>
      <c r="H35" s="18" t="e">
        <v>#N/A</v>
      </c>
      <c r="I35" s="18" t="s">
        <v>34</v>
      </c>
      <c r="J35" s="18"/>
      <c r="K35" s="18">
        <f t="shared" si="1"/>
        <v>0</v>
      </c>
      <c r="L35" s="18"/>
      <c r="M35" s="18"/>
      <c r="N35" s="18"/>
      <c r="O35" s="18">
        <f t="shared" si="2"/>
        <v>0</v>
      </c>
      <c r="P35" s="20"/>
      <c r="Q35" s="20"/>
      <c r="R35" s="20"/>
      <c r="S35" s="18"/>
      <c r="T35" s="18" t="e">
        <f t="shared" si="3"/>
        <v>#DIV/0!</v>
      </c>
      <c r="U35" s="18" t="e">
        <f t="shared" si="4"/>
        <v>#DIV/0!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 t="s">
        <v>35</v>
      </c>
      <c r="AB35" s="18">
        <f t="shared" si="5"/>
        <v>0</v>
      </c>
      <c r="AC35" s="19">
        <v>0</v>
      </c>
      <c r="AD35" s="21"/>
      <c r="AE35" s="18"/>
      <c r="AF35" s="18">
        <f>VLOOKUP(A35,[1]Sheet!$A:$AF,32,0)</f>
        <v>12</v>
      </c>
      <c r="AG35" s="18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71</v>
      </c>
      <c r="B36" s="18" t="s">
        <v>33</v>
      </c>
      <c r="C36" s="18"/>
      <c r="D36" s="18"/>
      <c r="E36" s="18"/>
      <c r="F36" s="18"/>
      <c r="G36" s="19">
        <v>0</v>
      </c>
      <c r="H36" s="18" t="e">
        <v>#N/A</v>
      </c>
      <c r="I36" s="18" t="s">
        <v>34</v>
      </c>
      <c r="J36" s="18"/>
      <c r="K36" s="18">
        <f t="shared" si="1"/>
        <v>0</v>
      </c>
      <c r="L36" s="18"/>
      <c r="M36" s="18"/>
      <c r="N36" s="18"/>
      <c r="O36" s="18">
        <f t="shared" si="2"/>
        <v>0</v>
      </c>
      <c r="P36" s="20"/>
      <c r="Q36" s="20"/>
      <c r="R36" s="20"/>
      <c r="S36" s="18"/>
      <c r="T36" s="18" t="e">
        <f t="shared" si="3"/>
        <v>#DIV/0!</v>
      </c>
      <c r="U36" s="18" t="e">
        <f t="shared" si="4"/>
        <v>#DIV/0!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 t="s">
        <v>35</v>
      </c>
      <c r="AB36" s="18">
        <f t="shared" si="5"/>
        <v>0</v>
      </c>
      <c r="AC36" s="19">
        <v>0</v>
      </c>
      <c r="AD36" s="21"/>
      <c r="AE36" s="18"/>
      <c r="AF36" s="18">
        <f>VLOOKUP(A36,[1]Sheet!$A:$AF,32,0)</f>
        <v>12</v>
      </c>
      <c r="AG36" s="18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8" t="s">
        <v>72</v>
      </c>
      <c r="B37" s="18" t="s">
        <v>33</v>
      </c>
      <c r="C37" s="18"/>
      <c r="D37" s="18"/>
      <c r="E37" s="18"/>
      <c r="F37" s="18"/>
      <c r="G37" s="19">
        <v>0</v>
      </c>
      <c r="H37" s="18" t="e">
        <v>#N/A</v>
      </c>
      <c r="I37" s="18" t="s">
        <v>34</v>
      </c>
      <c r="J37" s="18"/>
      <c r="K37" s="18">
        <f t="shared" ref="K37:K68" si="14">E37-J37</f>
        <v>0</v>
      </c>
      <c r="L37" s="18"/>
      <c r="M37" s="18"/>
      <c r="N37" s="18"/>
      <c r="O37" s="18">
        <f t="shared" si="2"/>
        <v>0</v>
      </c>
      <c r="P37" s="20"/>
      <c r="Q37" s="20"/>
      <c r="R37" s="20"/>
      <c r="S37" s="18"/>
      <c r="T37" s="18" t="e">
        <f t="shared" si="3"/>
        <v>#DIV/0!</v>
      </c>
      <c r="U37" s="18" t="e">
        <f t="shared" si="4"/>
        <v>#DIV/0!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 t="s">
        <v>35</v>
      </c>
      <c r="AB37" s="18">
        <f t="shared" si="5"/>
        <v>0</v>
      </c>
      <c r="AC37" s="19">
        <v>0</v>
      </c>
      <c r="AD37" s="21"/>
      <c r="AE37" s="18"/>
      <c r="AF37" s="18">
        <f>VLOOKUP(A37,[1]Sheet!$A:$AF,32,0)</f>
        <v>12</v>
      </c>
      <c r="AG37" s="18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33</v>
      </c>
      <c r="C38" s="1">
        <v>563</v>
      </c>
      <c r="D38" s="1">
        <v>672</v>
      </c>
      <c r="E38" s="1">
        <v>511</v>
      </c>
      <c r="F38" s="1">
        <v>593</v>
      </c>
      <c r="G38" s="7">
        <v>0.9</v>
      </c>
      <c r="H38" s="1">
        <v>180</v>
      </c>
      <c r="I38" s="1" t="s">
        <v>34</v>
      </c>
      <c r="J38" s="1">
        <v>522</v>
      </c>
      <c r="K38" s="1">
        <f t="shared" si="14"/>
        <v>-11</v>
      </c>
      <c r="L38" s="1"/>
      <c r="M38" s="1"/>
      <c r="N38" s="1"/>
      <c r="O38" s="1">
        <f t="shared" si="2"/>
        <v>102.2</v>
      </c>
      <c r="P38" s="5">
        <f>14*O38-F38</f>
        <v>837.8</v>
      </c>
      <c r="Q38" s="5">
        <f>AD38*AC38</f>
        <v>864</v>
      </c>
      <c r="R38" s="5"/>
      <c r="S38" s="1"/>
      <c r="T38" s="1">
        <f t="shared" si="3"/>
        <v>14.256360078277886</v>
      </c>
      <c r="U38" s="1">
        <f t="shared" si="4"/>
        <v>5.8023483365949113</v>
      </c>
      <c r="V38" s="1">
        <v>71.2</v>
      </c>
      <c r="W38" s="1">
        <v>82</v>
      </c>
      <c r="X38" s="1">
        <v>79.8</v>
      </c>
      <c r="Y38" s="1">
        <v>94</v>
      </c>
      <c r="Z38" s="1">
        <v>61.8</v>
      </c>
      <c r="AA38" s="1"/>
      <c r="AB38" s="1">
        <f t="shared" si="5"/>
        <v>754.02</v>
      </c>
      <c r="AC38" s="7">
        <v>8</v>
      </c>
      <c r="AD38" s="12">
        <f t="shared" si="12"/>
        <v>108</v>
      </c>
      <c r="AE38" s="1">
        <f t="shared" si="13"/>
        <v>777.6</v>
      </c>
      <c r="AF38" s="1">
        <f>VLOOKUP(A38,[1]Sheet!$A:$AF,32,0)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8" t="s">
        <v>74</v>
      </c>
      <c r="B39" s="18" t="s">
        <v>33</v>
      </c>
      <c r="C39" s="18"/>
      <c r="D39" s="18"/>
      <c r="E39" s="18"/>
      <c r="F39" s="18"/>
      <c r="G39" s="19">
        <v>0</v>
      </c>
      <c r="H39" s="18" t="e">
        <v>#N/A</v>
      </c>
      <c r="I39" s="18" t="s">
        <v>34</v>
      </c>
      <c r="J39" s="18"/>
      <c r="K39" s="18">
        <f t="shared" si="14"/>
        <v>0</v>
      </c>
      <c r="L39" s="18"/>
      <c r="M39" s="18"/>
      <c r="N39" s="18"/>
      <c r="O39" s="18">
        <f t="shared" si="2"/>
        <v>0</v>
      </c>
      <c r="P39" s="20"/>
      <c r="Q39" s="20"/>
      <c r="R39" s="20"/>
      <c r="S39" s="18"/>
      <c r="T39" s="18" t="e">
        <f t="shared" si="3"/>
        <v>#DIV/0!</v>
      </c>
      <c r="U39" s="18" t="e">
        <f t="shared" si="4"/>
        <v>#DIV/0!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 t="s">
        <v>35</v>
      </c>
      <c r="AB39" s="18">
        <f t="shared" si="5"/>
        <v>0</v>
      </c>
      <c r="AC39" s="19">
        <v>0</v>
      </c>
      <c r="AD39" s="21"/>
      <c r="AE39" s="18"/>
      <c r="AF39" s="18">
        <f>VLOOKUP(A39,[1]Sheet!$A:$AF,32,0)</f>
        <v>12</v>
      </c>
      <c r="AG39" s="18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8" t="s">
        <v>75</v>
      </c>
      <c r="B40" s="18" t="s">
        <v>33</v>
      </c>
      <c r="C40" s="18"/>
      <c r="D40" s="18"/>
      <c r="E40" s="18"/>
      <c r="F40" s="18"/>
      <c r="G40" s="19">
        <v>0</v>
      </c>
      <c r="H40" s="18" t="e">
        <v>#N/A</v>
      </c>
      <c r="I40" s="18" t="s">
        <v>34</v>
      </c>
      <c r="J40" s="18"/>
      <c r="K40" s="18">
        <f t="shared" si="14"/>
        <v>0</v>
      </c>
      <c r="L40" s="18"/>
      <c r="M40" s="18"/>
      <c r="N40" s="18"/>
      <c r="O40" s="18">
        <f t="shared" si="2"/>
        <v>0</v>
      </c>
      <c r="P40" s="20"/>
      <c r="Q40" s="20"/>
      <c r="R40" s="20"/>
      <c r="S40" s="18"/>
      <c r="T40" s="18" t="e">
        <f t="shared" si="3"/>
        <v>#DIV/0!</v>
      </c>
      <c r="U40" s="18" t="e">
        <f t="shared" si="4"/>
        <v>#DIV/0!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 t="s">
        <v>35</v>
      </c>
      <c r="AB40" s="18">
        <f t="shared" si="5"/>
        <v>0</v>
      </c>
      <c r="AC40" s="19">
        <v>0</v>
      </c>
      <c r="AD40" s="21"/>
      <c r="AE40" s="18"/>
      <c r="AF40" s="18">
        <f>VLOOKUP(A40,[1]Sheet!$A:$AF,32,0)</f>
        <v>12</v>
      </c>
      <c r="AG40" s="18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33</v>
      </c>
      <c r="C41" s="1">
        <v>1752</v>
      </c>
      <c r="D41" s="1">
        <v>672</v>
      </c>
      <c r="E41" s="1">
        <v>923</v>
      </c>
      <c r="F41" s="1">
        <v>1363</v>
      </c>
      <c r="G41" s="7">
        <v>0.9</v>
      </c>
      <c r="H41" s="1">
        <v>180</v>
      </c>
      <c r="I41" s="1" t="s">
        <v>34</v>
      </c>
      <c r="J41" s="1">
        <v>921</v>
      </c>
      <c r="K41" s="1">
        <f t="shared" si="14"/>
        <v>2</v>
      </c>
      <c r="L41" s="1"/>
      <c r="M41" s="1"/>
      <c r="N41" s="1"/>
      <c r="O41" s="1">
        <f t="shared" si="2"/>
        <v>184.6</v>
      </c>
      <c r="P41" s="31">
        <f t="shared" ref="P41:P53" si="15">14*O41-F41</f>
        <v>1221.4000000000001</v>
      </c>
      <c r="Q41" s="31">
        <f t="shared" ref="Q41:Q53" si="16">AD41*AC41</f>
        <v>1248</v>
      </c>
      <c r="R41" s="5"/>
      <c r="S41" s="1"/>
      <c r="T41" s="1">
        <f t="shared" si="3"/>
        <v>14.14409534127844</v>
      </c>
      <c r="U41" s="1">
        <f t="shared" si="4"/>
        <v>7.3835319609967502</v>
      </c>
      <c r="V41" s="1">
        <v>87.6</v>
      </c>
      <c r="W41" s="1">
        <v>183.4</v>
      </c>
      <c r="X41" s="1">
        <v>198.6</v>
      </c>
      <c r="Y41" s="1">
        <v>191</v>
      </c>
      <c r="Z41" s="1">
        <v>167.2</v>
      </c>
      <c r="AA41" s="6" t="s">
        <v>110</v>
      </c>
      <c r="AB41" s="1">
        <f t="shared" si="5"/>
        <v>1099.2600000000002</v>
      </c>
      <c r="AC41" s="7">
        <v>8</v>
      </c>
      <c r="AD41" s="12">
        <f t="shared" si="12"/>
        <v>156</v>
      </c>
      <c r="AE41" s="1">
        <f t="shared" si="13"/>
        <v>1123.2</v>
      </c>
      <c r="AF41" s="1">
        <f>VLOOKUP(A41,[1]Sheet!$A:$AF,32,0)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33</v>
      </c>
      <c r="C42" s="1">
        <v>410</v>
      </c>
      <c r="D42" s="1">
        <v>384</v>
      </c>
      <c r="E42" s="1">
        <v>247</v>
      </c>
      <c r="F42" s="1">
        <v>421</v>
      </c>
      <c r="G42" s="7">
        <v>0.43</v>
      </c>
      <c r="H42" s="1">
        <v>180</v>
      </c>
      <c r="I42" s="1" t="s">
        <v>34</v>
      </c>
      <c r="J42" s="1">
        <v>243</v>
      </c>
      <c r="K42" s="1">
        <f t="shared" si="14"/>
        <v>4</v>
      </c>
      <c r="L42" s="1"/>
      <c r="M42" s="1"/>
      <c r="N42" s="1"/>
      <c r="O42" s="1">
        <f t="shared" si="2"/>
        <v>49.4</v>
      </c>
      <c r="P42" s="5">
        <f t="shared" si="15"/>
        <v>270.60000000000002</v>
      </c>
      <c r="Q42" s="5">
        <f t="shared" si="16"/>
        <v>192</v>
      </c>
      <c r="R42" s="5"/>
      <c r="S42" s="1"/>
      <c r="T42" s="1">
        <f t="shared" si="3"/>
        <v>12.408906882591094</v>
      </c>
      <c r="U42" s="1">
        <f t="shared" si="4"/>
        <v>8.5222672064777338</v>
      </c>
      <c r="V42" s="1">
        <v>47</v>
      </c>
      <c r="W42" s="1">
        <v>51.4</v>
      </c>
      <c r="X42" s="1">
        <v>48</v>
      </c>
      <c r="Y42" s="1">
        <v>18.399999999999999</v>
      </c>
      <c r="Z42" s="1">
        <v>36.6</v>
      </c>
      <c r="AA42" s="1"/>
      <c r="AB42" s="1">
        <f t="shared" si="5"/>
        <v>116.358</v>
      </c>
      <c r="AC42" s="7">
        <v>16</v>
      </c>
      <c r="AD42" s="12">
        <f t="shared" si="12"/>
        <v>12</v>
      </c>
      <c r="AE42" s="1">
        <f t="shared" si="13"/>
        <v>82.56</v>
      </c>
      <c r="AF42" s="1">
        <f>VLOOKUP(A42,[1]Sheet!$A:$AF,32,0)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43</v>
      </c>
      <c r="C43" s="1">
        <v>1665</v>
      </c>
      <c r="D43" s="1">
        <v>2640</v>
      </c>
      <c r="E43" s="1">
        <v>1165</v>
      </c>
      <c r="F43" s="1">
        <v>2785</v>
      </c>
      <c r="G43" s="7">
        <v>1</v>
      </c>
      <c r="H43" s="1">
        <v>180</v>
      </c>
      <c r="I43" s="1" t="s">
        <v>34</v>
      </c>
      <c r="J43" s="1">
        <v>1236</v>
      </c>
      <c r="K43" s="1">
        <f t="shared" si="14"/>
        <v>-71</v>
      </c>
      <c r="L43" s="1"/>
      <c r="M43" s="1"/>
      <c r="N43" s="1"/>
      <c r="O43" s="1">
        <f t="shared" si="2"/>
        <v>233</v>
      </c>
      <c r="P43" s="5">
        <f t="shared" si="15"/>
        <v>477</v>
      </c>
      <c r="Q43" s="5">
        <f t="shared" si="16"/>
        <v>480</v>
      </c>
      <c r="R43" s="5"/>
      <c r="S43" s="1"/>
      <c r="T43" s="1">
        <f t="shared" si="3"/>
        <v>14.012875536480687</v>
      </c>
      <c r="U43" s="1">
        <f t="shared" si="4"/>
        <v>11.952789699570815</v>
      </c>
      <c r="V43" s="1">
        <v>220</v>
      </c>
      <c r="W43" s="1">
        <v>268</v>
      </c>
      <c r="X43" s="1">
        <v>224</v>
      </c>
      <c r="Y43" s="1">
        <v>305</v>
      </c>
      <c r="Z43" s="1">
        <v>282</v>
      </c>
      <c r="AA43" s="1"/>
      <c r="AB43" s="1">
        <f t="shared" si="5"/>
        <v>477</v>
      </c>
      <c r="AC43" s="7">
        <v>5</v>
      </c>
      <c r="AD43" s="12">
        <f t="shared" si="12"/>
        <v>96</v>
      </c>
      <c r="AE43" s="1">
        <f t="shared" si="13"/>
        <v>480</v>
      </c>
      <c r="AF43" s="1">
        <f>VLOOKUP(A43,[1]Sheet!$A:$AF,32,0)</f>
        <v>12</v>
      </c>
      <c r="AG43" s="1">
        <f>VLOOKUP(A43,[1]Sheet!$A:$AG,33,0)</f>
        <v>144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33</v>
      </c>
      <c r="C44" s="1">
        <v>2661</v>
      </c>
      <c r="D44" s="1">
        <v>672</v>
      </c>
      <c r="E44" s="1">
        <v>1522</v>
      </c>
      <c r="F44" s="1">
        <v>1514</v>
      </c>
      <c r="G44" s="7">
        <v>0.9</v>
      </c>
      <c r="H44" s="1">
        <v>180</v>
      </c>
      <c r="I44" s="1" t="s">
        <v>34</v>
      </c>
      <c r="J44" s="1">
        <v>1529</v>
      </c>
      <c r="K44" s="1">
        <f t="shared" si="14"/>
        <v>-7</v>
      </c>
      <c r="L44" s="1"/>
      <c r="M44" s="1"/>
      <c r="N44" s="1"/>
      <c r="O44" s="1">
        <f t="shared" si="2"/>
        <v>304.39999999999998</v>
      </c>
      <c r="P44" s="5">
        <f t="shared" si="15"/>
        <v>2747.5999999999995</v>
      </c>
      <c r="Q44" s="5">
        <f t="shared" si="16"/>
        <v>2784</v>
      </c>
      <c r="R44" s="5"/>
      <c r="S44" s="1"/>
      <c r="T44" s="1">
        <f t="shared" si="3"/>
        <v>14.119579500657032</v>
      </c>
      <c r="U44" s="1">
        <f t="shared" si="4"/>
        <v>4.973718791064389</v>
      </c>
      <c r="V44" s="1">
        <v>187.8</v>
      </c>
      <c r="W44" s="1">
        <v>264.39999999999998</v>
      </c>
      <c r="X44" s="1">
        <v>306</v>
      </c>
      <c r="Y44" s="1">
        <v>266</v>
      </c>
      <c r="Z44" s="1">
        <v>265.2</v>
      </c>
      <c r="AA44" s="1"/>
      <c r="AB44" s="1">
        <f t="shared" si="5"/>
        <v>2472.8399999999997</v>
      </c>
      <c r="AC44" s="7">
        <v>8</v>
      </c>
      <c r="AD44" s="12">
        <f t="shared" si="12"/>
        <v>348</v>
      </c>
      <c r="AE44" s="1">
        <f t="shared" si="13"/>
        <v>2505.6</v>
      </c>
      <c r="AF44" s="1">
        <f>VLOOKUP(A44,[1]Sheet!$A:$AF,32,0)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33</v>
      </c>
      <c r="C45" s="1">
        <v>680</v>
      </c>
      <c r="D45" s="1">
        <v>192</v>
      </c>
      <c r="E45" s="1">
        <v>308</v>
      </c>
      <c r="F45" s="1">
        <v>454</v>
      </c>
      <c r="G45" s="7">
        <v>0.43</v>
      </c>
      <c r="H45" s="1">
        <v>180</v>
      </c>
      <c r="I45" s="1" t="s">
        <v>34</v>
      </c>
      <c r="J45" s="1">
        <v>312</v>
      </c>
      <c r="K45" s="1">
        <f t="shared" si="14"/>
        <v>-4</v>
      </c>
      <c r="L45" s="1"/>
      <c r="M45" s="1"/>
      <c r="N45" s="1"/>
      <c r="O45" s="1">
        <f t="shared" si="2"/>
        <v>61.6</v>
      </c>
      <c r="P45" s="5">
        <f t="shared" si="15"/>
        <v>408.4</v>
      </c>
      <c r="Q45" s="5">
        <f t="shared" si="16"/>
        <v>384</v>
      </c>
      <c r="R45" s="5"/>
      <c r="S45" s="1"/>
      <c r="T45" s="1">
        <f t="shared" si="3"/>
        <v>13.603896103896103</v>
      </c>
      <c r="U45" s="1">
        <f t="shared" si="4"/>
        <v>7.3701298701298699</v>
      </c>
      <c r="V45" s="1">
        <v>55.6</v>
      </c>
      <c r="W45" s="1">
        <v>56.6</v>
      </c>
      <c r="X45" s="1">
        <v>69.2</v>
      </c>
      <c r="Y45" s="1">
        <v>18.2</v>
      </c>
      <c r="Z45" s="1">
        <v>31.8</v>
      </c>
      <c r="AA45" s="1"/>
      <c r="AB45" s="1">
        <f t="shared" si="5"/>
        <v>175.61199999999999</v>
      </c>
      <c r="AC45" s="7">
        <v>16</v>
      </c>
      <c r="AD45" s="12">
        <f t="shared" si="12"/>
        <v>24</v>
      </c>
      <c r="AE45" s="1">
        <f t="shared" si="13"/>
        <v>165.12</v>
      </c>
      <c r="AF45" s="1">
        <f>VLOOKUP(A45,[1]Sheet!$A:$AF,32,0)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33</v>
      </c>
      <c r="C46" s="1">
        <v>55</v>
      </c>
      <c r="D46" s="1">
        <v>96</v>
      </c>
      <c r="E46" s="1">
        <v>39</v>
      </c>
      <c r="F46" s="1">
        <v>99</v>
      </c>
      <c r="G46" s="7">
        <v>0.7</v>
      </c>
      <c r="H46" s="1">
        <v>180</v>
      </c>
      <c r="I46" s="1" t="s">
        <v>34</v>
      </c>
      <c r="J46" s="1">
        <v>39</v>
      </c>
      <c r="K46" s="1">
        <f t="shared" si="14"/>
        <v>0</v>
      </c>
      <c r="L46" s="1"/>
      <c r="M46" s="1"/>
      <c r="N46" s="1"/>
      <c r="O46" s="1">
        <f t="shared" si="2"/>
        <v>7.8</v>
      </c>
      <c r="P46" s="30">
        <f t="shared" si="15"/>
        <v>10.200000000000003</v>
      </c>
      <c r="Q46" s="30">
        <f t="shared" si="16"/>
        <v>0</v>
      </c>
      <c r="R46" s="5"/>
      <c r="S46" s="1"/>
      <c r="T46" s="1">
        <f t="shared" si="3"/>
        <v>12.692307692307693</v>
      </c>
      <c r="U46" s="1">
        <f t="shared" si="4"/>
        <v>12.692307692307693</v>
      </c>
      <c r="V46" s="1">
        <v>5</v>
      </c>
      <c r="W46" s="1">
        <v>2.6</v>
      </c>
      <c r="X46" s="1">
        <v>0</v>
      </c>
      <c r="Y46" s="1">
        <v>1.2</v>
      </c>
      <c r="Z46" s="1">
        <v>6.8</v>
      </c>
      <c r="AA46" s="1" t="s">
        <v>82</v>
      </c>
      <c r="AB46" s="1">
        <f t="shared" si="5"/>
        <v>7.1400000000000015</v>
      </c>
      <c r="AC46" s="7">
        <v>8</v>
      </c>
      <c r="AD46" s="12">
        <f t="shared" si="12"/>
        <v>0</v>
      </c>
      <c r="AE46" s="1">
        <f t="shared" si="13"/>
        <v>0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33</v>
      </c>
      <c r="C47" s="1">
        <v>76</v>
      </c>
      <c r="D47" s="1"/>
      <c r="E47" s="1">
        <v>29</v>
      </c>
      <c r="F47" s="1">
        <v>46</v>
      </c>
      <c r="G47" s="7">
        <v>0.7</v>
      </c>
      <c r="H47" s="1">
        <v>180</v>
      </c>
      <c r="I47" s="1" t="s">
        <v>34</v>
      </c>
      <c r="J47" s="1">
        <v>29</v>
      </c>
      <c r="K47" s="1">
        <f t="shared" si="14"/>
        <v>0</v>
      </c>
      <c r="L47" s="1"/>
      <c r="M47" s="1"/>
      <c r="N47" s="1"/>
      <c r="O47" s="1">
        <f t="shared" si="2"/>
        <v>5.8</v>
      </c>
      <c r="P47" s="32">
        <v>50</v>
      </c>
      <c r="Q47" s="32">
        <f t="shared" si="16"/>
        <v>96</v>
      </c>
      <c r="R47" s="5"/>
      <c r="S47" s="1"/>
      <c r="T47" s="1">
        <f t="shared" si="3"/>
        <v>24.482758620689655</v>
      </c>
      <c r="U47" s="1">
        <f t="shared" si="4"/>
        <v>7.931034482758621</v>
      </c>
      <c r="V47" s="1">
        <v>4.2</v>
      </c>
      <c r="W47" s="1">
        <v>11.8</v>
      </c>
      <c r="X47" s="1">
        <v>10.4</v>
      </c>
      <c r="Y47" s="1">
        <v>2.8</v>
      </c>
      <c r="Z47" s="1">
        <v>7</v>
      </c>
      <c r="AA47" s="1"/>
      <c r="AB47" s="1">
        <f t="shared" si="5"/>
        <v>35</v>
      </c>
      <c r="AC47" s="7">
        <v>8</v>
      </c>
      <c r="AD47" s="12">
        <f t="shared" si="12"/>
        <v>12</v>
      </c>
      <c r="AE47" s="1">
        <f t="shared" si="13"/>
        <v>67.199999999999989</v>
      </c>
      <c r="AF47" s="1">
        <f>VLOOKUP(A47,[1]Sheet!$A:$AF,32,0)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33</v>
      </c>
      <c r="C48" s="1">
        <v>54</v>
      </c>
      <c r="D48" s="1"/>
      <c r="E48" s="1">
        <v>15</v>
      </c>
      <c r="F48" s="1">
        <v>33</v>
      </c>
      <c r="G48" s="7">
        <v>0.7</v>
      </c>
      <c r="H48" s="1">
        <v>180</v>
      </c>
      <c r="I48" s="1" t="s">
        <v>34</v>
      </c>
      <c r="J48" s="1">
        <v>15</v>
      </c>
      <c r="K48" s="1">
        <f t="shared" si="14"/>
        <v>0</v>
      </c>
      <c r="L48" s="1"/>
      <c r="M48" s="1"/>
      <c r="N48" s="1"/>
      <c r="O48" s="1">
        <f t="shared" si="2"/>
        <v>3</v>
      </c>
      <c r="P48" s="30">
        <f t="shared" si="15"/>
        <v>9</v>
      </c>
      <c r="Q48" s="30">
        <f t="shared" si="16"/>
        <v>0</v>
      </c>
      <c r="R48" s="5"/>
      <c r="S48" s="1"/>
      <c r="T48" s="1">
        <f t="shared" si="3"/>
        <v>11</v>
      </c>
      <c r="U48" s="1">
        <f t="shared" si="4"/>
        <v>11</v>
      </c>
      <c r="V48" s="1">
        <v>3.6</v>
      </c>
      <c r="W48" s="1">
        <v>10.6</v>
      </c>
      <c r="X48" s="1">
        <v>2.4</v>
      </c>
      <c r="Y48" s="1">
        <v>9.6</v>
      </c>
      <c r="Z48" s="1">
        <v>4.2</v>
      </c>
      <c r="AA48" s="1"/>
      <c r="AB48" s="1">
        <f t="shared" si="5"/>
        <v>6.3</v>
      </c>
      <c r="AC48" s="7">
        <v>8</v>
      </c>
      <c r="AD48" s="12">
        <f t="shared" si="12"/>
        <v>0</v>
      </c>
      <c r="AE48" s="1">
        <f t="shared" si="13"/>
        <v>0</v>
      </c>
      <c r="AF48" s="1">
        <f>VLOOKUP(A48,[1]Sheet!$A:$AF,32,0)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33</v>
      </c>
      <c r="C49" s="1">
        <v>853</v>
      </c>
      <c r="D49" s="1"/>
      <c r="E49" s="1">
        <v>531</v>
      </c>
      <c r="F49" s="1">
        <v>216</v>
      </c>
      <c r="G49" s="7">
        <v>0.7</v>
      </c>
      <c r="H49" s="1">
        <v>180</v>
      </c>
      <c r="I49" s="1" t="s">
        <v>34</v>
      </c>
      <c r="J49" s="1">
        <v>539</v>
      </c>
      <c r="K49" s="1">
        <f t="shared" si="14"/>
        <v>-8</v>
      </c>
      <c r="L49" s="1"/>
      <c r="M49" s="1"/>
      <c r="N49" s="1"/>
      <c r="O49" s="1">
        <f t="shared" si="2"/>
        <v>106.2</v>
      </c>
      <c r="P49" s="5">
        <f t="shared" si="15"/>
        <v>1270.8</v>
      </c>
      <c r="Q49" s="5">
        <f t="shared" si="16"/>
        <v>1248</v>
      </c>
      <c r="R49" s="5"/>
      <c r="S49" s="1"/>
      <c r="T49" s="1">
        <f t="shared" si="3"/>
        <v>13.785310734463277</v>
      </c>
      <c r="U49" s="1">
        <f t="shared" si="4"/>
        <v>2.0338983050847457</v>
      </c>
      <c r="V49" s="1">
        <v>43.2</v>
      </c>
      <c r="W49" s="1">
        <v>74.599999999999994</v>
      </c>
      <c r="X49" s="1">
        <v>89.2</v>
      </c>
      <c r="Y49" s="1">
        <v>72.2</v>
      </c>
      <c r="Z49" s="1">
        <v>50.4</v>
      </c>
      <c r="AA49" s="1"/>
      <c r="AB49" s="1">
        <f t="shared" si="5"/>
        <v>889.56</v>
      </c>
      <c r="AC49" s="7">
        <v>8</v>
      </c>
      <c r="AD49" s="12">
        <f t="shared" si="12"/>
        <v>156</v>
      </c>
      <c r="AE49" s="1">
        <f t="shared" si="13"/>
        <v>873.59999999999991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33</v>
      </c>
      <c r="C50" s="1">
        <v>604</v>
      </c>
      <c r="D50" s="1"/>
      <c r="E50" s="1">
        <v>233</v>
      </c>
      <c r="F50" s="1">
        <v>279</v>
      </c>
      <c r="G50" s="7">
        <v>0.9</v>
      </c>
      <c r="H50" s="1">
        <v>180</v>
      </c>
      <c r="I50" s="1" t="s">
        <v>34</v>
      </c>
      <c r="J50" s="1">
        <v>231</v>
      </c>
      <c r="K50" s="1">
        <f t="shared" si="14"/>
        <v>2</v>
      </c>
      <c r="L50" s="1"/>
      <c r="M50" s="1"/>
      <c r="N50" s="1"/>
      <c r="O50" s="1">
        <f t="shared" si="2"/>
        <v>46.6</v>
      </c>
      <c r="P50" s="5">
        <f t="shared" si="15"/>
        <v>373.4</v>
      </c>
      <c r="Q50" s="5">
        <f t="shared" si="16"/>
        <v>384</v>
      </c>
      <c r="R50" s="5"/>
      <c r="S50" s="1"/>
      <c r="T50" s="1">
        <f t="shared" si="3"/>
        <v>14.227467811158798</v>
      </c>
      <c r="U50" s="1">
        <f t="shared" si="4"/>
        <v>5.9871244635193133</v>
      </c>
      <c r="V50" s="1">
        <v>29</v>
      </c>
      <c r="W50" s="1">
        <v>30.2</v>
      </c>
      <c r="X50" s="1">
        <v>54.4</v>
      </c>
      <c r="Y50" s="1">
        <v>35.6</v>
      </c>
      <c r="Z50" s="1">
        <v>22</v>
      </c>
      <c r="AA50" s="1"/>
      <c r="AB50" s="1">
        <f t="shared" si="5"/>
        <v>336.06</v>
      </c>
      <c r="AC50" s="7">
        <v>8</v>
      </c>
      <c r="AD50" s="12">
        <f t="shared" si="12"/>
        <v>48</v>
      </c>
      <c r="AE50" s="1">
        <f t="shared" si="13"/>
        <v>345.6</v>
      </c>
      <c r="AF50" s="1">
        <f>VLOOKUP(A50,[1]Sheet!$A:$AF,32,0)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33</v>
      </c>
      <c r="C51" s="1">
        <v>439</v>
      </c>
      <c r="D51" s="1">
        <v>672</v>
      </c>
      <c r="E51" s="1">
        <v>288</v>
      </c>
      <c r="F51" s="1">
        <v>776</v>
      </c>
      <c r="G51" s="7">
        <v>0.9</v>
      </c>
      <c r="H51" s="1">
        <v>180</v>
      </c>
      <c r="I51" s="1" t="s">
        <v>34</v>
      </c>
      <c r="J51" s="1">
        <v>289</v>
      </c>
      <c r="K51" s="1">
        <f t="shared" si="14"/>
        <v>-1</v>
      </c>
      <c r="L51" s="1"/>
      <c r="M51" s="1"/>
      <c r="N51" s="1"/>
      <c r="O51" s="1">
        <f t="shared" si="2"/>
        <v>57.6</v>
      </c>
      <c r="P51" s="30">
        <f t="shared" si="15"/>
        <v>30.399999999999977</v>
      </c>
      <c r="Q51" s="30">
        <f t="shared" si="16"/>
        <v>0</v>
      </c>
      <c r="R51" s="5"/>
      <c r="S51" s="1"/>
      <c r="T51" s="1">
        <f t="shared" si="3"/>
        <v>13.472222222222221</v>
      </c>
      <c r="U51" s="1">
        <f t="shared" si="4"/>
        <v>13.472222222222221</v>
      </c>
      <c r="V51" s="1">
        <v>22.4</v>
      </c>
      <c r="W51" s="1">
        <v>46.4</v>
      </c>
      <c r="X51" s="1">
        <v>48.8</v>
      </c>
      <c r="Y51" s="1">
        <v>45.6</v>
      </c>
      <c r="Z51" s="1">
        <v>29.8</v>
      </c>
      <c r="AA51" s="1"/>
      <c r="AB51" s="1">
        <f t="shared" si="5"/>
        <v>27.359999999999982</v>
      </c>
      <c r="AC51" s="7">
        <v>8</v>
      </c>
      <c r="AD51" s="12">
        <f t="shared" si="12"/>
        <v>0</v>
      </c>
      <c r="AE51" s="1">
        <f t="shared" si="13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43</v>
      </c>
      <c r="C52" s="1">
        <v>1165</v>
      </c>
      <c r="D52" s="1">
        <v>1740</v>
      </c>
      <c r="E52" s="1">
        <v>1160</v>
      </c>
      <c r="F52" s="1">
        <v>1595</v>
      </c>
      <c r="G52" s="7">
        <v>1</v>
      </c>
      <c r="H52" s="1">
        <v>180</v>
      </c>
      <c r="I52" s="1" t="s">
        <v>34</v>
      </c>
      <c r="J52" s="1">
        <v>1190</v>
      </c>
      <c r="K52" s="1">
        <f t="shared" si="14"/>
        <v>-30</v>
      </c>
      <c r="L52" s="1"/>
      <c r="M52" s="1"/>
      <c r="N52" s="1"/>
      <c r="O52" s="1">
        <f t="shared" si="2"/>
        <v>232</v>
      </c>
      <c r="P52" s="5">
        <f t="shared" si="15"/>
        <v>1653</v>
      </c>
      <c r="Q52" s="5">
        <f t="shared" si="16"/>
        <v>1680</v>
      </c>
      <c r="R52" s="5"/>
      <c r="S52" s="1"/>
      <c r="T52" s="1">
        <f t="shared" si="3"/>
        <v>14.116379310344827</v>
      </c>
      <c r="U52" s="1">
        <f t="shared" si="4"/>
        <v>6.875</v>
      </c>
      <c r="V52" s="1">
        <v>197</v>
      </c>
      <c r="W52" s="1">
        <v>253</v>
      </c>
      <c r="X52" s="1">
        <v>218</v>
      </c>
      <c r="Y52" s="1">
        <v>241</v>
      </c>
      <c r="Z52" s="1">
        <v>254</v>
      </c>
      <c r="AA52" s="1"/>
      <c r="AB52" s="1">
        <f t="shared" si="5"/>
        <v>1653</v>
      </c>
      <c r="AC52" s="7">
        <v>5</v>
      </c>
      <c r="AD52" s="12">
        <f t="shared" si="12"/>
        <v>336</v>
      </c>
      <c r="AE52" s="1">
        <f t="shared" si="13"/>
        <v>1680</v>
      </c>
      <c r="AF52" s="1">
        <f>VLOOKUP(A52,[1]Sheet!$A:$AF,32,0)</f>
        <v>12</v>
      </c>
      <c r="AG52" s="1">
        <f>VLOOKUP(A52,[1]Sheet!$A:$AG,33,0)</f>
        <v>144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33</v>
      </c>
      <c r="C53" s="1">
        <v>2050</v>
      </c>
      <c r="D53" s="1"/>
      <c r="E53" s="1">
        <v>1005</v>
      </c>
      <c r="F53" s="1">
        <v>915</v>
      </c>
      <c r="G53" s="7">
        <v>1</v>
      </c>
      <c r="H53" s="1">
        <v>180</v>
      </c>
      <c r="I53" s="1" t="s">
        <v>34</v>
      </c>
      <c r="J53" s="1">
        <v>1023</v>
      </c>
      <c r="K53" s="1">
        <f t="shared" si="14"/>
        <v>-18</v>
      </c>
      <c r="L53" s="1"/>
      <c r="M53" s="1"/>
      <c r="N53" s="1"/>
      <c r="O53" s="1">
        <f t="shared" si="2"/>
        <v>201</v>
      </c>
      <c r="P53" s="5">
        <f t="shared" si="15"/>
        <v>1899</v>
      </c>
      <c r="Q53" s="5">
        <f t="shared" si="16"/>
        <v>1920</v>
      </c>
      <c r="R53" s="5"/>
      <c r="S53" s="1"/>
      <c r="T53" s="1">
        <f t="shared" si="3"/>
        <v>14.104477611940299</v>
      </c>
      <c r="U53" s="1">
        <f t="shared" si="4"/>
        <v>4.5522388059701493</v>
      </c>
      <c r="V53" s="1">
        <v>102</v>
      </c>
      <c r="W53" s="1">
        <v>166</v>
      </c>
      <c r="X53" s="1">
        <v>215</v>
      </c>
      <c r="Y53" s="1">
        <v>218</v>
      </c>
      <c r="Z53" s="1">
        <v>170</v>
      </c>
      <c r="AA53" s="1"/>
      <c r="AB53" s="1">
        <f t="shared" si="5"/>
        <v>1899</v>
      </c>
      <c r="AC53" s="7">
        <v>5</v>
      </c>
      <c r="AD53" s="12">
        <f t="shared" si="12"/>
        <v>384</v>
      </c>
      <c r="AE53" s="1">
        <f t="shared" si="13"/>
        <v>1920</v>
      </c>
      <c r="AF53" s="1">
        <f>VLOOKUP(A53,[1]Sheet!$A:$AF,32,0)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22" t="s">
        <v>90</v>
      </c>
      <c r="B54" s="22" t="s">
        <v>33</v>
      </c>
      <c r="C54" s="22">
        <v>2</v>
      </c>
      <c r="D54" s="22"/>
      <c r="E54" s="22"/>
      <c r="F54" s="22">
        <v>2</v>
      </c>
      <c r="G54" s="23">
        <v>0</v>
      </c>
      <c r="H54" s="22" t="e">
        <v>#N/A</v>
      </c>
      <c r="I54" s="22" t="s">
        <v>52</v>
      </c>
      <c r="J54" s="22"/>
      <c r="K54" s="22">
        <f t="shared" si="14"/>
        <v>0</v>
      </c>
      <c r="L54" s="22"/>
      <c r="M54" s="22"/>
      <c r="N54" s="22"/>
      <c r="O54" s="22">
        <f t="shared" si="2"/>
        <v>0</v>
      </c>
      <c r="P54" s="24"/>
      <c r="Q54" s="24"/>
      <c r="R54" s="24"/>
      <c r="S54" s="22"/>
      <c r="T54" s="22" t="e">
        <f t="shared" si="3"/>
        <v>#DIV/0!</v>
      </c>
      <c r="U54" s="22" t="e">
        <f t="shared" si="4"/>
        <v>#DIV/0!</v>
      </c>
      <c r="V54" s="22">
        <v>0</v>
      </c>
      <c r="W54" s="22">
        <v>0</v>
      </c>
      <c r="X54" s="22">
        <v>0.8</v>
      </c>
      <c r="Y54" s="22">
        <v>4.2</v>
      </c>
      <c r="Z54" s="22">
        <v>3.4</v>
      </c>
      <c r="AA54" s="26" t="s">
        <v>119</v>
      </c>
      <c r="AB54" s="22">
        <f t="shared" si="5"/>
        <v>0</v>
      </c>
      <c r="AC54" s="23">
        <v>0</v>
      </c>
      <c r="AD54" s="25"/>
      <c r="AE54" s="22"/>
      <c r="AF54" s="22"/>
      <c r="AG54" s="2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8" t="s">
        <v>91</v>
      </c>
      <c r="B55" s="18" t="s">
        <v>33</v>
      </c>
      <c r="C55" s="18"/>
      <c r="D55" s="18"/>
      <c r="E55" s="18"/>
      <c r="F55" s="18"/>
      <c r="G55" s="19">
        <v>0</v>
      </c>
      <c r="H55" s="18" t="e">
        <v>#N/A</v>
      </c>
      <c r="I55" s="18" t="s">
        <v>34</v>
      </c>
      <c r="J55" s="18"/>
      <c r="K55" s="18">
        <f t="shared" si="14"/>
        <v>0</v>
      </c>
      <c r="L55" s="18"/>
      <c r="M55" s="18"/>
      <c r="N55" s="18"/>
      <c r="O55" s="18">
        <f t="shared" si="2"/>
        <v>0</v>
      </c>
      <c r="P55" s="20"/>
      <c r="Q55" s="20"/>
      <c r="R55" s="20"/>
      <c r="S55" s="18"/>
      <c r="T55" s="18" t="e">
        <f t="shared" si="3"/>
        <v>#DIV/0!</v>
      </c>
      <c r="U55" s="18" t="e">
        <f t="shared" si="4"/>
        <v>#DIV/0!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 t="s">
        <v>35</v>
      </c>
      <c r="AB55" s="18">
        <f t="shared" si="5"/>
        <v>0</v>
      </c>
      <c r="AC55" s="19">
        <v>0</v>
      </c>
      <c r="AD55" s="21"/>
      <c r="AE55" s="18"/>
      <c r="AF55" s="18">
        <f>VLOOKUP(A55,[1]Sheet!$A:$AF,32,0)</f>
        <v>8</v>
      </c>
      <c r="AG55" s="18">
        <f>VLOOKUP(A55,[1]Sheet!$A:$AG,33,0)</f>
        <v>48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8" t="s">
        <v>92</v>
      </c>
      <c r="B56" s="18" t="s">
        <v>33</v>
      </c>
      <c r="C56" s="18"/>
      <c r="D56" s="18"/>
      <c r="E56" s="18"/>
      <c r="F56" s="18"/>
      <c r="G56" s="19">
        <v>0</v>
      </c>
      <c r="H56" s="18" t="e">
        <v>#N/A</v>
      </c>
      <c r="I56" s="18" t="s">
        <v>34</v>
      </c>
      <c r="J56" s="18"/>
      <c r="K56" s="18">
        <f t="shared" si="14"/>
        <v>0</v>
      </c>
      <c r="L56" s="18"/>
      <c r="M56" s="18"/>
      <c r="N56" s="18"/>
      <c r="O56" s="18">
        <f t="shared" si="2"/>
        <v>0</v>
      </c>
      <c r="P56" s="20"/>
      <c r="Q56" s="20"/>
      <c r="R56" s="20"/>
      <c r="S56" s="18"/>
      <c r="T56" s="18" t="e">
        <f t="shared" si="3"/>
        <v>#DIV/0!</v>
      </c>
      <c r="U56" s="18" t="e">
        <f t="shared" si="4"/>
        <v>#DIV/0!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 t="s">
        <v>35</v>
      </c>
      <c r="AB56" s="18">
        <f t="shared" si="5"/>
        <v>0</v>
      </c>
      <c r="AC56" s="19">
        <v>0</v>
      </c>
      <c r="AD56" s="21"/>
      <c r="AE56" s="18"/>
      <c r="AF56" s="18">
        <f>VLOOKUP(A56,[1]Sheet!$A:$AF,32,0)</f>
        <v>6</v>
      </c>
      <c r="AG56" s="18">
        <f>VLOOKUP(A56,[1]Sheet!$A:$AG,33,0)</f>
        <v>72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8" t="s">
        <v>93</v>
      </c>
      <c r="B57" s="18" t="s">
        <v>33</v>
      </c>
      <c r="C57" s="18"/>
      <c r="D57" s="18"/>
      <c r="E57" s="18"/>
      <c r="F57" s="18"/>
      <c r="G57" s="19">
        <v>0</v>
      </c>
      <c r="H57" s="18" t="e">
        <v>#N/A</v>
      </c>
      <c r="I57" s="18" t="s">
        <v>34</v>
      </c>
      <c r="J57" s="18"/>
      <c r="K57" s="18">
        <f t="shared" si="14"/>
        <v>0</v>
      </c>
      <c r="L57" s="18"/>
      <c r="M57" s="18"/>
      <c r="N57" s="18"/>
      <c r="O57" s="18">
        <f t="shared" si="2"/>
        <v>0</v>
      </c>
      <c r="P57" s="20"/>
      <c r="Q57" s="20"/>
      <c r="R57" s="20"/>
      <c r="S57" s="18"/>
      <c r="T57" s="18" t="e">
        <f t="shared" si="3"/>
        <v>#DIV/0!</v>
      </c>
      <c r="U57" s="18" t="e">
        <f t="shared" si="4"/>
        <v>#DIV/0!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 t="s">
        <v>35</v>
      </c>
      <c r="AB57" s="18">
        <f t="shared" si="5"/>
        <v>0</v>
      </c>
      <c r="AC57" s="19">
        <v>0</v>
      </c>
      <c r="AD57" s="21"/>
      <c r="AE57" s="18"/>
      <c r="AF57" s="18">
        <f>VLOOKUP(A57,[1]Sheet!$A:$AF,32,0)</f>
        <v>6</v>
      </c>
      <c r="AG57" s="18">
        <f>VLOOKUP(A57,[1]Sheet!$A:$AG,33,0)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43</v>
      </c>
      <c r="C58" s="1">
        <v>3</v>
      </c>
      <c r="D58" s="1">
        <v>42</v>
      </c>
      <c r="E58" s="1">
        <v>3</v>
      </c>
      <c r="F58" s="1">
        <v>42</v>
      </c>
      <c r="G58" s="7">
        <v>1</v>
      </c>
      <c r="H58" s="1">
        <v>180</v>
      </c>
      <c r="I58" s="1" t="s">
        <v>34</v>
      </c>
      <c r="J58" s="1">
        <v>3</v>
      </c>
      <c r="K58" s="1">
        <f t="shared" si="14"/>
        <v>0</v>
      </c>
      <c r="L58" s="1"/>
      <c r="M58" s="1"/>
      <c r="N58" s="1"/>
      <c r="O58" s="1">
        <f t="shared" si="2"/>
        <v>0.6</v>
      </c>
      <c r="P58" s="5"/>
      <c r="Q58" s="5">
        <f t="shared" ref="Q58:Q64" si="17">AD58*AC58</f>
        <v>0</v>
      </c>
      <c r="R58" s="5"/>
      <c r="S58" s="1"/>
      <c r="T58" s="1">
        <f t="shared" si="3"/>
        <v>70</v>
      </c>
      <c r="U58" s="1">
        <f t="shared" si="4"/>
        <v>70</v>
      </c>
      <c r="V58" s="1">
        <v>3.6</v>
      </c>
      <c r="W58" s="1">
        <v>3</v>
      </c>
      <c r="X58" s="1">
        <v>2.4</v>
      </c>
      <c r="Y58" s="1">
        <v>3</v>
      </c>
      <c r="Z58" s="1">
        <v>3</v>
      </c>
      <c r="AA58" s="1"/>
      <c r="AB58" s="1">
        <f t="shared" si="5"/>
        <v>0</v>
      </c>
      <c r="AC58" s="7">
        <v>3</v>
      </c>
      <c r="AD58" s="12">
        <f t="shared" ref="AD58:AD71" si="18">MROUND(P58,AC58*AF58)/AC58</f>
        <v>0</v>
      </c>
      <c r="AE58" s="1">
        <f t="shared" ref="AE58:AE71" si="19">AD58*AC58*G58</f>
        <v>0</v>
      </c>
      <c r="AF58" s="1">
        <f>VLOOKUP(A58,[1]Sheet!$A:$AF,32,0)</f>
        <v>14</v>
      </c>
      <c r="AG58" s="1">
        <f>VLOOKUP(A58,[1]Sheet!$A:$AG,33,0)</f>
        <v>126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95</v>
      </c>
      <c r="B59" s="1" t="s">
        <v>33</v>
      </c>
      <c r="C59" s="1">
        <v>2326</v>
      </c>
      <c r="D59" s="1">
        <v>672</v>
      </c>
      <c r="E59" s="1">
        <v>1161</v>
      </c>
      <c r="F59" s="1">
        <v>1485</v>
      </c>
      <c r="G59" s="7">
        <v>0.25</v>
      </c>
      <c r="H59" s="1">
        <v>180</v>
      </c>
      <c r="I59" s="1" t="s">
        <v>34</v>
      </c>
      <c r="J59" s="1">
        <v>1154</v>
      </c>
      <c r="K59" s="1">
        <f t="shared" si="14"/>
        <v>7</v>
      </c>
      <c r="L59" s="1"/>
      <c r="M59" s="1"/>
      <c r="N59" s="1"/>
      <c r="O59" s="1">
        <f t="shared" si="2"/>
        <v>232.2</v>
      </c>
      <c r="P59" s="5">
        <f t="shared" ref="P59:P61" si="20">14*O59-F59</f>
        <v>1765.7999999999997</v>
      </c>
      <c r="Q59" s="5">
        <f t="shared" si="17"/>
        <v>1848</v>
      </c>
      <c r="R59" s="5"/>
      <c r="S59" s="1"/>
      <c r="T59" s="1">
        <f t="shared" si="3"/>
        <v>14.354005167958658</v>
      </c>
      <c r="U59" s="1">
        <f t="shared" si="4"/>
        <v>6.395348837209303</v>
      </c>
      <c r="V59" s="1">
        <v>188.6</v>
      </c>
      <c r="W59" s="1">
        <v>183.6</v>
      </c>
      <c r="X59" s="1">
        <v>256</v>
      </c>
      <c r="Y59" s="1">
        <v>172.8</v>
      </c>
      <c r="Z59" s="1">
        <v>138.80000000000001</v>
      </c>
      <c r="AA59" s="1"/>
      <c r="AB59" s="1">
        <f t="shared" si="5"/>
        <v>441.44999999999993</v>
      </c>
      <c r="AC59" s="7">
        <v>12</v>
      </c>
      <c r="AD59" s="12">
        <f t="shared" si="18"/>
        <v>154</v>
      </c>
      <c r="AE59" s="1">
        <f t="shared" si="19"/>
        <v>462</v>
      </c>
      <c r="AF59" s="1">
        <f>VLOOKUP(A59,[1]Sheet!$A:$AF,32,0)</f>
        <v>14</v>
      </c>
      <c r="AG59" s="1">
        <f>VLOOKUP(A59,[1]Sheet!$A:$AG,33,0)</f>
        <v>70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33</v>
      </c>
      <c r="C60" s="1"/>
      <c r="D60" s="1">
        <v>168</v>
      </c>
      <c r="E60" s="1"/>
      <c r="F60" s="1">
        <v>168</v>
      </c>
      <c r="G60" s="7">
        <v>0.3</v>
      </c>
      <c r="H60" s="1" t="e">
        <v>#N/A</v>
      </c>
      <c r="I60" s="1" t="s">
        <v>34</v>
      </c>
      <c r="J60" s="1"/>
      <c r="K60" s="1">
        <f t="shared" si="14"/>
        <v>0</v>
      </c>
      <c r="L60" s="1"/>
      <c r="M60" s="1"/>
      <c r="N60" s="1"/>
      <c r="O60" s="1">
        <f t="shared" si="2"/>
        <v>0</v>
      </c>
      <c r="P60" s="5"/>
      <c r="Q60" s="5">
        <f t="shared" si="17"/>
        <v>0</v>
      </c>
      <c r="R60" s="5"/>
      <c r="S60" s="1"/>
      <c r="T60" s="1" t="e">
        <f t="shared" si="3"/>
        <v>#DIV/0!</v>
      </c>
      <c r="U60" s="1" t="e">
        <f t="shared" si="4"/>
        <v>#DIV/0!</v>
      </c>
      <c r="V60" s="1">
        <v>-0.4</v>
      </c>
      <c r="W60" s="1">
        <v>15.2</v>
      </c>
      <c r="X60" s="1">
        <v>0</v>
      </c>
      <c r="Y60" s="1">
        <v>4.8</v>
      </c>
      <c r="Z60" s="1">
        <v>0</v>
      </c>
      <c r="AA60" s="1" t="s">
        <v>97</v>
      </c>
      <c r="AB60" s="1">
        <f t="shared" si="5"/>
        <v>0</v>
      </c>
      <c r="AC60" s="7">
        <v>12</v>
      </c>
      <c r="AD60" s="12">
        <f t="shared" si="18"/>
        <v>0</v>
      </c>
      <c r="AE60" s="1">
        <f t="shared" si="19"/>
        <v>0</v>
      </c>
      <c r="AF60" s="1">
        <f>VLOOKUP(A60,[1]Sheet!$A:$AF,32,0)</f>
        <v>14</v>
      </c>
      <c r="AG60" s="1">
        <f>VLOOKUP(A60,[1]Sheet!$A:$AG,33,0)</f>
        <v>70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43</v>
      </c>
      <c r="C61" s="1">
        <v>597.4</v>
      </c>
      <c r="D61" s="1">
        <v>97.2</v>
      </c>
      <c r="E61" s="1">
        <v>265.8</v>
      </c>
      <c r="F61" s="1">
        <v>354.6</v>
      </c>
      <c r="G61" s="7">
        <v>1</v>
      </c>
      <c r="H61" s="1">
        <v>180</v>
      </c>
      <c r="I61" s="1" t="s">
        <v>34</v>
      </c>
      <c r="J61" s="1">
        <v>277</v>
      </c>
      <c r="K61" s="1">
        <f t="shared" si="14"/>
        <v>-11.199999999999989</v>
      </c>
      <c r="L61" s="1"/>
      <c r="M61" s="1"/>
      <c r="N61" s="1"/>
      <c r="O61" s="1">
        <f t="shared" si="2"/>
        <v>53.160000000000004</v>
      </c>
      <c r="P61" s="5">
        <f t="shared" si="20"/>
        <v>389.64</v>
      </c>
      <c r="Q61" s="5">
        <f t="shared" si="17"/>
        <v>388.79999999999995</v>
      </c>
      <c r="R61" s="5"/>
      <c r="S61" s="1"/>
      <c r="T61" s="1">
        <f t="shared" si="3"/>
        <v>13.984198645598193</v>
      </c>
      <c r="U61" s="1">
        <f t="shared" si="4"/>
        <v>6.6704288939051919</v>
      </c>
      <c r="V61" s="1">
        <v>44.08</v>
      </c>
      <c r="W61" s="1">
        <v>52.84</v>
      </c>
      <c r="X61" s="1">
        <v>67.12</v>
      </c>
      <c r="Y61" s="1">
        <v>29.52</v>
      </c>
      <c r="Z61" s="1">
        <v>57.92</v>
      </c>
      <c r="AA61" s="1"/>
      <c r="AB61" s="1">
        <f t="shared" si="5"/>
        <v>389.64</v>
      </c>
      <c r="AC61" s="7">
        <v>1.8</v>
      </c>
      <c r="AD61" s="12">
        <f t="shared" si="18"/>
        <v>215.99999999999997</v>
      </c>
      <c r="AE61" s="1">
        <f t="shared" si="19"/>
        <v>388.79999999999995</v>
      </c>
      <c r="AF61" s="1">
        <f>VLOOKUP(A61,[1]Sheet!$A:$AF,32,0)</f>
        <v>18</v>
      </c>
      <c r="AG61" s="1">
        <f>VLOOKUP(A61,[1]Sheet!$A:$AG,33,0)</f>
        <v>234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33</v>
      </c>
      <c r="C62" s="1"/>
      <c r="D62" s="1">
        <v>168</v>
      </c>
      <c r="E62" s="1"/>
      <c r="F62" s="1">
        <v>168</v>
      </c>
      <c r="G62" s="7">
        <v>0.3</v>
      </c>
      <c r="H62" s="1" t="e">
        <v>#N/A</v>
      </c>
      <c r="I62" s="1" t="s">
        <v>34</v>
      </c>
      <c r="J62" s="1"/>
      <c r="K62" s="1">
        <f t="shared" si="14"/>
        <v>0</v>
      </c>
      <c r="L62" s="1"/>
      <c r="M62" s="1"/>
      <c r="N62" s="1"/>
      <c r="O62" s="1">
        <f t="shared" si="2"/>
        <v>0</v>
      </c>
      <c r="P62" s="5"/>
      <c r="Q62" s="5">
        <f t="shared" si="17"/>
        <v>0</v>
      </c>
      <c r="R62" s="5"/>
      <c r="S62" s="1"/>
      <c r="T62" s="1" t="e">
        <f t="shared" si="3"/>
        <v>#DIV/0!</v>
      </c>
      <c r="U62" s="1" t="e">
        <f t="shared" si="4"/>
        <v>#DIV/0!</v>
      </c>
      <c r="V62" s="1">
        <v>-0.4</v>
      </c>
      <c r="W62" s="1">
        <v>14.4</v>
      </c>
      <c r="X62" s="1">
        <v>0</v>
      </c>
      <c r="Y62" s="1">
        <v>4.8</v>
      </c>
      <c r="Z62" s="1">
        <v>0</v>
      </c>
      <c r="AA62" s="1" t="s">
        <v>97</v>
      </c>
      <c r="AB62" s="1">
        <f t="shared" si="5"/>
        <v>0</v>
      </c>
      <c r="AC62" s="7">
        <v>12</v>
      </c>
      <c r="AD62" s="12">
        <f t="shared" si="18"/>
        <v>0</v>
      </c>
      <c r="AE62" s="1">
        <f t="shared" si="19"/>
        <v>0</v>
      </c>
      <c r="AF62" s="1">
        <f>VLOOKUP(A62,[1]Sheet!$A:$AF,32,0)</f>
        <v>14</v>
      </c>
      <c r="AG62" s="1">
        <f>VLOOKUP(A62,[1]Sheet!$A:$AG,33,0)</f>
        <v>70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33</v>
      </c>
      <c r="C63" s="1"/>
      <c r="D63" s="1">
        <v>180</v>
      </c>
      <c r="E63" s="1"/>
      <c r="F63" s="1">
        <v>180</v>
      </c>
      <c r="G63" s="7">
        <v>0.2</v>
      </c>
      <c r="H63" s="1" t="e">
        <v>#N/A</v>
      </c>
      <c r="I63" s="1" t="s">
        <v>34</v>
      </c>
      <c r="J63" s="1"/>
      <c r="K63" s="1">
        <f t="shared" si="14"/>
        <v>0</v>
      </c>
      <c r="L63" s="1"/>
      <c r="M63" s="1"/>
      <c r="N63" s="1"/>
      <c r="O63" s="1">
        <f t="shared" si="2"/>
        <v>0</v>
      </c>
      <c r="P63" s="5"/>
      <c r="Q63" s="5">
        <f t="shared" si="17"/>
        <v>0</v>
      </c>
      <c r="R63" s="5"/>
      <c r="S63" s="1"/>
      <c r="T63" s="1" t="e">
        <f t="shared" si="3"/>
        <v>#DIV/0!</v>
      </c>
      <c r="U63" s="1" t="e">
        <f t="shared" si="4"/>
        <v>#DIV/0!</v>
      </c>
      <c r="V63" s="1">
        <v>0.8</v>
      </c>
      <c r="W63" s="1">
        <v>18.600000000000001</v>
      </c>
      <c r="X63" s="1">
        <v>0</v>
      </c>
      <c r="Y63" s="1">
        <v>6</v>
      </c>
      <c r="Z63" s="1">
        <v>0</v>
      </c>
      <c r="AA63" s="1" t="s">
        <v>97</v>
      </c>
      <c r="AB63" s="1">
        <f t="shared" si="5"/>
        <v>0</v>
      </c>
      <c r="AC63" s="7">
        <v>6</v>
      </c>
      <c r="AD63" s="12">
        <f t="shared" si="18"/>
        <v>0</v>
      </c>
      <c r="AE63" s="1">
        <f t="shared" si="19"/>
        <v>0</v>
      </c>
      <c r="AF63" s="1">
        <f>VLOOKUP(A63,[1]Sheet!$A:$AF,32,0)</f>
        <v>10</v>
      </c>
      <c r="AG63" s="1">
        <f>VLOOKUP(A63,[1]Sheet!$A:$AG,33,0)</f>
        <v>130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33</v>
      </c>
      <c r="C64" s="1"/>
      <c r="D64" s="1">
        <v>60</v>
      </c>
      <c r="E64" s="1"/>
      <c r="F64" s="1">
        <v>60</v>
      </c>
      <c r="G64" s="7">
        <v>0.2</v>
      </c>
      <c r="H64" s="1" t="e">
        <v>#N/A</v>
      </c>
      <c r="I64" s="1" t="s">
        <v>34</v>
      </c>
      <c r="J64" s="1"/>
      <c r="K64" s="1">
        <f t="shared" si="14"/>
        <v>0</v>
      </c>
      <c r="L64" s="1"/>
      <c r="M64" s="1"/>
      <c r="N64" s="1"/>
      <c r="O64" s="1">
        <f t="shared" si="2"/>
        <v>0</v>
      </c>
      <c r="P64" s="5">
        <v>50</v>
      </c>
      <c r="Q64" s="5">
        <f t="shared" si="17"/>
        <v>60</v>
      </c>
      <c r="R64" s="5"/>
      <c r="S64" s="1"/>
      <c r="T64" s="1" t="e">
        <f t="shared" si="3"/>
        <v>#DIV/0!</v>
      </c>
      <c r="U64" s="1" t="e">
        <f t="shared" si="4"/>
        <v>#DIV/0!</v>
      </c>
      <c r="V64" s="1">
        <v>2.4</v>
      </c>
      <c r="W64" s="1">
        <v>17</v>
      </c>
      <c r="X64" s="1">
        <v>0</v>
      </c>
      <c r="Y64" s="1">
        <v>6</v>
      </c>
      <c r="Z64" s="1">
        <v>0</v>
      </c>
      <c r="AA64" s="1" t="s">
        <v>97</v>
      </c>
      <c r="AB64" s="1">
        <f t="shared" si="5"/>
        <v>10</v>
      </c>
      <c r="AC64" s="7">
        <v>6</v>
      </c>
      <c r="AD64" s="12">
        <f t="shared" si="18"/>
        <v>10</v>
      </c>
      <c r="AE64" s="1">
        <f t="shared" si="19"/>
        <v>12</v>
      </c>
      <c r="AF64" s="1">
        <f>VLOOKUP(A64,[1]Sheet!$A:$AF,32,0)</f>
        <v>10</v>
      </c>
      <c r="AG64" s="1">
        <f>VLOOKUP(A64,[1]Sheet!$A:$AG,33,0)</f>
        <v>130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102</v>
      </c>
      <c r="B65" s="18" t="s">
        <v>33</v>
      </c>
      <c r="C65" s="18"/>
      <c r="D65" s="18"/>
      <c r="E65" s="18"/>
      <c r="F65" s="18"/>
      <c r="G65" s="19">
        <v>0</v>
      </c>
      <c r="H65" s="18" t="e">
        <v>#N/A</v>
      </c>
      <c r="I65" s="18" t="s">
        <v>34</v>
      </c>
      <c r="J65" s="18"/>
      <c r="K65" s="18">
        <f t="shared" si="14"/>
        <v>0</v>
      </c>
      <c r="L65" s="18"/>
      <c r="M65" s="18"/>
      <c r="N65" s="18"/>
      <c r="O65" s="18">
        <f t="shared" si="2"/>
        <v>0</v>
      </c>
      <c r="P65" s="20"/>
      <c r="Q65" s="20"/>
      <c r="R65" s="20"/>
      <c r="S65" s="18"/>
      <c r="T65" s="18" t="e">
        <f t="shared" si="3"/>
        <v>#DIV/0!</v>
      </c>
      <c r="U65" s="18" t="e">
        <f t="shared" si="4"/>
        <v>#DIV/0!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 t="s">
        <v>35</v>
      </c>
      <c r="AB65" s="18">
        <f t="shared" si="5"/>
        <v>0</v>
      </c>
      <c r="AC65" s="19">
        <v>0</v>
      </c>
      <c r="AD65" s="21"/>
      <c r="AE65" s="18"/>
      <c r="AF65" s="18">
        <f>VLOOKUP(A65,[1]Sheet!$A:$AF,32,0)</f>
        <v>14</v>
      </c>
      <c r="AG65" s="18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103</v>
      </c>
      <c r="B66" s="18" t="s">
        <v>33</v>
      </c>
      <c r="C66" s="18"/>
      <c r="D66" s="18"/>
      <c r="E66" s="18"/>
      <c r="F66" s="18"/>
      <c r="G66" s="19">
        <v>0</v>
      </c>
      <c r="H66" s="18" t="e">
        <v>#N/A</v>
      </c>
      <c r="I66" s="18" t="s">
        <v>34</v>
      </c>
      <c r="J66" s="18"/>
      <c r="K66" s="18">
        <f t="shared" si="14"/>
        <v>0</v>
      </c>
      <c r="L66" s="18"/>
      <c r="M66" s="18"/>
      <c r="N66" s="18"/>
      <c r="O66" s="18">
        <f t="shared" si="2"/>
        <v>0</v>
      </c>
      <c r="P66" s="20"/>
      <c r="Q66" s="20"/>
      <c r="R66" s="20"/>
      <c r="S66" s="18"/>
      <c r="T66" s="18" t="e">
        <f t="shared" si="3"/>
        <v>#DIV/0!</v>
      </c>
      <c r="U66" s="18" t="e">
        <f t="shared" si="4"/>
        <v>#DIV/0!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 t="s">
        <v>35</v>
      </c>
      <c r="AB66" s="18">
        <f t="shared" si="5"/>
        <v>0</v>
      </c>
      <c r="AC66" s="19">
        <v>0</v>
      </c>
      <c r="AD66" s="21"/>
      <c r="AE66" s="18"/>
      <c r="AF66" s="18">
        <f>VLOOKUP(A66,[1]Sheet!$A:$AF,32,0)</f>
        <v>14</v>
      </c>
      <c r="AG66" s="18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33</v>
      </c>
      <c r="C67" s="1">
        <v>2180</v>
      </c>
      <c r="D67" s="1">
        <v>840</v>
      </c>
      <c r="E67" s="1">
        <v>1157</v>
      </c>
      <c r="F67" s="1">
        <v>1575</v>
      </c>
      <c r="G67" s="7">
        <v>0.25</v>
      </c>
      <c r="H67" s="1">
        <v>180</v>
      </c>
      <c r="I67" s="1" t="s">
        <v>34</v>
      </c>
      <c r="J67" s="1">
        <v>1124</v>
      </c>
      <c r="K67" s="1">
        <f t="shared" si="14"/>
        <v>33</v>
      </c>
      <c r="L67" s="1"/>
      <c r="M67" s="1"/>
      <c r="N67" s="1"/>
      <c r="O67" s="1">
        <f t="shared" si="2"/>
        <v>231.4</v>
      </c>
      <c r="P67" s="5">
        <f t="shared" ref="P67:P70" si="21">14*O67-F67</f>
        <v>1664.6</v>
      </c>
      <c r="Q67" s="5">
        <f t="shared" ref="Q67:Q73" si="22">AD67*AC67</f>
        <v>1680</v>
      </c>
      <c r="R67" s="5"/>
      <c r="S67" s="1"/>
      <c r="T67" s="1">
        <f t="shared" si="3"/>
        <v>14.066551426101988</v>
      </c>
      <c r="U67" s="1">
        <f t="shared" si="4"/>
        <v>6.806395851339671</v>
      </c>
      <c r="V67" s="1">
        <v>192.2</v>
      </c>
      <c r="W67" s="1">
        <v>220.6</v>
      </c>
      <c r="X67" s="1">
        <v>263.60000000000002</v>
      </c>
      <c r="Y67" s="1">
        <v>191.6</v>
      </c>
      <c r="Z67" s="1">
        <v>208.6</v>
      </c>
      <c r="AA67" s="1"/>
      <c r="AB67" s="1">
        <f t="shared" si="5"/>
        <v>416.15</v>
      </c>
      <c r="AC67" s="7">
        <v>12</v>
      </c>
      <c r="AD67" s="12">
        <f t="shared" si="18"/>
        <v>140</v>
      </c>
      <c r="AE67" s="1">
        <f t="shared" si="19"/>
        <v>420</v>
      </c>
      <c r="AF67" s="1">
        <f>VLOOKUP(A67,[1]Sheet!$A:$AF,32,0)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33</v>
      </c>
      <c r="C68" s="1">
        <v>2044</v>
      </c>
      <c r="D68" s="1">
        <v>672</v>
      </c>
      <c r="E68" s="1">
        <v>1155</v>
      </c>
      <c r="F68" s="1">
        <v>1306</v>
      </c>
      <c r="G68" s="7">
        <v>0.25</v>
      </c>
      <c r="H68" s="1">
        <v>180</v>
      </c>
      <c r="I68" s="1" t="s">
        <v>34</v>
      </c>
      <c r="J68" s="1">
        <v>1132</v>
      </c>
      <c r="K68" s="1">
        <f t="shared" si="14"/>
        <v>23</v>
      </c>
      <c r="L68" s="1"/>
      <c r="M68" s="1"/>
      <c r="N68" s="1"/>
      <c r="O68" s="1">
        <f t="shared" si="2"/>
        <v>231</v>
      </c>
      <c r="P68" s="5">
        <f t="shared" si="21"/>
        <v>1928</v>
      </c>
      <c r="Q68" s="5">
        <f t="shared" si="22"/>
        <v>1848</v>
      </c>
      <c r="R68" s="5"/>
      <c r="S68" s="1"/>
      <c r="T68" s="1">
        <f t="shared" si="3"/>
        <v>13.653679653679653</v>
      </c>
      <c r="U68" s="1">
        <f t="shared" si="4"/>
        <v>5.6536796536796539</v>
      </c>
      <c r="V68" s="1">
        <v>176.8</v>
      </c>
      <c r="W68" s="1">
        <v>218.6</v>
      </c>
      <c r="X68" s="1">
        <v>253.8</v>
      </c>
      <c r="Y68" s="1">
        <v>206.8</v>
      </c>
      <c r="Z68" s="1">
        <v>204</v>
      </c>
      <c r="AA68" s="1"/>
      <c r="AB68" s="1">
        <f t="shared" si="5"/>
        <v>482</v>
      </c>
      <c r="AC68" s="7">
        <v>12</v>
      </c>
      <c r="AD68" s="12">
        <f t="shared" si="18"/>
        <v>154</v>
      </c>
      <c r="AE68" s="1">
        <f t="shared" si="19"/>
        <v>462</v>
      </c>
      <c r="AF68" s="1">
        <f>VLOOKUP(A68,[1]Sheet!$A:$AF,32,0)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43</v>
      </c>
      <c r="C69" s="1">
        <v>367.2</v>
      </c>
      <c r="D69" s="1"/>
      <c r="E69" s="1">
        <v>70.2</v>
      </c>
      <c r="F69" s="1">
        <v>297</v>
      </c>
      <c r="G69" s="7">
        <v>1</v>
      </c>
      <c r="H69" s="1">
        <v>180</v>
      </c>
      <c r="I69" s="1" t="s">
        <v>34</v>
      </c>
      <c r="J69" s="1">
        <v>69</v>
      </c>
      <c r="K69" s="1">
        <f t="shared" ref="K69:K71" si="23">E69-J69</f>
        <v>1.2000000000000028</v>
      </c>
      <c r="L69" s="1"/>
      <c r="M69" s="1"/>
      <c r="N69" s="1"/>
      <c r="O69" s="1">
        <f t="shared" si="2"/>
        <v>14.040000000000001</v>
      </c>
      <c r="P69" s="5"/>
      <c r="Q69" s="5">
        <f t="shared" si="22"/>
        <v>0</v>
      </c>
      <c r="R69" s="5"/>
      <c r="S69" s="1"/>
      <c r="T69" s="1">
        <f t="shared" si="3"/>
        <v>21.153846153846153</v>
      </c>
      <c r="U69" s="1">
        <f t="shared" si="4"/>
        <v>21.153846153846153</v>
      </c>
      <c r="V69" s="1">
        <v>1.08</v>
      </c>
      <c r="W69" s="1">
        <v>15.12</v>
      </c>
      <c r="X69" s="1">
        <v>1.62</v>
      </c>
      <c r="Y69" s="1">
        <v>12.42</v>
      </c>
      <c r="Z69" s="1">
        <v>0</v>
      </c>
      <c r="AA69" s="27" t="s">
        <v>107</v>
      </c>
      <c r="AB69" s="1">
        <f t="shared" si="5"/>
        <v>0</v>
      </c>
      <c r="AC69" s="7">
        <v>2.7</v>
      </c>
      <c r="AD69" s="12">
        <f t="shared" si="18"/>
        <v>0</v>
      </c>
      <c r="AE69" s="1">
        <f t="shared" si="19"/>
        <v>0</v>
      </c>
      <c r="AF69" s="1">
        <f>VLOOKUP(A69,[1]Sheet!$A:$AF,32,0)</f>
        <v>14</v>
      </c>
      <c r="AG69" s="1">
        <f>VLOOKUP(A69,[1]Sheet!$A:$AG,33,0)</f>
        <v>126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43</v>
      </c>
      <c r="C70" s="1">
        <v>1420</v>
      </c>
      <c r="D70" s="1">
        <v>540</v>
      </c>
      <c r="E70" s="1">
        <v>955</v>
      </c>
      <c r="F70" s="1">
        <v>855</v>
      </c>
      <c r="G70" s="7">
        <v>1</v>
      </c>
      <c r="H70" s="1">
        <v>180</v>
      </c>
      <c r="I70" s="1" t="s">
        <v>34</v>
      </c>
      <c r="J70" s="1">
        <v>971</v>
      </c>
      <c r="K70" s="1">
        <f t="shared" si="23"/>
        <v>-16</v>
      </c>
      <c r="L70" s="1"/>
      <c r="M70" s="1"/>
      <c r="N70" s="1"/>
      <c r="O70" s="1">
        <f t="shared" ref="O70:O71" si="24">E70/5</f>
        <v>191</v>
      </c>
      <c r="P70" s="5">
        <f t="shared" si="21"/>
        <v>1819</v>
      </c>
      <c r="Q70" s="5">
        <f t="shared" si="22"/>
        <v>1800</v>
      </c>
      <c r="R70" s="5"/>
      <c r="S70" s="1"/>
      <c r="T70" s="1">
        <f t="shared" si="3"/>
        <v>13.900523560209423</v>
      </c>
      <c r="U70" s="1">
        <f t="shared" si="4"/>
        <v>4.4764397905759159</v>
      </c>
      <c r="V70" s="1">
        <v>130</v>
      </c>
      <c r="W70" s="1">
        <v>154</v>
      </c>
      <c r="X70" s="1">
        <v>179</v>
      </c>
      <c r="Y70" s="1">
        <v>168</v>
      </c>
      <c r="Z70" s="1">
        <v>222</v>
      </c>
      <c r="AA70" s="1"/>
      <c r="AB70" s="1">
        <f t="shared" ref="AB70:AB73" si="25">P70*G70</f>
        <v>1819</v>
      </c>
      <c r="AC70" s="7">
        <v>5</v>
      </c>
      <c r="AD70" s="12">
        <f t="shared" si="18"/>
        <v>360</v>
      </c>
      <c r="AE70" s="1">
        <f t="shared" si="19"/>
        <v>1800</v>
      </c>
      <c r="AF70" s="1">
        <f>VLOOKUP(A70,[1]Sheet!$A:$AF,32,0)</f>
        <v>12</v>
      </c>
      <c r="AG70" s="1">
        <f>VLOOKUP(A70,[1]Sheet!$A:$AG,33,0)</f>
        <v>84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33</v>
      </c>
      <c r="C71" s="1"/>
      <c r="D71" s="1">
        <v>1848</v>
      </c>
      <c r="E71" s="1">
        <v>462</v>
      </c>
      <c r="F71" s="1">
        <v>1386</v>
      </c>
      <c r="G71" s="7">
        <v>0.14000000000000001</v>
      </c>
      <c r="H71" s="1" t="e">
        <v>#N/A</v>
      </c>
      <c r="I71" s="1" t="s">
        <v>34</v>
      </c>
      <c r="J71" s="1">
        <v>471</v>
      </c>
      <c r="K71" s="1">
        <f t="shared" si="23"/>
        <v>-9</v>
      </c>
      <c r="L71" s="1"/>
      <c r="M71" s="1"/>
      <c r="N71" s="1"/>
      <c r="O71" s="1">
        <f t="shared" si="24"/>
        <v>92.4</v>
      </c>
      <c r="P71" s="5"/>
      <c r="Q71" s="5">
        <f t="shared" si="22"/>
        <v>0</v>
      </c>
      <c r="R71" s="5"/>
      <c r="S71" s="1"/>
      <c r="T71" s="1">
        <f t="shared" ref="T71:T73" si="26">(F71+Q71)/O71</f>
        <v>14.999999999999998</v>
      </c>
      <c r="U71" s="1">
        <f t="shared" ref="U71:U73" si="27">F71/O71</f>
        <v>14.999999999999998</v>
      </c>
      <c r="V71" s="1">
        <v>2.2000000000000002</v>
      </c>
      <c r="W71" s="1">
        <v>112.2</v>
      </c>
      <c r="X71" s="1">
        <v>0</v>
      </c>
      <c r="Y71" s="1">
        <v>44</v>
      </c>
      <c r="Z71" s="1">
        <v>0</v>
      </c>
      <c r="AA71" s="1" t="s">
        <v>97</v>
      </c>
      <c r="AB71" s="1">
        <f t="shared" si="25"/>
        <v>0</v>
      </c>
      <c r="AC71" s="7">
        <v>22</v>
      </c>
      <c r="AD71" s="12">
        <f t="shared" si="18"/>
        <v>0</v>
      </c>
      <c r="AE71" s="1">
        <f t="shared" si="19"/>
        <v>0</v>
      </c>
      <c r="AF71" s="1">
        <f>VLOOKUP(A71,[1]Sheet!$A:$AF,32,0)</f>
        <v>12</v>
      </c>
      <c r="AG71" s="1">
        <f>VLOOKUP(A71,[1]Sheet!$A:$AG,33,0)</f>
        <v>84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33</v>
      </c>
      <c r="C72" s="1"/>
      <c r="D72" s="1"/>
      <c r="E72" s="1"/>
      <c r="F72" s="1"/>
      <c r="G72" s="7">
        <v>0.7</v>
      </c>
      <c r="H72" s="1">
        <v>180</v>
      </c>
      <c r="I72" s="1" t="s">
        <v>34</v>
      </c>
      <c r="J72" s="1"/>
      <c r="K72" s="1"/>
      <c r="L72" s="1"/>
      <c r="M72" s="1"/>
      <c r="N72" s="1"/>
      <c r="O72" s="1"/>
      <c r="P72" s="1">
        <v>100</v>
      </c>
      <c r="Q72" s="5">
        <f t="shared" si="22"/>
        <v>120</v>
      </c>
      <c r="R72" s="1"/>
      <c r="S72" s="1"/>
      <c r="T72" s="1" t="e">
        <f t="shared" si="26"/>
        <v>#DIV/0!</v>
      </c>
      <c r="U72" s="1" t="e">
        <f t="shared" si="27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/>
      <c r="AB72" s="1">
        <f t="shared" si="25"/>
        <v>70</v>
      </c>
      <c r="AC72" s="7">
        <v>10</v>
      </c>
      <c r="AD72" s="12">
        <f t="shared" ref="AD72:AD73" si="28">MROUND(P72,AC72*AF72)/AC72</f>
        <v>12</v>
      </c>
      <c r="AE72" s="1">
        <f t="shared" ref="AE72:AE73" si="29">AD72*AC72*G72</f>
        <v>84</v>
      </c>
      <c r="AF72" s="1">
        <v>12</v>
      </c>
      <c r="AG72" s="1">
        <v>84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118</v>
      </c>
      <c r="B73" s="1" t="s">
        <v>33</v>
      </c>
      <c r="C73" s="1"/>
      <c r="D73" s="1"/>
      <c r="E73" s="1"/>
      <c r="F73" s="1"/>
      <c r="G73" s="7">
        <v>0.7</v>
      </c>
      <c r="H73" s="1">
        <v>180</v>
      </c>
      <c r="I73" s="1" t="s">
        <v>34</v>
      </c>
      <c r="J73" s="1"/>
      <c r="K73" s="1"/>
      <c r="L73" s="1"/>
      <c r="M73" s="1"/>
      <c r="N73" s="1"/>
      <c r="O73" s="1"/>
      <c r="P73" s="1">
        <v>100</v>
      </c>
      <c r="Q73" s="5">
        <f t="shared" si="22"/>
        <v>120</v>
      </c>
      <c r="R73" s="1"/>
      <c r="S73" s="1"/>
      <c r="T73" s="1" t="e">
        <f t="shared" si="26"/>
        <v>#DIV/0!</v>
      </c>
      <c r="U73" s="1" t="e">
        <f t="shared" si="27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/>
      <c r="AB73" s="1">
        <f t="shared" si="25"/>
        <v>70</v>
      </c>
      <c r="AC73" s="7">
        <v>10</v>
      </c>
      <c r="AD73" s="12">
        <f t="shared" si="28"/>
        <v>12</v>
      </c>
      <c r="AE73" s="1">
        <f t="shared" si="29"/>
        <v>84</v>
      </c>
      <c r="AF73" s="1">
        <v>12</v>
      </c>
      <c r="AG73" s="1">
        <v>84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7"/>
      <c r="AD74" s="12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7"/>
      <c r="AD75" s="12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7"/>
      <c r="AD76" s="12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7"/>
      <c r="AD77" s="1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7"/>
      <c r="AD78" s="12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7"/>
      <c r="AD79" s="12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7"/>
      <c r="AD80" s="1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7"/>
      <c r="AD81" s="1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2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2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2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2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2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2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2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2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2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2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2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2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2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2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2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2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2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2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2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2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2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2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2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2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2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2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2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2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2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2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2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2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2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2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2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2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2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2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2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2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2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2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2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2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2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2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2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2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2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2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2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2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2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2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2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2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2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2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2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2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2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2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2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2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2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2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2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2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2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2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2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2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2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2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2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2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2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2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2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2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2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2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2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2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2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2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2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2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2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2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2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2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2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2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2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2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2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2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2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2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2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2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2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2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2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2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2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2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2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2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2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2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2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2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2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2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2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2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2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2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2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2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2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2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2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2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2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2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2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2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2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2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2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2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2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2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2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2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2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2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2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2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2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2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2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2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2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2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2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2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2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2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2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2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2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2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2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2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2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2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2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2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2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2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2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2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2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2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2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2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2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2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2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2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2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2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2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2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2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2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2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2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2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2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2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2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2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2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2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2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2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2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2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2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2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2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2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2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2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2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2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2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2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2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2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2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2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2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2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2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2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2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2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2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2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2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2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2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2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2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2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2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2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2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2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2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2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2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2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2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2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2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2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2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2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2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2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2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2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2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2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2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2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2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2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2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2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2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2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2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2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2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2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2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2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2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2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2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2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2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2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2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2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2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2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2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2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2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2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2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2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2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2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2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2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2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2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2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2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2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2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2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2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2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2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2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2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2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2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2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2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2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2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2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2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2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2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2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2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2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2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2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2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2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2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2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2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2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2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2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2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2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2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2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2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2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2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2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2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2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2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2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2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2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2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2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2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2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2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2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2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2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2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2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2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2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2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2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2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2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2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2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2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2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2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2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2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2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2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2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2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2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2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2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2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2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2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2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"/>
      <c r="AD499" s="12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73" xr:uid="{45BD01B6-BC3E-4C79-87AE-8FE4772232B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2024-07-18T11:40:48Z</dcterms:created>
  <dcterms:modified xsi:type="dcterms:W3CDTF">2024-07-18T12:47:52Z</dcterms:modified>
</cp:coreProperties>
</file>