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КИ филиалы\"/>
    </mc:Choice>
  </mc:AlternateContent>
  <xr:revisionPtr revIDLastSave="0" documentId="13_ncr:1_{A71CF910-B856-4C4A-8967-E9CDC86378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4" i="1" l="1"/>
  <c r="Q113" i="1"/>
  <c r="Q112" i="1"/>
  <c r="AD111" i="1" l="1"/>
  <c r="U111" i="1"/>
  <c r="V111" i="1"/>
  <c r="V114" i="1" l="1"/>
  <c r="U114" i="1"/>
  <c r="V113" i="1"/>
  <c r="U113" i="1"/>
  <c r="V112" i="1"/>
  <c r="U112" i="1"/>
  <c r="AD113" i="1"/>
  <c r="AD114" i="1"/>
  <c r="AD112" i="1" l="1"/>
  <c r="E109" i="1"/>
  <c r="L109" i="1" s="1"/>
  <c r="Q109" i="1" s="1"/>
  <c r="R109" i="1" s="1"/>
  <c r="E108" i="1"/>
  <c r="L108" i="1" s="1"/>
  <c r="Q108" i="1" s="1"/>
  <c r="R108" i="1" s="1"/>
  <c r="AD7" i="1"/>
  <c r="AD11" i="1"/>
  <c r="AD14" i="1"/>
  <c r="AD16" i="1"/>
  <c r="AD17" i="1"/>
  <c r="AD19" i="1"/>
  <c r="AD21" i="1"/>
  <c r="AD22" i="1"/>
  <c r="AD25" i="1"/>
  <c r="AD26" i="1"/>
  <c r="AD27" i="1"/>
  <c r="AD29" i="1"/>
  <c r="AD30" i="1"/>
  <c r="AD35" i="1"/>
  <c r="AD36" i="1"/>
  <c r="AD38" i="1"/>
  <c r="AD39" i="1"/>
  <c r="AD41" i="1"/>
  <c r="AD43" i="1"/>
  <c r="AD44" i="1"/>
  <c r="AD48" i="1"/>
  <c r="AD50" i="1"/>
  <c r="AD52" i="1"/>
  <c r="AD53" i="1"/>
  <c r="AD60" i="1"/>
  <c r="AD64" i="1"/>
  <c r="AD65" i="1"/>
  <c r="AD66" i="1"/>
  <c r="AD68" i="1"/>
  <c r="AD69" i="1"/>
  <c r="AD73" i="1"/>
  <c r="AD75" i="1"/>
  <c r="AD81" i="1"/>
  <c r="AD82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0" i="1"/>
  <c r="AD101" i="1"/>
  <c r="AD103" i="1"/>
  <c r="AD104" i="1"/>
  <c r="AD105" i="1"/>
  <c r="AD107" i="1"/>
  <c r="AD110" i="1"/>
  <c r="L7" i="1"/>
  <c r="Q7" i="1" s="1"/>
  <c r="U7" i="1" s="1"/>
  <c r="L8" i="1"/>
  <c r="Q8" i="1" s="1"/>
  <c r="L9" i="1"/>
  <c r="Q9" i="1" s="1"/>
  <c r="L10" i="1"/>
  <c r="Q10" i="1" s="1"/>
  <c r="L11" i="1"/>
  <c r="Q11" i="1" s="1"/>
  <c r="U11" i="1" s="1"/>
  <c r="L12" i="1"/>
  <c r="Q12" i="1" s="1"/>
  <c r="L13" i="1"/>
  <c r="Q13" i="1" s="1"/>
  <c r="L14" i="1"/>
  <c r="Q14" i="1" s="1"/>
  <c r="U14" i="1" s="1"/>
  <c r="L15" i="1"/>
  <c r="Q15" i="1" s="1"/>
  <c r="L16" i="1"/>
  <c r="Q16" i="1" s="1"/>
  <c r="U16" i="1" s="1"/>
  <c r="L17" i="1"/>
  <c r="Q17" i="1" s="1"/>
  <c r="U17" i="1" s="1"/>
  <c r="L18" i="1"/>
  <c r="Q18" i="1" s="1"/>
  <c r="L19" i="1"/>
  <c r="Q19" i="1" s="1"/>
  <c r="U19" i="1" s="1"/>
  <c r="L20" i="1"/>
  <c r="Q20" i="1" s="1"/>
  <c r="L21" i="1"/>
  <c r="Q21" i="1" s="1"/>
  <c r="U21" i="1" s="1"/>
  <c r="L22" i="1"/>
  <c r="Q22" i="1" s="1"/>
  <c r="U22" i="1" s="1"/>
  <c r="L23" i="1"/>
  <c r="Q23" i="1" s="1"/>
  <c r="R23" i="1" s="1"/>
  <c r="L24" i="1"/>
  <c r="Q24" i="1" s="1"/>
  <c r="R24" i="1" s="1"/>
  <c r="L25" i="1"/>
  <c r="Q25" i="1" s="1"/>
  <c r="U25" i="1" s="1"/>
  <c r="L26" i="1"/>
  <c r="Q26" i="1" s="1"/>
  <c r="U26" i="1" s="1"/>
  <c r="L27" i="1"/>
  <c r="Q27" i="1" s="1"/>
  <c r="U27" i="1" s="1"/>
  <c r="L28" i="1"/>
  <c r="Q28" i="1" s="1"/>
  <c r="L29" i="1"/>
  <c r="Q29" i="1" s="1"/>
  <c r="U29" i="1" s="1"/>
  <c r="L30" i="1"/>
  <c r="Q30" i="1" s="1"/>
  <c r="U30" i="1" s="1"/>
  <c r="L31" i="1"/>
  <c r="Q31" i="1" s="1"/>
  <c r="L32" i="1"/>
  <c r="Q32" i="1" s="1"/>
  <c r="L33" i="1"/>
  <c r="Q33" i="1" s="1"/>
  <c r="L34" i="1"/>
  <c r="Q34" i="1" s="1"/>
  <c r="L35" i="1"/>
  <c r="Q35" i="1" s="1"/>
  <c r="U35" i="1" s="1"/>
  <c r="L36" i="1"/>
  <c r="Q36" i="1" s="1"/>
  <c r="U36" i="1" s="1"/>
  <c r="L37" i="1"/>
  <c r="Q37" i="1" s="1"/>
  <c r="R37" i="1" s="1"/>
  <c r="L38" i="1"/>
  <c r="Q38" i="1" s="1"/>
  <c r="U38" i="1" s="1"/>
  <c r="L39" i="1"/>
  <c r="Q39" i="1" s="1"/>
  <c r="U39" i="1" s="1"/>
  <c r="L40" i="1"/>
  <c r="Q40" i="1" s="1"/>
  <c r="L41" i="1"/>
  <c r="Q41" i="1" s="1"/>
  <c r="U41" i="1" s="1"/>
  <c r="L42" i="1"/>
  <c r="Q42" i="1" s="1"/>
  <c r="L43" i="1"/>
  <c r="Q43" i="1" s="1"/>
  <c r="U43" i="1" s="1"/>
  <c r="L44" i="1"/>
  <c r="Q44" i="1" s="1"/>
  <c r="U44" i="1" s="1"/>
  <c r="L45" i="1"/>
  <c r="Q45" i="1" s="1"/>
  <c r="L46" i="1"/>
  <c r="Q46" i="1" s="1"/>
  <c r="L47" i="1"/>
  <c r="Q47" i="1" s="1"/>
  <c r="L48" i="1"/>
  <c r="Q48" i="1" s="1"/>
  <c r="U48" i="1" s="1"/>
  <c r="L49" i="1"/>
  <c r="Q49" i="1" s="1"/>
  <c r="L50" i="1"/>
  <c r="Q50" i="1" s="1"/>
  <c r="U50" i="1" s="1"/>
  <c r="L51" i="1"/>
  <c r="Q51" i="1" s="1"/>
  <c r="L52" i="1"/>
  <c r="Q52" i="1" s="1"/>
  <c r="U52" i="1" s="1"/>
  <c r="L53" i="1"/>
  <c r="Q53" i="1" s="1"/>
  <c r="U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U60" i="1" s="1"/>
  <c r="L61" i="1"/>
  <c r="Q61" i="1" s="1"/>
  <c r="L62" i="1"/>
  <c r="Q62" i="1" s="1"/>
  <c r="L63" i="1"/>
  <c r="Q63" i="1" s="1"/>
  <c r="L64" i="1"/>
  <c r="Q64" i="1" s="1"/>
  <c r="U64" i="1" s="1"/>
  <c r="L65" i="1"/>
  <c r="Q65" i="1" s="1"/>
  <c r="U65" i="1" s="1"/>
  <c r="L66" i="1"/>
  <c r="Q66" i="1" s="1"/>
  <c r="U66" i="1" s="1"/>
  <c r="L67" i="1"/>
  <c r="Q67" i="1" s="1"/>
  <c r="L68" i="1"/>
  <c r="Q68" i="1" s="1"/>
  <c r="U68" i="1" s="1"/>
  <c r="L69" i="1"/>
  <c r="Q69" i="1" s="1"/>
  <c r="U69" i="1" s="1"/>
  <c r="L70" i="1"/>
  <c r="Q70" i="1" s="1"/>
  <c r="L71" i="1"/>
  <c r="Q71" i="1" s="1"/>
  <c r="L72" i="1"/>
  <c r="Q72" i="1" s="1"/>
  <c r="L73" i="1"/>
  <c r="Q73" i="1" s="1"/>
  <c r="U73" i="1" s="1"/>
  <c r="L74" i="1"/>
  <c r="Q74" i="1" s="1"/>
  <c r="L75" i="1"/>
  <c r="Q75" i="1" s="1"/>
  <c r="U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U81" i="1" s="1"/>
  <c r="L82" i="1"/>
  <c r="Q82" i="1" s="1"/>
  <c r="U82" i="1" s="1"/>
  <c r="L83" i="1"/>
  <c r="Q83" i="1" s="1"/>
  <c r="R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U88" i="1" s="1"/>
  <c r="L89" i="1"/>
  <c r="Q89" i="1" s="1"/>
  <c r="U89" i="1" s="1"/>
  <c r="L90" i="1"/>
  <c r="Q90" i="1" s="1"/>
  <c r="U90" i="1" s="1"/>
  <c r="L91" i="1"/>
  <c r="Q91" i="1" s="1"/>
  <c r="U91" i="1" s="1"/>
  <c r="L92" i="1"/>
  <c r="Q92" i="1" s="1"/>
  <c r="U92" i="1" s="1"/>
  <c r="L93" i="1"/>
  <c r="Q93" i="1" s="1"/>
  <c r="U93" i="1" s="1"/>
  <c r="L94" i="1"/>
  <c r="Q94" i="1" s="1"/>
  <c r="L95" i="1"/>
  <c r="Q95" i="1" s="1"/>
  <c r="U95" i="1" s="1"/>
  <c r="L96" i="1"/>
  <c r="Q96" i="1" s="1"/>
  <c r="U96" i="1" s="1"/>
  <c r="L97" i="1"/>
  <c r="Q97" i="1" s="1"/>
  <c r="U97" i="1" s="1"/>
  <c r="L98" i="1"/>
  <c r="Q98" i="1" s="1"/>
  <c r="U98" i="1" s="1"/>
  <c r="L99" i="1"/>
  <c r="Q99" i="1" s="1"/>
  <c r="U99" i="1" s="1"/>
  <c r="L100" i="1"/>
  <c r="Q100" i="1" s="1"/>
  <c r="U100" i="1" s="1"/>
  <c r="L101" i="1"/>
  <c r="Q101" i="1" s="1"/>
  <c r="U101" i="1" s="1"/>
  <c r="L102" i="1"/>
  <c r="Q102" i="1" s="1"/>
  <c r="L103" i="1"/>
  <c r="Q103" i="1" s="1"/>
  <c r="U103" i="1" s="1"/>
  <c r="L104" i="1"/>
  <c r="Q104" i="1" s="1"/>
  <c r="U104" i="1" s="1"/>
  <c r="L105" i="1"/>
  <c r="Q105" i="1" s="1"/>
  <c r="U105" i="1" s="1"/>
  <c r="L106" i="1"/>
  <c r="Q106" i="1" s="1"/>
  <c r="R106" i="1" s="1"/>
  <c r="L107" i="1"/>
  <c r="Q107" i="1" s="1"/>
  <c r="U107" i="1" s="1"/>
  <c r="L110" i="1"/>
  <c r="Q110" i="1" s="1"/>
  <c r="U110" i="1" s="1"/>
  <c r="L6" i="1"/>
  <c r="Q6" i="1" s="1"/>
  <c r="K110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K109" i="1" l="1"/>
  <c r="V6" i="1"/>
  <c r="R6" i="1"/>
  <c r="AD6" i="1" s="1"/>
  <c r="AD109" i="1"/>
  <c r="AD106" i="1"/>
  <c r="R102" i="1"/>
  <c r="AD102" i="1" s="1"/>
  <c r="AD108" i="1"/>
  <c r="AD83" i="1"/>
  <c r="U79" i="1"/>
  <c r="AD79" i="1"/>
  <c r="R77" i="1"/>
  <c r="AD77" i="1" s="1"/>
  <c r="R71" i="1"/>
  <c r="AD71" i="1" s="1"/>
  <c r="R67" i="1"/>
  <c r="AD67" i="1" s="1"/>
  <c r="R63" i="1"/>
  <c r="AD63" i="1" s="1"/>
  <c r="R61" i="1"/>
  <c r="AD61" i="1" s="1"/>
  <c r="R59" i="1"/>
  <c r="AD59" i="1" s="1"/>
  <c r="R57" i="1"/>
  <c r="AD57" i="1" s="1"/>
  <c r="R55" i="1"/>
  <c r="AD55" i="1" s="1"/>
  <c r="R51" i="1"/>
  <c r="AD51" i="1" s="1"/>
  <c r="R49" i="1"/>
  <c r="AD49" i="1" s="1"/>
  <c r="R47" i="1"/>
  <c r="AD47" i="1" s="1"/>
  <c r="U45" i="1"/>
  <c r="AD45" i="1"/>
  <c r="AD37" i="1"/>
  <c r="R33" i="1"/>
  <c r="AD33" i="1" s="1"/>
  <c r="R31" i="1"/>
  <c r="AD31" i="1" s="1"/>
  <c r="AD23" i="1"/>
  <c r="R15" i="1"/>
  <c r="AD15" i="1" s="1"/>
  <c r="R13" i="1"/>
  <c r="AD13" i="1" s="1"/>
  <c r="R9" i="1"/>
  <c r="AD9" i="1" s="1"/>
  <c r="U94" i="1"/>
  <c r="AD94" i="1"/>
  <c r="U80" i="1"/>
  <c r="AD80" i="1"/>
  <c r="R78" i="1"/>
  <c r="AD78" i="1" s="1"/>
  <c r="R76" i="1"/>
  <c r="AD76" i="1" s="1"/>
  <c r="R74" i="1"/>
  <c r="AD74" i="1" s="1"/>
  <c r="R72" i="1"/>
  <c r="AD72" i="1" s="1"/>
  <c r="R70" i="1"/>
  <c r="AD70" i="1" s="1"/>
  <c r="R62" i="1"/>
  <c r="AD62" i="1" s="1"/>
  <c r="U58" i="1"/>
  <c r="AD58" i="1"/>
  <c r="R56" i="1"/>
  <c r="AD56" i="1" s="1"/>
  <c r="R54" i="1"/>
  <c r="AD54" i="1" s="1"/>
  <c r="R46" i="1"/>
  <c r="AD46" i="1" s="1"/>
  <c r="U42" i="1"/>
  <c r="AD42" i="1"/>
  <c r="R40" i="1"/>
  <c r="AD40" i="1" s="1"/>
  <c r="U34" i="1"/>
  <c r="AD34" i="1"/>
  <c r="R32" i="1"/>
  <c r="AD32" i="1" s="1"/>
  <c r="R28" i="1"/>
  <c r="AD28" i="1" s="1"/>
  <c r="AD24" i="1"/>
  <c r="U20" i="1"/>
  <c r="AD20" i="1"/>
  <c r="U18" i="1"/>
  <c r="AD18" i="1"/>
  <c r="R12" i="1"/>
  <c r="AD12" i="1" s="1"/>
  <c r="R10" i="1"/>
  <c r="AD10" i="1" s="1"/>
  <c r="R8" i="1"/>
  <c r="U8" i="1" s="1"/>
  <c r="E5" i="1"/>
  <c r="K108" i="1"/>
  <c r="K5" i="1" s="1"/>
  <c r="V21" i="1"/>
  <c r="V13" i="1"/>
  <c r="V25" i="1"/>
  <c r="V17" i="1"/>
  <c r="V9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3" i="1"/>
  <c r="V19" i="1"/>
  <c r="V15" i="1"/>
  <c r="V11" i="1"/>
  <c r="V7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4" i="1"/>
  <c r="V22" i="1"/>
  <c r="V20" i="1"/>
  <c r="V18" i="1"/>
  <c r="V16" i="1"/>
  <c r="V14" i="1"/>
  <c r="V12" i="1"/>
  <c r="V10" i="1"/>
  <c r="V8" i="1"/>
  <c r="L5" i="1"/>
  <c r="Q5" i="1"/>
  <c r="U6" i="1" l="1"/>
  <c r="U108" i="1"/>
  <c r="U102" i="1"/>
  <c r="U106" i="1"/>
  <c r="U109" i="1"/>
  <c r="U10" i="1"/>
  <c r="U12" i="1"/>
  <c r="U24" i="1"/>
  <c r="U28" i="1"/>
  <c r="U32" i="1"/>
  <c r="U40" i="1"/>
  <c r="U46" i="1"/>
  <c r="U54" i="1"/>
  <c r="U56" i="1"/>
  <c r="U62" i="1"/>
  <c r="U70" i="1"/>
  <c r="U72" i="1"/>
  <c r="U74" i="1"/>
  <c r="U76" i="1"/>
  <c r="U78" i="1"/>
  <c r="U9" i="1"/>
  <c r="U13" i="1"/>
  <c r="U15" i="1"/>
  <c r="U23" i="1"/>
  <c r="U31" i="1"/>
  <c r="U33" i="1"/>
  <c r="U37" i="1"/>
  <c r="U47" i="1"/>
  <c r="U49" i="1"/>
  <c r="U51" i="1"/>
  <c r="U55" i="1"/>
  <c r="U57" i="1"/>
  <c r="U59" i="1"/>
  <c r="U61" i="1"/>
  <c r="U63" i="1"/>
  <c r="U67" i="1"/>
  <c r="U71" i="1"/>
  <c r="U77" i="1"/>
  <c r="U83" i="1"/>
  <c r="R5" i="1"/>
  <c r="AD8" i="1"/>
  <c r="AD5" i="1" s="1"/>
</calcChain>
</file>

<file path=xl/sharedStrings.xml><?xml version="1.0" encoding="utf-8"?>
<sst xmlns="http://schemas.openxmlformats.org/spreadsheetml/2006/main" count="411" uniqueCount="159">
  <si>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</si>
  <si>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</si>
  <si>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</si>
  <si>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</si>
  <si>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</si>
  <si>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</si>
  <si>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</si>
  <si>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</si>
  <si>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</si>
  <si>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</si>
  <si>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</si>
  <si>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</si>
  <si>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</si>
  <si>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</si>
  <si>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</si>
  <si>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</si>
  <si>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</si>
  <si>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</si>
  <si>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</si>
  <si>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</si>
  <si>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</si>
  <si>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</si>
  <si>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</si>
  <si>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</si>
  <si>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</si>
  <si>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</si>
  <si>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</si>
  <si>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</si>
  <si>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</si>
  <si>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</si>
  <si>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</si>
  <si>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</si>
  <si>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</si>
  <si>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</si>
  <si>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</si>
  <si>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</si>
  <si>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</si>
  <si>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</si>
  <si>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</si>
  <si>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</si>
  <si>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</si>
  <si>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</si>
  <si>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</si>
  <si>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</si>
  <si>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</si>
  <si>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</si>
  <si>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</si>
  <si>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</si>
  <si>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</si>
  <si>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</si>
  <si>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</si>
  <si>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</si>
  <si>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</si>
  <si>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</si>
  <si>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</si>
  <si>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</si>
  <si>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</si>
  <si>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</si>
  <si>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завод ратировал на 449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</si>
  <si>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</si>
  <si>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</si>
  <si>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</si>
  <si>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</si>
  <si>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</si>
  <si>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</si>
  <si>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</si>
  <si>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</si>
  <si>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</si>
  <si>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</si>
  <si>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</si>
  <si>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</si>
  <si>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</si>
  <si>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</si>
  <si>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</si>
  <si>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</si>
  <si>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</si>
  <si>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</si>
  <si>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</si>
  <si>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</si>
  <si>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</si>
  <si>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</si>
  <si>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</si>
  <si>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</si>
  <si>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</si>
  <si>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</si>
  <si>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</si>
  <si>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</si>
  <si>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</si>
  <si>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</si>
  <si>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</si>
  <si>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</si>
  <si>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</si>
  <si>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</si>
  <si>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</si>
  <si>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</si>
  <si>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</si>
  <si>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</si>
  <si>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</si>
  <si>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</si>
  <si>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</si>
  <si>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</si>
  <si>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</si>
  <si>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</si>
  <si>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</si>
  <si>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</si>
  <si>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</si>
  <si>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</si>
  <si>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</si>
  <si>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</si>
  <si>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</si>
  <si>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</si>
  <si>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</si>
  <si>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</si>
  <si>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</si>
  <si>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</si>
  <si>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</si>
  <si>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</si>
  <si>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</si>
  <si>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</si>
  <si>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</si>
  <si>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</si>
  <si>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</si>
  <si>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</si>
  <si>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</si>
  <si>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</si>
  <si>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</si>
  <si>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</si>
  <si>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</si>
  <si>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</si>
  <si>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</si>
  <si>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</si>
  <si>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</si>
  <si>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</si>
  <si>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</si>
  <si>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</si>
  <si>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</si>
  <si>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</si>
  <si>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</si>
  <si>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</si>
  <si>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нужно увеличить продажи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</si>
  <si>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</si>
  <si>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</si>
  <si>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</si>
  <si>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</si>
  <si>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</si>
  <si>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</si>
  <si>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</si>
  <si>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</si>
  <si>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</si>
  <si>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</si>
  <si>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</si>
  <si>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</si>
  <si>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</si>
  <si>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</si>
  <si>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</si>
  <si>
    <t xml:space="preserve"> 465  Колбаса Филейная оригинальная ТМ Особый рецепт в оболочке полиамид. ВЕС. ПОКОМ</t>
  </si>
  <si>
    <t>заказ</t>
  </si>
  <si>
    <t>22,07,</t>
  </si>
  <si>
    <t>нет в бланке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</si>
</sst>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98" activePane="bottomRight" state="frozen"/>
      <selection pane="topRight" activeCell="C1" sqref="C1"/>
      <selection pane="bottomLeft" activeCell="A6" sqref="A6"/>
      <selection pane="bottomRight" activeCell="U119" sqref="U119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4.85546875" style="8" customWidth="1"/>
    <col min="8" max="8" width="4.85546875" customWidth="1"/>
    <col min="9" max="9" width="14.85546875" customWidth="1"/>
    <col min="10" max="19" width="6.5703125" customWidth="1"/>
    <col min="20" max="20" width="21.5703125" customWidth="1"/>
    <col min="21" max="22" width="5" customWidth="1"/>
    <col min="23" max="28" width="6.42578125" customWidth="1"/>
    <col min="29" max="29" width="29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156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49302.378999999986</v>
      </c>
      <c r="F5" s="4">
        <f>SUM(F6:F499)</f>
        <v>35585.383000000009</v>
      </c>
      <c r="G5" s="6"/>
      <c r="H5" s="1"/>
      <c r="I5" s="1"/>
      <c r="J5" s="4">
        <f t="shared" ref="J5:S5" si="0">SUM(J6:J499)</f>
        <v>48303.900999999998</v>
      </c>
      <c r="K5" s="4">
        <f t="shared" si="0"/>
        <v>998.47800000000029</v>
      </c>
      <c r="L5" s="4">
        <f t="shared" si="0"/>
        <v>39402.259999999995</v>
      </c>
      <c r="M5" s="4">
        <f t="shared" si="0"/>
        <v>9900.1190000000006</v>
      </c>
      <c r="N5" s="4">
        <f t="shared" si="0"/>
        <v>5360</v>
      </c>
      <c r="O5" s="4">
        <f t="shared" si="0"/>
        <v>21124.261599999998</v>
      </c>
      <c r="P5" s="4">
        <f t="shared" si="0"/>
        <v>5100</v>
      </c>
      <c r="Q5" s="4">
        <f t="shared" si="0"/>
        <v>7880.4519999999993</v>
      </c>
      <c r="R5" s="4">
        <f t="shared" si="0"/>
        <v>17328.759879999998</v>
      </c>
      <c r="S5" s="4">
        <f t="shared" si="0"/>
        <v>0</v>
      </c>
      <c r="T5" s="1"/>
      <c r="U5" s="1"/>
      <c r="V5" s="1"/>
      <c r="W5" s="4">
        <f t="shared" ref="W5:AB5" si="1">SUM(W6:W499)</f>
        <v>7977.8194000000021</v>
      </c>
      <c r="X5" s="4">
        <f t="shared" si="1"/>
        <v>7469.3365999999987</v>
      </c>
      <c r="Y5" s="4">
        <f t="shared" si="1"/>
        <v>7051.5775999999969</v>
      </c>
      <c r="Z5" s="4">
        <f t="shared" si="1"/>
        <v>7794.9162000000042</v>
      </c>
      <c r="AA5" s="4">
        <f t="shared" si="1"/>
        <v>7457.3621999999987</v>
      </c>
      <c r="AB5" s="4">
        <f t="shared" si="1"/>
        <v>7802.4811999999984</v>
      </c>
      <c r="AC5" s="1"/>
      <c r="AD5" s="4">
        <f>SUM(AD6:AD499)</f>
        <v>14712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351.279</v>
      </c>
      <c r="D6" s="1">
        <v>368.8</v>
      </c>
      <c r="E6" s="1">
        <v>290.67500000000001</v>
      </c>
      <c r="F6" s="1">
        <v>317.62599999999998</v>
      </c>
      <c r="G6" s="6">
        <v>1</v>
      </c>
      <c r="H6" s="1">
        <v>50</v>
      </c>
      <c r="I6" s="1" t="s">
        <v>34</v>
      </c>
      <c r="J6" s="1">
        <v>266.3</v>
      </c>
      <c r="K6" s="1">
        <f t="shared" ref="K6:K36" si="2">E6-J6</f>
        <v>24.375</v>
      </c>
      <c r="L6" s="1">
        <f>E6-M6</f>
        <v>290.67500000000001</v>
      </c>
      <c r="M6" s="1"/>
      <c r="N6" s="1"/>
      <c r="O6" s="1">
        <v>147.1819999999999</v>
      </c>
      <c r="P6" s="1"/>
      <c r="Q6" s="1">
        <f>L6/5</f>
        <v>58.135000000000005</v>
      </c>
      <c r="R6" s="5">
        <f>11*Q6-P6-O6-N6-F6</f>
        <v>174.67700000000013</v>
      </c>
      <c r="S6" s="5"/>
      <c r="T6" s="1"/>
      <c r="U6" s="1">
        <f>(F6+N6+O6+P6+R6)/Q6</f>
        <v>11</v>
      </c>
      <c r="V6" s="1">
        <f>(F6+N6+O6+P6)/Q6</f>
        <v>7.9953212350563314</v>
      </c>
      <c r="W6" s="1">
        <v>57.046599999999998</v>
      </c>
      <c r="X6" s="1">
        <v>53.191000000000003</v>
      </c>
      <c r="Y6" s="1">
        <v>49.1434</v>
      </c>
      <c r="Z6" s="1">
        <v>48.838999999999999</v>
      </c>
      <c r="AA6" s="1">
        <v>54.553600000000003</v>
      </c>
      <c r="AB6" s="1">
        <v>63.386200000000002</v>
      </c>
      <c r="AC6" s="1"/>
      <c r="AD6" s="1">
        <f t="shared" ref="AD6:AD37" si="3">ROUND(R6*G6,0)</f>
        <v>175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35</v>
      </c>
      <c r="B7" s="10" t="s">
        <v>33</v>
      </c>
      <c r="C7" s="10">
        <v>52.268999999999998</v>
      </c>
      <c r="D7" s="10"/>
      <c r="E7" s="10">
        <v>29.795999999999999</v>
      </c>
      <c r="F7" s="10"/>
      <c r="G7" s="11">
        <v>0</v>
      </c>
      <c r="H7" s="10">
        <v>30</v>
      </c>
      <c r="I7" s="10" t="s">
        <v>36</v>
      </c>
      <c r="J7" s="10">
        <v>44.9</v>
      </c>
      <c r="K7" s="10">
        <f t="shared" si="2"/>
        <v>-15.103999999999999</v>
      </c>
      <c r="L7" s="10">
        <f t="shared" ref="L7:L69" si="4">E7-M7</f>
        <v>29.795999999999999</v>
      </c>
      <c r="M7" s="10"/>
      <c r="N7" s="10"/>
      <c r="O7" s="10"/>
      <c r="P7" s="10"/>
      <c r="Q7" s="10">
        <f t="shared" ref="Q7:Q69" si="5">L7/5</f>
        <v>5.9592000000000001</v>
      </c>
      <c r="R7" s="12"/>
      <c r="S7" s="12"/>
      <c r="T7" s="10"/>
      <c r="U7" s="10">
        <f t="shared" ref="U7:U69" si="6">(F7+N7+O7+P7+R7)/Q7</f>
        <v>0</v>
      </c>
      <c r="V7" s="10">
        <f t="shared" ref="V7:V69" si="7">(F7+N7+O7+P7)/Q7</f>
        <v>0</v>
      </c>
      <c r="W7" s="10">
        <v>8.7243999999999993</v>
      </c>
      <c r="X7" s="10">
        <v>7.44</v>
      </c>
      <c r="Y7" s="10">
        <v>8.742799999999999</v>
      </c>
      <c r="Z7" s="10">
        <v>11.482799999999999</v>
      </c>
      <c r="AA7" s="10">
        <v>10.211600000000001</v>
      </c>
      <c r="AB7" s="10">
        <v>11.728400000000001</v>
      </c>
      <c r="AC7" s="10" t="s">
        <v>37</v>
      </c>
      <c r="AD7" s="10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294.92099999999999</v>
      </c>
      <c r="D8" s="1">
        <v>416.35300000000001</v>
      </c>
      <c r="E8" s="1">
        <v>238.43</v>
      </c>
      <c r="F8" s="1">
        <v>345.48</v>
      </c>
      <c r="G8" s="6">
        <v>1</v>
      </c>
      <c r="H8" s="1">
        <v>45</v>
      </c>
      <c r="I8" s="1" t="s">
        <v>34</v>
      </c>
      <c r="J8" s="1">
        <v>240.5</v>
      </c>
      <c r="K8" s="1">
        <f t="shared" si="2"/>
        <v>-2.0699999999999932</v>
      </c>
      <c r="L8" s="1">
        <f t="shared" si="4"/>
        <v>238.43</v>
      </c>
      <c r="M8" s="1"/>
      <c r="N8" s="1"/>
      <c r="O8" s="1">
        <v>111.23399999999999</v>
      </c>
      <c r="P8" s="1"/>
      <c r="Q8" s="1">
        <f t="shared" si="5"/>
        <v>47.686</v>
      </c>
      <c r="R8" s="5">
        <f>11*Q8-P8-O8-N8-F8</f>
        <v>67.83200000000005</v>
      </c>
      <c r="S8" s="5"/>
      <c r="T8" s="1"/>
      <c r="U8" s="1">
        <f t="shared" si="6"/>
        <v>11.000000000000002</v>
      </c>
      <c r="V8" s="1">
        <f t="shared" si="7"/>
        <v>9.5775279956381336</v>
      </c>
      <c r="W8" s="1">
        <v>53.736400000000003</v>
      </c>
      <c r="X8" s="1">
        <v>50.832000000000001</v>
      </c>
      <c r="Y8" s="1">
        <v>42.394399999999997</v>
      </c>
      <c r="Z8" s="1">
        <v>44.894599999999997</v>
      </c>
      <c r="AA8" s="1">
        <v>45.645200000000003</v>
      </c>
      <c r="AB8" s="1">
        <v>57.567799999999998</v>
      </c>
      <c r="AC8" s="1"/>
      <c r="AD8" s="1">
        <f t="shared" si="3"/>
        <v>68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520.39599999999996</v>
      </c>
      <c r="D9" s="1">
        <v>667.17100000000005</v>
      </c>
      <c r="E9" s="1">
        <v>510.31700000000001</v>
      </c>
      <c r="F9" s="1">
        <v>496.69</v>
      </c>
      <c r="G9" s="6">
        <v>1</v>
      </c>
      <c r="H9" s="1">
        <v>45</v>
      </c>
      <c r="I9" s="1" t="s">
        <v>34</v>
      </c>
      <c r="J9" s="1">
        <v>517.4</v>
      </c>
      <c r="K9" s="1">
        <f t="shared" si="2"/>
        <v>-7.08299999999997</v>
      </c>
      <c r="L9" s="1">
        <f t="shared" si="4"/>
        <v>510.31700000000001</v>
      </c>
      <c r="M9" s="1"/>
      <c r="N9" s="1">
        <v>160</v>
      </c>
      <c r="O9" s="1">
        <v>353.81260000000009</v>
      </c>
      <c r="P9" s="1"/>
      <c r="Q9" s="1">
        <f t="shared" si="5"/>
        <v>102.0634</v>
      </c>
      <c r="R9" s="5">
        <f t="shared" ref="R9:R10" si="8">11*Q9-P9-O9-N9-F9</f>
        <v>112.19479999999993</v>
      </c>
      <c r="S9" s="5"/>
      <c r="T9" s="1"/>
      <c r="U9" s="1">
        <f t="shared" si="6"/>
        <v>11</v>
      </c>
      <c r="V9" s="1">
        <f t="shared" si="7"/>
        <v>9.900734249495903</v>
      </c>
      <c r="W9" s="1">
        <v>111.7544</v>
      </c>
      <c r="X9" s="1">
        <v>105.1114</v>
      </c>
      <c r="Y9" s="1">
        <v>92.857399999999998</v>
      </c>
      <c r="Z9" s="1">
        <v>102.1786</v>
      </c>
      <c r="AA9" s="1">
        <v>98.441600000000008</v>
      </c>
      <c r="AB9" s="1">
        <v>92.272599999999997</v>
      </c>
      <c r="AC9" s="1"/>
      <c r="AD9" s="1">
        <f t="shared" si="3"/>
        <v>112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38.01</v>
      </c>
      <c r="D10" s="1">
        <v>59.8</v>
      </c>
      <c r="E10" s="1">
        <v>36.200000000000003</v>
      </c>
      <c r="F10" s="1">
        <v>55.554000000000002</v>
      </c>
      <c r="G10" s="6">
        <v>1</v>
      </c>
      <c r="H10" s="1">
        <v>40</v>
      </c>
      <c r="I10" s="1" t="s">
        <v>34</v>
      </c>
      <c r="J10" s="1">
        <v>37.9</v>
      </c>
      <c r="K10" s="1">
        <f t="shared" si="2"/>
        <v>-1.6999999999999957</v>
      </c>
      <c r="L10" s="1">
        <f t="shared" si="4"/>
        <v>36.200000000000003</v>
      </c>
      <c r="M10" s="1"/>
      <c r="N10" s="1"/>
      <c r="O10" s="1">
        <v>0</v>
      </c>
      <c r="P10" s="1"/>
      <c r="Q10" s="1">
        <f t="shared" si="5"/>
        <v>7.24</v>
      </c>
      <c r="R10" s="5">
        <f t="shared" si="8"/>
        <v>24.085999999999999</v>
      </c>
      <c r="S10" s="5"/>
      <c r="T10" s="1"/>
      <c r="U10" s="1">
        <f t="shared" si="6"/>
        <v>11</v>
      </c>
      <c r="V10" s="1">
        <f t="shared" si="7"/>
        <v>7.6732044198895029</v>
      </c>
      <c r="W10" s="1">
        <v>5.7520000000000007</v>
      </c>
      <c r="X10" s="1">
        <v>0.68440000000000001</v>
      </c>
      <c r="Y10" s="1">
        <v>3.0009999999999999</v>
      </c>
      <c r="Z10" s="1">
        <v>7.5346000000000002</v>
      </c>
      <c r="AA10" s="1">
        <v>5.2274000000000003</v>
      </c>
      <c r="AB10" s="1">
        <v>0.88640000000000008</v>
      </c>
      <c r="AC10" s="1"/>
      <c r="AD10" s="1">
        <f t="shared" si="3"/>
        <v>24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41</v>
      </c>
      <c r="B11" s="10" t="s">
        <v>42</v>
      </c>
      <c r="C11" s="10"/>
      <c r="D11" s="10">
        <v>354</v>
      </c>
      <c r="E11" s="10">
        <v>354</v>
      </c>
      <c r="F11" s="10"/>
      <c r="G11" s="11">
        <v>0</v>
      </c>
      <c r="H11" s="10" t="e">
        <v>#N/A</v>
      </c>
      <c r="I11" s="10" t="s">
        <v>36</v>
      </c>
      <c r="J11" s="10">
        <v>354</v>
      </c>
      <c r="K11" s="10">
        <f t="shared" si="2"/>
        <v>0</v>
      </c>
      <c r="L11" s="10">
        <f t="shared" si="4"/>
        <v>0</v>
      </c>
      <c r="M11" s="10">
        <v>354</v>
      </c>
      <c r="N11" s="10"/>
      <c r="O11" s="10"/>
      <c r="P11" s="10"/>
      <c r="Q11" s="10">
        <f t="shared" si="5"/>
        <v>0</v>
      </c>
      <c r="R11" s="12"/>
      <c r="S11" s="12"/>
      <c r="T11" s="10"/>
      <c r="U11" s="10" t="e">
        <f t="shared" si="6"/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10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42</v>
      </c>
      <c r="C12" s="1">
        <v>361.52199999999999</v>
      </c>
      <c r="D12" s="1">
        <v>822</v>
      </c>
      <c r="E12" s="1">
        <v>684</v>
      </c>
      <c r="F12" s="1">
        <v>363</v>
      </c>
      <c r="G12" s="6">
        <v>0.45</v>
      </c>
      <c r="H12" s="1">
        <v>45</v>
      </c>
      <c r="I12" s="1" t="s">
        <v>34</v>
      </c>
      <c r="J12" s="1">
        <v>689</v>
      </c>
      <c r="K12" s="1">
        <f t="shared" si="2"/>
        <v>-5</v>
      </c>
      <c r="L12" s="1">
        <f t="shared" si="4"/>
        <v>684</v>
      </c>
      <c r="M12" s="1"/>
      <c r="N12" s="1"/>
      <c r="O12" s="1">
        <v>818.38240000000019</v>
      </c>
      <c r="P12" s="1"/>
      <c r="Q12" s="1">
        <f t="shared" si="5"/>
        <v>136.80000000000001</v>
      </c>
      <c r="R12" s="5">
        <f t="shared" ref="R12:R13" si="9">11*Q12-P12-O12-N12-F12</f>
        <v>323.41759999999999</v>
      </c>
      <c r="S12" s="5"/>
      <c r="T12" s="1"/>
      <c r="U12" s="1">
        <f t="shared" si="6"/>
        <v>11</v>
      </c>
      <c r="V12" s="1">
        <f t="shared" si="7"/>
        <v>8.6358362573099416</v>
      </c>
      <c r="W12" s="1">
        <v>133</v>
      </c>
      <c r="X12" s="1">
        <v>95.095600000000005</v>
      </c>
      <c r="Y12" s="1">
        <v>96.095600000000005</v>
      </c>
      <c r="Z12" s="1">
        <v>113.6</v>
      </c>
      <c r="AA12" s="1">
        <v>104.896</v>
      </c>
      <c r="AB12" s="1">
        <v>117.896</v>
      </c>
      <c r="AC12" s="1"/>
      <c r="AD12" s="1">
        <f t="shared" si="3"/>
        <v>146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42</v>
      </c>
      <c r="C13" s="1">
        <v>971.65</v>
      </c>
      <c r="D13" s="1">
        <v>846</v>
      </c>
      <c r="E13" s="1">
        <v>924</v>
      </c>
      <c r="F13" s="1">
        <v>747</v>
      </c>
      <c r="G13" s="6">
        <v>0.45</v>
      </c>
      <c r="H13" s="1">
        <v>45</v>
      </c>
      <c r="I13" s="1" t="s">
        <v>34</v>
      </c>
      <c r="J13" s="1">
        <v>963</v>
      </c>
      <c r="K13" s="1">
        <f t="shared" si="2"/>
        <v>-39</v>
      </c>
      <c r="L13" s="1">
        <f t="shared" si="4"/>
        <v>924</v>
      </c>
      <c r="M13" s="1"/>
      <c r="N13" s="1"/>
      <c r="O13" s="1">
        <v>830.88000000000011</v>
      </c>
      <c r="P13" s="1"/>
      <c r="Q13" s="1">
        <f t="shared" si="5"/>
        <v>184.8</v>
      </c>
      <c r="R13" s="5">
        <f t="shared" si="9"/>
        <v>454.92000000000007</v>
      </c>
      <c r="S13" s="5"/>
      <c r="T13" s="1"/>
      <c r="U13" s="1">
        <f t="shared" si="6"/>
        <v>11</v>
      </c>
      <c r="V13" s="1">
        <f t="shared" si="7"/>
        <v>8.5383116883116887</v>
      </c>
      <c r="W13" s="1">
        <v>174</v>
      </c>
      <c r="X13" s="1">
        <v>153.47</v>
      </c>
      <c r="Y13" s="1">
        <v>162.87</v>
      </c>
      <c r="Z13" s="1">
        <v>164</v>
      </c>
      <c r="AA13" s="1">
        <v>161.6</v>
      </c>
      <c r="AB13" s="1">
        <v>161.6</v>
      </c>
      <c r="AC13" s="1"/>
      <c r="AD13" s="1">
        <f t="shared" si="3"/>
        <v>205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45</v>
      </c>
      <c r="B14" s="10" t="s">
        <v>42</v>
      </c>
      <c r="C14" s="10"/>
      <c r="D14" s="10">
        <v>60</v>
      </c>
      <c r="E14" s="10">
        <v>60</v>
      </c>
      <c r="F14" s="10"/>
      <c r="G14" s="11">
        <v>0</v>
      </c>
      <c r="H14" s="10" t="e">
        <v>#N/A</v>
      </c>
      <c r="I14" s="10" t="s">
        <v>36</v>
      </c>
      <c r="J14" s="10">
        <v>60</v>
      </c>
      <c r="K14" s="10">
        <f t="shared" si="2"/>
        <v>0</v>
      </c>
      <c r="L14" s="10">
        <f t="shared" si="4"/>
        <v>0</v>
      </c>
      <c r="M14" s="10">
        <v>60</v>
      </c>
      <c r="N14" s="10"/>
      <c r="O14" s="10"/>
      <c r="P14" s="10"/>
      <c r="Q14" s="10">
        <f t="shared" si="5"/>
        <v>0</v>
      </c>
      <c r="R14" s="12"/>
      <c r="S14" s="12"/>
      <c r="T14" s="10"/>
      <c r="U14" s="10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/>
      <c r="AD14" s="10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42</v>
      </c>
      <c r="C15" s="1">
        <v>14</v>
      </c>
      <c r="D15" s="1">
        <v>150</v>
      </c>
      <c r="E15" s="1">
        <v>137</v>
      </c>
      <c r="F15" s="1">
        <v>12</v>
      </c>
      <c r="G15" s="6">
        <v>0.17</v>
      </c>
      <c r="H15" s="1">
        <v>180</v>
      </c>
      <c r="I15" s="1" t="s">
        <v>34</v>
      </c>
      <c r="J15" s="1">
        <v>140</v>
      </c>
      <c r="K15" s="1">
        <f t="shared" si="2"/>
        <v>-3</v>
      </c>
      <c r="L15" s="1">
        <f t="shared" si="4"/>
        <v>32</v>
      </c>
      <c r="M15" s="1">
        <v>105</v>
      </c>
      <c r="N15" s="1"/>
      <c r="O15" s="1">
        <v>10</v>
      </c>
      <c r="P15" s="1"/>
      <c r="Q15" s="1">
        <f t="shared" si="5"/>
        <v>6.4</v>
      </c>
      <c r="R15" s="5">
        <f>11*Q15-P15-O15-N15-F15</f>
        <v>48.400000000000006</v>
      </c>
      <c r="S15" s="5"/>
      <c r="T15" s="1"/>
      <c r="U15" s="1">
        <f t="shared" si="6"/>
        <v>11</v>
      </c>
      <c r="V15" s="1">
        <f t="shared" si="7"/>
        <v>3.4375</v>
      </c>
      <c r="W15" s="1">
        <v>4.5999999999999996</v>
      </c>
      <c r="X15" s="1">
        <v>3.6</v>
      </c>
      <c r="Y15" s="1">
        <v>5</v>
      </c>
      <c r="Z15" s="1">
        <v>5.8</v>
      </c>
      <c r="AA15" s="1">
        <v>5.6</v>
      </c>
      <c r="AB15" s="1">
        <v>8.1999999999999993</v>
      </c>
      <c r="AC15" s="1"/>
      <c r="AD15" s="1">
        <f t="shared" si="3"/>
        <v>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47</v>
      </c>
      <c r="B16" s="10" t="s">
        <v>42</v>
      </c>
      <c r="C16" s="10"/>
      <c r="D16" s="10">
        <v>330</v>
      </c>
      <c r="E16" s="10">
        <v>330</v>
      </c>
      <c r="F16" s="10"/>
      <c r="G16" s="11">
        <v>0</v>
      </c>
      <c r="H16" s="10" t="e">
        <v>#N/A</v>
      </c>
      <c r="I16" s="10" t="s">
        <v>36</v>
      </c>
      <c r="J16" s="10">
        <v>330</v>
      </c>
      <c r="K16" s="10">
        <f t="shared" si="2"/>
        <v>0</v>
      </c>
      <c r="L16" s="10">
        <f t="shared" si="4"/>
        <v>0</v>
      </c>
      <c r="M16" s="10">
        <v>330</v>
      </c>
      <c r="N16" s="10"/>
      <c r="O16" s="10"/>
      <c r="P16" s="10"/>
      <c r="Q16" s="10">
        <f t="shared" si="5"/>
        <v>0</v>
      </c>
      <c r="R16" s="12"/>
      <c r="S16" s="12"/>
      <c r="T16" s="10"/>
      <c r="U16" s="10" t="e">
        <f t="shared" si="6"/>
        <v>#DIV/0!</v>
      </c>
      <c r="V16" s="10" t="e">
        <f t="shared" si="7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/>
      <c r="AD16" s="10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48</v>
      </c>
      <c r="B17" s="10" t="s">
        <v>42</v>
      </c>
      <c r="C17" s="10"/>
      <c r="D17" s="10">
        <v>120</v>
      </c>
      <c r="E17" s="10">
        <v>120</v>
      </c>
      <c r="F17" s="10"/>
      <c r="G17" s="11">
        <v>0</v>
      </c>
      <c r="H17" s="10" t="e">
        <v>#N/A</v>
      </c>
      <c r="I17" s="10" t="s">
        <v>36</v>
      </c>
      <c r="J17" s="10">
        <v>120</v>
      </c>
      <c r="K17" s="10">
        <f t="shared" si="2"/>
        <v>0</v>
      </c>
      <c r="L17" s="10">
        <f t="shared" si="4"/>
        <v>0</v>
      </c>
      <c r="M17" s="10">
        <v>120</v>
      </c>
      <c r="N17" s="10"/>
      <c r="O17" s="10"/>
      <c r="P17" s="10"/>
      <c r="Q17" s="10">
        <f t="shared" si="5"/>
        <v>0</v>
      </c>
      <c r="R17" s="12"/>
      <c r="S17" s="12"/>
      <c r="T17" s="10"/>
      <c r="U17" s="10" t="e">
        <f t="shared" si="6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/>
      <c r="AD17" s="10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42</v>
      </c>
      <c r="C18" s="1">
        <v>36</v>
      </c>
      <c r="D18" s="1">
        <v>216</v>
      </c>
      <c r="E18" s="1">
        <v>176</v>
      </c>
      <c r="F18" s="1">
        <v>59</v>
      </c>
      <c r="G18" s="6">
        <v>0.3</v>
      </c>
      <c r="H18" s="1">
        <v>40</v>
      </c>
      <c r="I18" s="1" t="s">
        <v>34</v>
      </c>
      <c r="J18" s="1">
        <v>205</v>
      </c>
      <c r="K18" s="1">
        <f t="shared" si="2"/>
        <v>-29</v>
      </c>
      <c r="L18" s="1">
        <f t="shared" si="4"/>
        <v>14</v>
      </c>
      <c r="M18" s="1">
        <v>162</v>
      </c>
      <c r="N18" s="1"/>
      <c r="O18" s="1">
        <v>0</v>
      </c>
      <c r="P18" s="1"/>
      <c r="Q18" s="1">
        <f t="shared" si="5"/>
        <v>2.8</v>
      </c>
      <c r="R18" s="5"/>
      <c r="S18" s="5"/>
      <c r="T18" s="1"/>
      <c r="U18" s="1">
        <f t="shared" si="6"/>
        <v>21.071428571428573</v>
      </c>
      <c r="V18" s="1">
        <f t="shared" si="7"/>
        <v>21.071428571428573</v>
      </c>
      <c r="W18" s="1">
        <v>5.4</v>
      </c>
      <c r="X18" s="1">
        <v>8.4</v>
      </c>
      <c r="Y18" s="1">
        <v>5.4</v>
      </c>
      <c r="Z18" s="1">
        <v>4.4000000000000004</v>
      </c>
      <c r="AA18" s="1">
        <v>5.4</v>
      </c>
      <c r="AB18" s="1">
        <v>7.8</v>
      </c>
      <c r="AC18" s="19" t="s">
        <v>139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50</v>
      </c>
      <c r="B19" s="15" t="s">
        <v>42</v>
      </c>
      <c r="C19" s="15"/>
      <c r="D19" s="15">
        <v>900</v>
      </c>
      <c r="E19" s="15">
        <v>900</v>
      </c>
      <c r="F19" s="15"/>
      <c r="G19" s="16">
        <v>0</v>
      </c>
      <c r="H19" s="15" t="e">
        <v>#N/A</v>
      </c>
      <c r="I19" s="15" t="s">
        <v>34</v>
      </c>
      <c r="J19" s="15">
        <v>900</v>
      </c>
      <c r="K19" s="15">
        <f t="shared" si="2"/>
        <v>0</v>
      </c>
      <c r="L19" s="15">
        <f t="shared" si="4"/>
        <v>0</v>
      </c>
      <c r="M19" s="15">
        <v>900</v>
      </c>
      <c r="N19" s="15"/>
      <c r="O19" s="15"/>
      <c r="P19" s="15"/>
      <c r="Q19" s="15">
        <f t="shared" si="5"/>
        <v>0</v>
      </c>
      <c r="R19" s="17"/>
      <c r="S19" s="17"/>
      <c r="T19" s="15"/>
      <c r="U19" s="15" t="e">
        <f t="shared" si="6"/>
        <v>#DIV/0!</v>
      </c>
      <c r="V19" s="15" t="e">
        <f t="shared" si="7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 t="s">
        <v>51</v>
      </c>
      <c r="AD19" s="15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42</v>
      </c>
      <c r="C20" s="1">
        <v>66</v>
      </c>
      <c r="D20" s="1">
        <v>195</v>
      </c>
      <c r="E20" s="1">
        <v>76</v>
      </c>
      <c r="F20" s="1">
        <v>152</v>
      </c>
      <c r="G20" s="6">
        <v>0.17</v>
      </c>
      <c r="H20" s="1">
        <v>180</v>
      </c>
      <c r="I20" s="1" t="s">
        <v>34</v>
      </c>
      <c r="J20" s="1">
        <v>92</v>
      </c>
      <c r="K20" s="1">
        <f t="shared" si="2"/>
        <v>-16</v>
      </c>
      <c r="L20" s="1">
        <f t="shared" si="4"/>
        <v>76</v>
      </c>
      <c r="M20" s="1"/>
      <c r="N20" s="1"/>
      <c r="O20" s="1">
        <v>23.399999999999981</v>
      </c>
      <c r="P20" s="1"/>
      <c r="Q20" s="1">
        <f t="shared" si="5"/>
        <v>15.2</v>
      </c>
      <c r="R20" s="5"/>
      <c r="S20" s="5"/>
      <c r="T20" s="1"/>
      <c r="U20" s="1">
        <f t="shared" si="6"/>
        <v>11.539473684210526</v>
      </c>
      <c r="V20" s="1">
        <f t="shared" si="7"/>
        <v>11.539473684210526</v>
      </c>
      <c r="W20" s="1">
        <v>18.2</v>
      </c>
      <c r="X20" s="1">
        <v>18.600000000000001</v>
      </c>
      <c r="Y20" s="1">
        <v>17</v>
      </c>
      <c r="Z20" s="1">
        <v>19.8</v>
      </c>
      <c r="AA20" s="1">
        <v>16.600000000000001</v>
      </c>
      <c r="AB20" s="1">
        <v>17.399999999999999</v>
      </c>
      <c r="AC20" s="1"/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53</v>
      </c>
      <c r="B21" s="15" t="s">
        <v>42</v>
      </c>
      <c r="C21" s="15"/>
      <c r="D21" s="15">
        <v>330</v>
      </c>
      <c r="E21" s="15">
        <v>330</v>
      </c>
      <c r="F21" s="15"/>
      <c r="G21" s="16">
        <v>0</v>
      </c>
      <c r="H21" s="15" t="e">
        <v>#N/A</v>
      </c>
      <c r="I21" s="15" t="s">
        <v>34</v>
      </c>
      <c r="J21" s="15">
        <v>332</v>
      </c>
      <c r="K21" s="15">
        <f t="shared" si="2"/>
        <v>-2</v>
      </c>
      <c r="L21" s="15">
        <f t="shared" si="4"/>
        <v>0</v>
      </c>
      <c r="M21" s="15">
        <v>330</v>
      </c>
      <c r="N21" s="15"/>
      <c r="O21" s="15"/>
      <c r="P21" s="15"/>
      <c r="Q21" s="15">
        <f t="shared" si="5"/>
        <v>0</v>
      </c>
      <c r="R21" s="17"/>
      <c r="S21" s="17"/>
      <c r="T21" s="15"/>
      <c r="U21" s="15" t="e">
        <f t="shared" si="6"/>
        <v>#DIV/0!</v>
      </c>
      <c r="V21" s="15" t="e">
        <f t="shared" si="7"/>
        <v>#DIV/0!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 t="s">
        <v>51</v>
      </c>
      <c r="AD21" s="15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54</v>
      </c>
      <c r="B22" s="15" t="s">
        <v>42</v>
      </c>
      <c r="C22" s="15"/>
      <c r="D22" s="15"/>
      <c r="E22" s="15"/>
      <c r="F22" s="15"/>
      <c r="G22" s="16">
        <v>0</v>
      </c>
      <c r="H22" s="15" t="e">
        <v>#N/A</v>
      </c>
      <c r="I22" s="15" t="s">
        <v>34</v>
      </c>
      <c r="J22" s="15">
        <v>2</v>
      </c>
      <c r="K22" s="15">
        <f t="shared" si="2"/>
        <v>-2</v>
      </c>
      <c r="L22" s="15">
        <f t="shared" si="4"/>
        <v>0</v>
      </c>
      <c r="M22" s="15"/>
      <c r="N22" s="15"/>
      <c r="O22" s="15"/>
      <c r="P22" s="15"/>
      <c r="Q22" s="15">
        <f t="shared" si="5"/>
        <v>0</v>
      </c>
      <c r="R22" s="17"/>
      <c r="S22" s="17"/>
      <c r="T22" s="15"/>
      <c r="U22" s="15" t="e">
        <f t="shared" si="6"/>
        <v>#DIV/0!</v>
      </c>
      <c r="V22" s="15" t="e">
        <f t="shared" si="7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 t="s">
        <v>51</v>
      </c>
      <c r="AD22" s="15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33</v>
      </c>
      <c r="C23" s="1">
        <v>1561.674</v>
      </c>
      <c r="D23" s="1">
        <v>3489.37</v>
      </c>
      <c r="E23" s="1">
        <v>2147.0970000000002</v>
      </c>
      <c r="F23" s="1">
        <v>2381.3159999999998</v>
      </c>
      <c r="G23" s="6">
        <v>1</v>
      </c>
      <c r="H23" s="1">
        <v>55</v>
      </c>
      <c r="I23" s="1" t="s">
        <v>34</v>
      </c>
      <c r="J23" s="1">
        <v>2025.2</v>
      </c>
      <c r="K23" s="1">
        <f t="shared" si="2"/>
        <v>121.89700000000016</v>
      </c>
      <c r="L23" s="1">
        <f t="shared" si="4"/>
        <v>2147.0970000000002</v>
      </c>
      <c r="M23" s="1"/>
      <c r="N23" s="1">
        <v>200</v>
      </c>
      <c r="O23" s="1">
        <v>1340.4431999999999</v>
      </c>
      <c r="P23" s="1"/>
      <c r="Q23" s="1">
        <f t="shared" si="5"/>
        <v>429.41940000000005</v>
      </c>
      <c r="R23" s="5">
        <f>11.6*Q23-P23-O23-N23-F23</f>
        <v>1059.5058400000007</v>
      </c>
      <c r="S23" s="5"/>
      <c r="T23" s="1"/>
      <c r="U23" s="1">
        <f t="shared" si="6"/>
        <v>11.6</v>
      </c>
      <c r="V23" s="1">
        <f t="shared" si="7"/>
        <v>9.1327015034718944</v>
      </c>
      <c r="W23" s="1">
        <v>439.97579999999999</v>
      </c>
      <c r="X23" s="1">
        <v>430.21460000000002</v>
      </c>
      <c r="Y23" s="1">
        <v>425.02380000000011</v>
      </c>
      <c r="Z23" s="1">
        <v>438.93140000000011</v>
      </c>
      <c r="AA23" s="1">
        <v>412.86139999999989</v>
      </c>
      <c r="AB23" s="1">
        <v>449.25839999999999</v>
      </c>
      <c r="AC23" s="1"/>
      <c r="AD23" s="1">
        <f t="shared" si="3"/>
        <v>1060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33</v>
      </c>
      <c r="C24" s="1">
        <v>3575.72</v>
      </c>
      <c r="D24" s="1">
        <v>2371.25</v>
      </c>
      <c r="E24" s="1">
        <v>3195.4690000000001</v>
      </c>
      <c r="F24" s="1">
        <v>2213.395</v>
      </c>
      <c r="G24" s="6">
        <v>1</v>
      </c>
      <c r="H24" s="1">
        <v>50</v>
      </c>
      <c r="I24" s="1" t="s">
        <v>34</v>
      </c>
      <c r="J24" s="1">
        <v>3196.2089999999998</v>
      </c>
      <c r="K24" s="1">
        <f t="shared" si="2"/>
        <v>-0.73999999999978172</v>
      </c>
      <c r="L24" s="1">
        <f t="shared" si="4"/>
        <v>3195.4690000000001</v>
      </c>
      <c r="M24" s="1"/>
      <c r="N24" s="1"/>
      <c r="O24" s="1">
        <v>1500</v>
      </c>
      <c r="P24" s="1">
        <v>2000</v>
      </c>
      <c r="Q24" s="1">
        <f t="shared" si="5"/>
        <v>639.09379999999999</v>
      </c>
      <c r="R24" s="5">
        <f>11.6*Q24-P24-O24-N24-F24</f>
        <v>1700.0930800000001</v>
      </c>
      <c r="S24" s="5"/>
      <c r="T24" s="1"/>
      <c r="U24" s="1">
        <f t="shared" si="6"/>
        <v>11.600000000000001</v>
      </c>
      <c r="V24" s="1">
        <f t="shared" si="7"/>
        <v>8.9398379392821532</v>
      </c>
      <c r="W24" s="1">
        <v>620.24680000000001</v>
      </c>
      <c r="X24" s="1">
        <v>489.90480000000002</v>
      </c>
      <c r="Y24" s="1">
        <v>509.84759999999989</v>
      </c>
      <c r="Z24" s="1">
        <v>542.87819999999999</v>
      </c>
      <c r="AA24" s="1">
        <v>501.87979999999999</v>
      </c>
      <c r="AB24" s="1">
        <v>629.56859999999995</v>
      </c>
      <c r="AC24" s="1"/>
      <c r="AD24" s="1">
        <f t="shared" si="3"/>
        <v>1700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57</v>
      </c>
      <c r="B25" s="10" t="s">
        <v>33</v>
      </c>
      <c r="C25" s="10">
        <v>2652.3229999999999</v>
      </c>
      <c r="D25" s="10">
        <v>1896.5730000000001</v>
      </c>
      <c r="E25" s="10">
        <v>3097.9389999999999</v>
      </c>
      <c r="F25" s="10">
        <v>780.428</v>
      </c>
      <c r="G25" s="11">
        <v>0</v>
      </c>
      <c r="H25" s="10">
        <v>55</v>
      </c>
      <c r="I25" s="10" t="s">
        <v>36</v>
      </c>
      <c r="J25" s="10">
        <v>2912.6080000000002</v>
      </c>
      <c r="K25" s="10">
        <f t="shared" si="2"/>
        <v>185.33099999999968</v>
      </c>
      <c r="L25" s="10">
        <f t="shared" si="4"/>
        <v>3097.9389999999999</v>
      </c>
      <c r="M25" s="10"/>
      <c r="N25" s="10"/>
      <c r="O25" s="10"/>
      <c r="P25" s="10"/>
      <c r="Q25" s="10">
        <f t="shared" si="5"/>
        <v>619.58780000000002</v>
      </c>
      <c r="R25" s="12"/>
      <c r="S25" s="12"/>
      <c r="T25" s="10"/>
      <c r="U25" s="10">
        <f t="shared" si="6"/>
        <v>1.2595922644054645</v>
      </c>
      <c r="V25" s="10">
        <f t="shared" si="7"/>
        <v>1.2595922644054645</v>
      </c>
      <c r="W25" s="10">
        <v>635.59140000000002</v>
      </c>
      <c r="X25" s="10">
        <v>623.86239999999998</v>
      </c>
      <c r="Y25" s="10">
        <v>640.63699999999994</v>
      </c>
      <c r="Z25" s="10">
        <v>636.57799999999997</v>
      </c>
      <c r="AA25" s="10">
        <v>590.60140000000001</v>
      </c>
      <c r="AB25" s="10">
        <v>691.25260000000003</v>
      </c>
      <c r="AC25" s="10" t="s">
        <v>58</v>
      </c>
      <c r="AD25" s="10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59</v>
      </c>
      <c r="B26" s="10" t="s">
        <v>33</v>
      </c>
      <c r="C26" s="10">
        <v>10.37</v>
      </c>
      <c r="D26" s="10">
        <v>20.747</v>
      </c>
      <c r="E26" s="13">
        <v>24.722000000000001</v>
      </c>
      <c r="F26" s="10"/>
      <c r="G26" s="11">
        <v>0</v>
      </c>
      <c r="H26" s="10" t="e">
        <v>#N/A</v>
      </c>
      <c r="I26" s="10" t="s">
        <v>36</v>
      </c>
      <c r="J26" s="10">
        <v>28.2</v>
      </c>
      <c r="K26" s="10">
        <f t="shared" si="2"/>
        <v>-3.477999999999998</v>
      </c>
      <c r="L26" s="10">
        <f t="shared" si="4"/>
        <v>24.722000000000001</v>
      </c>
      <c r="M26" s="10"/>
      <c r="N26" s="10"/>
      <c r="O26" s="10"/>
      <c r="P26" s="10"/>
      <c r="Q26" s="10">
        <f t="shared" si="5"/>
        <v>4.9443999999999999</v>
      </c>
      <c r="R26" s="12"/>
      <c r="S26" s="12"/>
      <c r="T26" s="10"/>
      <c r="U26" s="10">
        <f t="shared" si="6"/>
        <v>0</v>
      </c>
      <c r="V26" s="10">
        <f t="shared" si="7"/>
        <v>0</v>
      </c>
      <c r="W26" s="10">
        <v>6.1503999999999994</v>
      </c>
      <c r="X26" s="10">
        <v>6.6906000000000008</v>
      </c>
      <c r="Y26" s="10">
        <v>6.6906000000000008</v>
      </c>
      <c r="Z26" s="10">
        <v>0.24</v>
      </c>
      <c r="AA26" s="10">
        <v>0.24</v>
      </c>
      <c r="AB26" s="10">
        <v>0</v>
      </c>
      <c r="AC26" s="10" t="s">
        <v>60</v>
      </c>
      <c r="AD26" s="10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61</v>
      </c>
      <c r="B27" s="15" t="s">
        <v>33</v>
      </c>
      <c r="C27" s="15"/>
      <c r="D27" s="15"/>
      <c r="E27" s="15"/>
      <c r="F27" s="15"/>
      <c r="G27" s="16">
        <v>0</v>
      </c>
      <c r="H27" s="15">
        <v>50</v>
      </c>
      <c r="I27" s="15" t="s">
        <v>34</v>
      </c>
      <c r="J27" s="15"/>
      <c r="K27" s="15">
        <f t="shared" si="2"/>
        <v>0</v>
      </c>
      <c r="L27" s="15">
        <f t="shared" si="4"/>
        <v>0</v>
      </c>
      <c r="M27" s="15"/>
      <c r="N27" s="15"/>
      <c r="O27" s="15"/>
      <c r="P27" s="15"/>
      <c r="Q27" s="15">
        <f t="shared" si="5"/>
        <v>0</v>
      </c>
      <c r="R27" s="17"/>
      <c r="S27" s="17"/>
      <c r="T27" s="15"/>
      <c r="U27" s="15" t="e">
        <f t="shared" si="6"/>
        <v>#DIV/0!</v>
      </c>
      <c r="V27" s="15" t="e">
        <f t="shared" si="7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 t="s">
        <v>51</v>
      </c>
      <c r="AD27" s="15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2546.0749999999998</v>
      </c>
      <c r="D28" s="1">
        <v>4056.95</v>
      </c>
      <c r="E28" s="1">
        <v>2852.17</v>
      </c>
      <c r="F28" s="1">
        <v>3076.826</v>
      </c>
      <c r="G28" s="6">
        <v>1</v>
      </c>
      <c r="H28" s="1">
        <v>55</v>
      </c>
      <c r="I28" s="1" t="s">
        <v>34</v>
      </c>
      <c r="J28" s="1">
        <v>2670.43</v>
      </c>
      <c r="K28" s="1">
        <f t="shared" si="2"/>
        <v>181.74000000000024</v>
      </c>
      <c r="L28" s="1">
        <f t="shared" si="4"/>
        <v>2852.17</v>
      </c>
      <c r="M28" s="1"/>
      <c r="N28" s="1"/>
      <c r="O28" s="1">
        <v>1100</v>
      </c>
      <c r="P28" s="1">
        <v>1000</v>
      </c>
      <c r="Q28" s="1">
        <f t="shared" si="5"/>
        <v>570.43399999999997</v>
      </c>
      <c r="R28" s="5">
        <f>11*Q28-P28-O28-N28-F28</f>
        <v>1097.9479999999994</v>
      </c>
      <c r="S28" s="5"/>
      <c r="T28" s="1"/>
      <c r="U28" s="1">
        <f t="shared" si="6"/>
        <v>11</v>
      </c>
      <c r="V28" s="1">
        <f t="shared" si="7"/>
        <v>9.0752409568854588</v>
      </c>
      <c r="W28" s="1">
        <v>577.45420000000001</v>
      </c>
      <c r="X28" s="1">
        <v>538.048</v>
      </c>
      <c r="Y28" s="1">
        <v>545.05959999999993</v>
      </c>
      <c r="Z28" s="1">
        <v>566.26440000000002</v>
      </c>
      <c r="AA28" s="1">
        <v>530.08439999999996</v>
      </c>
      <c r="AB28" s="1">
        <v>554.34780000000001</v>
      </c>
      <c r="AC28" s="1"/>
      <c r="AD28" s="1">
        <f t="shared" si="3"/>
        <v>1098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33</v>
      </c>
      <c r="C29" s="10">
        <v>938.55100000000004</v>
      </c>
      <c r="D29" s="10"/>
      <c r="E29" s="13">
        <v>378.93700000000001</v>
      </c>
      <c r="F29" s="10"/>
      <c r="G29" s="11">
        <v>0</v>
      </c>
      <c r="H29" s="10">
        <v>60</v>
      </c>
      <c r="I29" s="10" t="s">
        <v>64</v>
      </c>
      <c r="J29" s="10">
        <v>506.6</v>
      </c>
      <c r="K29" s="10">
        <f t="shared" si="2"/>
        <v>-127.66300000000001</v>
      </c>
      <c r="L29" s="10">
        <f t="shared" si="4"/>
        <v>378.93700000000001</v>
      </c>
      <c r="M29" s="10"/>
      <c r="N29" s="10"/>
      <c r="O29" s="10"/>
      <c r="P29" s="10"/>
      <c r="Q29" s="10">
        <f t="shared" si="5"/>
        <v>75.787400000000005</v>
      </c>
      <c r="R29" s="12"/>
      <c r="S29" s="12"/>
      <c r="T29" s="10"/>
      <c r="U29" s="10">
        <f t="shared" si="6"/>
        <v>0</v>
      </c>
      <c r="V29" s="10">
        <f t="shared" si="7"/>
        <v>0</v>
      </c>
      <c r="W29" s="10">
        <v>179.43819999999999</v>
      </c>
      <c r="X29" s="10">
        <v>273.81760000000003</v>
      </c>
      <c r="Y29" s="10">
        <v>221.2672</v>
      </c>
      <c r="Z29" s="10">
        <v>262.15019999999998</v>
      </c>
      <c r="AA29" s="10">
        <v>217.3408</v>
      </c>
      <c r="AB29" s="10">
        <v>76.227999999999994</v>
      </c>
      <c r="AC29" s="10" t="s">
        <v>60</v>
      </c>
      <c r="AD29" s="10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65</v>
      </c>
      <c r="B30" s="10" t="s">
        <v>33</v>
      </c>
      <c r="C30" s="10">
        <v>-2.6150000000000002</v>
      </c>
      <c r="D30" s="10">
        <v>2.6150000000000002</v>
      </c>
      <c r="E30" s="10">
        <v>-0.25</v>
      </c>
      <c r="F30" s="10"/>
      <c r="G30" s="11">
        <v>0</v>
      </c>
      <c r="H30" s="10">
        <v>60</v>
      </c>
      <c r="I30" s="10" t="s">
        <v>64</v>
      </c>
      <c r="J30" s="10"/>
      <c r="K30" s="10">
        <f t="shared" si="2"/>
        <v>-0.25</v>
      </c>
      <c r="L30" s="10">
        <f t="shared" si="4"/>
        <v>-0.25</v>
      </c>
      <c r="M30" s="10"/>
      <c r="N30" s="10"/>
      <c r="O30" s="10"/>
      <c r="P30" s="10"/>
      <c r="Q30" s="10">
        <f t="shared" si="5"/>
        <v>-0.05</v>
      </c>
      <c r="R30" s="12"/>
      <c r="S30" s="12"/>
      <c r="T30" s="10"/>
      <c r="U30" s="10">
        <f t="shared" si="6"/>
        <v>0</v>
      </c>
      <c r="V30" s="10">
        <f t="shared" si="7"/>
        <v>0</v>
      </c>
      <c r="W30" s="10">
        <v>-0.05</v>
      </c>
      <c r="X30" s="10">
        <v>0.52300000000000002</v>
      </c>
      <c r="Y30" s="10">
        <v>0.52300000000000002</v>
      </c>
      <c r="Z30" s="10">
        <v>0.38500000000000001</v>
      </c>
      <c r="AA30" s="10">
        <v>0.38500000000000001</v>
      </c>
      <c r="AB30" s="10">
        <v>1.548</v>
      </c>
      <c r="AC30" s="10" t="s">
        <v>60</v>
      </c>
      <c r="AD30" s="10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33</v>
      </c>
      <c r="C31" s="1">
        <v>514.86900000000003</v>
      </c>
      <c r="D31" s="1">
        <v>714.72</v>
      </c>
      <c r="E31" s="1">
        <v>438.82499999999999</v>
      </c>
      <c r="F31" s="1">
        <v>620.49</v>
      </c>
      <c r="G31" s="6">
        <v>1</v>
      </c>
      <c r="H31" s="1">
        <v>60</v>
      </c>
      <c r="I31" s="1" t="s">
        <v>34</v>
      </c>
      <c r="J31" s="1">
        <v>410.3</v>
      </c>
      <c r="K31" s="1">
        <f t="shared" si="2"/>
        <v>28.524999999999977</v>
      </c>
      <c r="L31" s="1">
        <f t="shared" si="4"/>
        <v>438.82499999999999</v>
      </c>
      <c r="M31" s="1"/>
      <c r="N31" s="1"/>
      <c r="O31" s="1">
        <v>192.1292</v>
      </c>
      <c r="P31" s="1"/>
      <c r="Q31" s="1">
        <f t="shared" si="5"/>
        <v>87.765000000000001</v>
      </c>
      <c r="R31" s="5">
        <f t="shared" ref="R31:R33" si="10">11*Q31-P31-O31-N31-F31</f>
        <v>152.79579999999999</v>
      </c>
      <c r="S31" s="5"/>
      <c r="T31" s="1"/>
      <c r="U31" s="1">
        <f t="shared" si="6"/>
        <v>11</v>
      </c>
      <c r="V31" s="1">
        <f t="shared" si="7"/>
        <v>9.2590349228052187</v>
      </c>
      <c r="W31" s="1">
        <v>94.460999999999999</v>
      </c>
      <c r="X31" s="1">
        <v>95.379800000000003</v>
      </c>
      <c r="Y31" s="1">
        <v>95.685000000000002</v>
      </c>
      <c r="Z31" s="1">
        <v>106.9714</v>
      </c>
      <c r="AA31" s="1">
        <v>100.9324</v>
      </c>
      <c r="AB31" s="1">
        <v>107.7666</v>
      </c>
      <c r="AC31" s="1"/>
      <c r="AD31" s="1">
        <f t="shared" si="3"/>
        <v>153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33</v>
      </c>
      <c r="C32" s="1">
        <v>761.95399999999995</v>
      </c>
      <c r="D32" s="1">
        <v>1771.7170000000001</v>
      </c>
      <c r="E32" s="1">
        <v>942.26400000000001</v>
      </c>
      <c r="F32" s="1">
        <v>1350.614</v>
      </c>
      <c r="G32" s="6">
        <v>1</v>
      </c>
      <c r="H32" s="1">
        <v>60</v>
      </c>
      <c r="I32" s="1" t="s">
        <v>34</v>
      </c>
      <c r="J32" s="1">
        <v>876.93</v>
      </c>
      <c r="K32" s="1">
        <f t="shared" si="2"/>
        <v>65.33400000000006</v>
      </c>
      <c r="L32" s="1">
        <f t="shared" si="4"/>
        <v>942.26400000000001</v>
      </c>
      <c r="M32" s="1"/>
      <c r="N32" s="1"/>
      <c r="O32" s="1">
        <v>376.95219999999949</v>
      </c>
      <c r="P32" s="1"/>
      <c r="Q32" s="1">
        <f t="shared" si="5"/>
        <v>188.4528</v>
      </c>
      <c r="R32" s="5">
        <f t="shared" si="10"/>
        <v>345.41460000000029</v>
      </c>
      <c r="S32" s="5"/>
      <c r="T32" s="1"/>
      <c r="U32" s="1">
        <f t="shared" si="6"/>
        <v>11</v>
      </c>
      <c r="V32" s="1">
        <f t="shared" si="7"/>
        <v>9.1671028501566418</v>
      </c>
      <c r="W32" s="1">
        <v>193.62979999999999</v>
      </c>
      <c r="X32" s="1">
        <v>207.2568</v>
      </c>
      <c r="Y32" s="1">
        <v>208.65379999999999</v>
      </c>
      <c r="Z32" s="1">
        <v>193.73220000000001</v>
      </c>
      <c r="AA32" s="1">
        <v>190.2732</v>
      </c>
      <c r="AB32" s="1">
        <v>222.0872</v>
      </c>
      <c r="AC32" s="1"/>
      <c r="AD32" s="1">
        <f t="shared" si="3"/>
        <v>345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1514.21</v>
      </c>
      <c r="D33" s="1">
        <v>2154.299</v>
      </c>
      <c r="E33" s="1">
        <v>1573.8579999999999</v>
      </c>
      <c r="F33" s="1">
        <v>1719.047</v>
      </c>
      <c r="G33" s="6">
        <v>1</v>
      </c>
      <c r="H33" s="1">
        <v>60</v>
      </c>
      <c r="I33" s="1" t="s">
        <v>34</v>
      </c>
      <c r="J33" s="1">
        <v>1483.364</v>
      </c>
      <c r="K33" s="1">
        <f t="shared" si="2"/>
        <v>90.493999999999915</v>
      </c>
      <c r="L33" s="1">
        <f t="shared" si="4"/>
        <v>1573.8579999999999</v>
      </c>
      <c r="M33" s="1"/>
      <c r="N33" s="1">
        <v>250</v>
      </c>
      <c r="O33" s="1">
        <v>925.73920000000044</v>
      </c>
      <c r="P33" s="1"/>
      <c r="Q33" s="1">
        <f t="shared" si="5"/>
        <v>314.77159999999998</v>
      </c>
      <c r="R33" s="5">
        <f t="shared" si="10"/>
        <v>567.70139999999947</v>
      </c>
      <c r="S33" s="5"/>
      <c r="T33" s="1"/>
      <c r="U33" s="1">
        <f t="shared" si="6"/>
        <v>11</v>
      </c>
      <c r="V33" s="1">
        <f t="shared" si="7"/>
        <v>9.1964656277758241</v>
      </c>
      <c r="W33" s="1">
        <v>322.5378</v>
      </c>
      <c r="X33" s="1">
        <v>320.45580000000001</v>
      </c>
      <c r="Y33" s="1">
        <v>332.6764</v>
      </c>
      <c r="Z33" s="1">
        <v>340.02300000000002</v>
      </c>
      <c r="AA33" s="1">
        <v>317.55399999999997</v>
      </c>
      <c r="AB33" s="1">
        <v>356.15879999999999</v>
      </c>
      <c r="AC33" s="1"/>
      <c r="AD33" s="1">
        <f t="shared" si="3"/>
        <v>568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33</v>
      </c>
      <c r="C34" s="1">
        <v>24.527999999999999</v>
      </c>
      <c r="D34" s="1">
        <v>49.518000000000001</v>
      </c>
      <c r="E34" s="1">
        <v>19.242000000000001</v>
      </c>
      <c r="F34" s="1">
        <v>38.116999999999997</v>
      </c>
      <c r="G34" s="6">
        <v>1</v>
      </c>
      <c r="H34" s="1">
        <v>35</v>
      </c>
      <c r="I34" s="1" t="s">
        <v>34</v>
      </c>
      <c r="J34" s="1">
        <v>40.4</v>
      </c>
      <c r="K34" s="1">
        <f t="shared" si="2"/>
        <v>-21.157999999999998</v>
      </c>
      <c r="L34" s="1">
        <f t="shared" si="4"/>
        <v>19.242000000000001</v>
      </c>
      <c r="M34" s="1"/>
      <c r="N34" s="1"/>
      <c r="O34" s="1">
        <v>0</v>
      </c>
      <c r="P34" s="1"/>
      <c r="Q34" s="1">
        <f t="shared" si="5"/>
        <v>3.8484000000000003</v>
      </c>
      <c r="R34" s="5"/>
      <c r="S34" s="5"/>
      <c r="T34" s="1"/>
      <c r="U34" s="1">
        <f t="shared" si="6"/>
        <v>9.9046356927554289</v>
      </c>
      <c r="V34" s="1">
        <f t="shared" si="7"/>
        <v>9.9046356927554289</v>
      </c>
      <c r="W34" s="1">
        <v>4.0950000000000006</v>
      </c>
      <c r="X34" s="1">
        <v>3.0182000000000002</v>
      </c>
      <c r="Y34" s="1">
        <v>4.8776000000000002</v>
      </c>
      <c r="Z34" s="1">
        <v>7.9260000000000002</v>
      </c>
      <c r="AA34" s="1">
        <v>5.5011999999999999</v>
      </c>
      <c r="AB34" s="1">
        <v>5.4746000000000006</v>
      </c>
      <c r="AC34" s="1"/>
      <c r="AD34" s="1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5" t="s">
        <v>70</v>
      </c>
      <c r="B35" s="15" t="s">
        <v>33</v>
      </c>
      <c r="C35" s="15"/>
      <c r="D35" s="15"/>
      <c r="E35" s="15"/>
      <c r="F35" s="15"/>
      <c r="G35" s="16">
        <v>0</v>
      </c>
      <c r="H35" s="15" t="e">
        <v>#N/A</v>
      </c>
      <c r="I35" s="15" t="s">
        <v>34</v>
      </c>
      <c r="J35" s="15"/>
      <c r="K35" s="15">
        <f t="shared" si="2"/>
        <v>0</v>
      </c>
      <c r="L35" s="15">
        <f t="shared" si="4"/>
        <v>0</v>
      </c>
      <c r="M35" s="15"/>
      <c r="N35" s="15"/>
      <c r="O35" s="15"/>
      <c r="P35" s="15"/>
      <c r="Q35" s="15">
        <f t="shared" si="5"/>
        <v>0</v>
      </c>
      <c r="R35" s="17"/>
      <c r="S35" s="17"/>
      <c r="T35" s="15"/>
      <c r="U35" s="15" t="e">
        <f t="shared" si="6"/>
        <v>#DIV/0!</v>
      </c>
      <c r="V35" s="15" t="e">
        <f t="shared" si="7"/>
        <v>#DIV/0!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51</v>
      </c>
      <c r="AD35" s="15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71</v>
      </c>
      <c r="B36" s="15" t="s">
        <v>33</v>
      </c>
      <c r="C36" s="15"/>
      <c r="D36" s="15">
        <v>729.11900000000003</v>
      </c>
      <c r="E36" s="15">
        <v>729.11900000000003</v>
      </c>
      <c r="F36" s="15"/>
      <c r="G36" s="16">
        <v>0</v>
      </c>
      <c r="H36" s="15">
        <v>30</v>
      </c>
      <c r="I36" s="15" t="s">
        <v>34</v>
      </c>
      <c r="J36" s="15">
        <v>729.11900000000003</v>
      </c>
      <c r="K36" s="15">
        <f t="shared" si="2"/>
        <v>0</v>
      </c>
      <c r="L36" s="15">
        <f t="shared" si="4"/>
        <v>0</v>
      </c>
      <c r="M36" s="15">
        <v>729.11900000000003</v>
      </c>
      <c r="N36" s="15"/>
      <c r="O36" s="15"/>
      <c r="P36" s="15"/>
      <c r="Q36" s="15">
        <f t="shared" si="5"/>
        <v>0</v>
      </c>
      <c r="R36" s="17"/>
      <c r="S36" s="17"/>
      <c r="T36" s="15"/>
      <c r="U36" s="15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51</v>
      </c>
      <c r="AD36" s="15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33</v>
      </c>
      <c r="C37" s="1">
        <v>150.43199999999999</v>
      </c>
      <c r="D37" s="1">
        <v>1161.8920000000001</v>
      </c>
      <c r="E37" s="1">
        <v>418.476</v>
      </c>
      <c r="F37" s="1">
        <v>696.14099999999996</v>
      </c>
      <c r="G37" s="6">
        <v>1</v>
      </c>
      <c r="H37" s="1">
        <v>30</v>
      </c>
      <c r="I37" s="1" t="s">
        <v>34</v>
      </c>
      <c r="J37" s="1">
        <v>505.40300000000002</v>
      </c>
      <c r="K37" s="1">
        <f t="shared" ref="K37:K68" si="11">E37-J37</f>
        <v>-86.927000000000021</v>
      </c>
      <c r="L37" s="1">
        <f t="shared" si="4"/>
        <v>418.476</v>
      </c>
      <c r="M37" s="1"/>
      <c r="N37" s="1"/>
      <c r="O37" s="1">
        <v>0</v>
      </c>
      <c r="P37" s="1"/>
      <c r="Q37" s="1">
        <f t="shared" si="5"/>
        <v>83.6952</v>
      </c>
      <c r="R37" s="5">
        <f>10*Q37-P37-O37-N37-F37</f>
        <v>140.81100000000004</v>
      </c>
      <c r="S37" s="5"/>
      <c r="T37" s="1"/>
      <c r="U37" s="1">
        <f t="shared" si="6"/>
        <v>10</v>
      </c>
      <c r="V37" s="1">
        <f t="shared" si="7"/>
        <v>8.3175737676712647</v>
      </c>
      <c r="W37" s="1">
        <v>76.002399999999994</v>
      </c>
      <c r="X37" s="1">
        <v>107.849</v>
      </c>
      <c r="Y37" s="1">
        <v>110.899</v>
      </c>
      <c r="Z37" s="1">
        <v>93.815399999999997</v>
      </c>
      <c r="AA37" s="1">
        <v>83.015999999999991</v>
      </c>
      <c r="AB37" s="1">
        <v>108.82899999999999</v>
      </c>
      <c r="AC37" s="1"/>
      <c r="AD37" s="1">
        <f t="shared" si="3"/>
        <v>141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73</v>
      </c>
      <c r="B38" s="15" t="s">
        <v>33</v>
      </c>
      <c r="C38" s="15"/>
      <c r="D38" s="15"/>
      <c r="E38" s="15"/>
      <c r="F38" s="15"/>
      <c r="G38" s="16">
        <v>0</v>
      </c>
      <c r="H38" s="15" t="e">
        <v>#N/A</v>
      </c>
      <c r="I38" s="15" t="s">
        <v>34</v>
      </c>
      <c r="J38" s="15"/>
      <c r="K38" s="15">
        <f t="shared" si="11"/>
        <v>0</v>
      </c>
      <c r="L38" s="15">
        <f t="shared" si="4"/>
        <v>0</v>
      </c>
      <c r="M38" s="15"/>
      <c r="N38" s="15"/>
      <c r="O38" s="15"/>
      <c r="P38" s="15"/>
      <c r="Q38" s="15">
        <f t="shared" si="5"/>
        <v>0</v>
      </c>
      <c r="R38" s="17"/>
      <c r="S38" s="17"/>
      <c r="T38" s="15"/>
      <c r="U38" s="15" t="e">
        <f t="shared" si="6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51</v>
      </c>
      <c r="AD38" s="15">
        <f t="shared" ref="AD38:AD69" si="12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74</v>
      </c>
      <c r="B39" s="15" t="s">
        <v>33</v>
      </c>
      <c r="C39" s="15"/>
      <c r="D39" s="15"/>
      <c r="E39" s="15"/>
      <c r="F39" s="15"/>
      <c r="G39" s="16">
        <v>0</v>
      </c>
      <c r="H39" s="15">
        <v>40</v>
      </c>
      <c r="I39" s="15" t="s">
        <v>34</v>
      </c>
      <c r="J39" s="15"/>
      <c r="K39" s="15">
        <f t="shared" si="11"/>
        <v>0</v>
      </c>
      <c r="L39" s="15">
        <f t="shared" si="4"/>
        <v>0</v>
      </c>
      <c r="M39" s="15"/>
      <c r="N39" s="15"/>
      <c r="O39" s="15"/>
      <c r="P39" s="15"/>
      <c r="Q39" s="15">
        <f t="shared" si="5"/>
        <v>0</v>
      </c>
      <c r="R39" s="17"/>
      <c r="S39" s="17"/>
      <c r="T39" s="15"/>
      <c r="U39" s="15" t="e">
        <f t="shared" si="6"/>
        <v>#DIV/0!</v>
      </c>
      <c r="V39" s="15" t="e">
        <f t="shared" si="7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51</v>
      </c>
      <c r="AD39" s="15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33</v>
      </c>
      <c r="C40" s="1">
        <v>5427.1390000000001</v>
      </c>
      <c r="D40" s="1">
        <v>4227.049</v>
      </c>
      <c r="E40" s="1">
        <v>4586.8450000000003</v>
      </c>
      <c r="F40" s="1">
        <v>4200.9369999999999</v>
      </c>
      <c r="G40" s="6">
        <v>1</v>
      </c>
      <c r="H40" s="1">
        <v>40</v>
      </c>
      <c r="I40" s="1" t="s">
        <v>34</v>
      </c>
      <c r="J40" s="1">
        <v>4500.259</v>
      </c>
      <c r="K40" s="1">
        <f t="shared" si="11"/>
        <v>86.58600000000024</v>
      </c>
      <c r="L40" s="1">
        <f t="shared" si="4"/>
        <v>4586.8450000000003</v>
      </c>
      <c r="M40" s="1"/>
      <c r="N40" s="1">
        <v>850</v>
      </c>
      <c r="O40" s="1">
        <v>1700</v>
      </c>
      <c r="P40" s="1">
        <v>2100</v>
      </c>
      <c r="Q40" s="1">
        <f t="shared" si="5"/>
        <v>917.36900000000003</v>
      </c>
      <c r="R40" s="5">
        <f>11*Q40-P40-O40-N40-F40</f>
        <v>1240.1220000000012</v>
      </c>
      <c r="S40" s="5"/>
      <c r="T40" s="1"/>
      <c r="U40" s="1">
        <f t="shared" si="6"/>
        <v>11</v>
      </c>
      <c r="V40" s="1">
        <f t="shared" si="7"/>
        <v>9.6481753798089969</v>
      </c>
      <c r="W40" s="1">
        <v>948.36399999999992</v>
      </c>
      <c r="X40" s="1">
        <v>873.1629999999999</v>
      </c>
      <c r="Y40" s="1">
        <v>860.2059999999999</v>
      </c>
      <c r="Z40" s="1">
        <v>1029.6554000000001</v>
      </c>
      <c r="AA40" s="1">
        <v>1001.614</v>
      </c>
      <c r="AB40" s="1">
        <v>1059.1397999999999</v>
      </c>
      <c r="AC40" s="1"/>
      <c r="AD40" s="1">
        <f t="shared" si="12"/>
        <v>1240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76</v>
      </c>
      <c r="B41" s="15" t="s">
        <v>33</v>
      </c>
      <c r="C41" s="15"/>
      <c r="D41" s="15"/>
      <c r="E41" s="15"/>
      <c r="F41" s="15"/>
      <c r="G41" s="16">
        <v>0</v>
      </c>
      <c r="H41" s="15">
        <v>35</v>
      </c>
      <c r="I41" s="15" t="s">
        <v>34</v>
      </c>
      <c r="J41" s="15"/>
      <c r="K41" s="15">
        <f t="shared" si="11"/>
        <v>0</v>
      </c>
      <c r="L41" s="15">
        <f t="shared" si="4"/>
        <v>0</v>
      </c>
      <c r="M41" s="15"/>
      <c r="N41" s="15"/>
      <c r="O41" s="15"/>
      <c r="P41" s="15"/>
      <c r="Q41" s="15">
        <f t="shared" si="5"/>
        <v>0</v>
      </c>
      <c r="R41" s="17"/>
      <c r="S41" s="17"/>
      <c r="T41" s="15"/>
      <c r="U41" s="15" t="e">
        <f t="shared" si="6"/>
        <v>#DIV/0!</v>
      </c>
      <c r="V41" s="15" t="e">
        <f t="shared" si="7"/>
        <v>#DIV/0!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51</v>
      </c>
      <c r="AD41" s="15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33</v>
      </c>
      <c r="C42" s="1">
        <v>15.651999999999999</v>
      </c>
      <c r="D42" s="1">
        <v>31.568999999999999</v>
      </c>
      <c r="E42" s="1">
        <v>14.505000000000001</v>
      </c>
      <c r="F42" s="1">
        <v>32.716000000000001</v>
      </c>
      <c r="G42" s="6">
        <v>1</v>
      </c>
      <c r="H42" s="1">
        <v>45</v>
      </c>
      <c r="I42" s="1" t="s">
        <v>34</v>
      </c>
      <c r="J42" s="1">
        <v>14.5</v>
      </c>
      <c r="K42" s="1">
        <f t="shared" si="11"/>
        <v>5.0000000000007816E-3</v>
      </c>
      <c r="L42" s="1">
        <f t="shared" si="4"/>
        <v>14.505000000000001</v>
      </c>
      <c r="M42" s="1"/>
      <c r="N42" s="1"/>
      <c r="O42" s="1">
        <v>0</v>
      </c>
      <c r="P42" s="1"/>
      <c r="Q42" s="1">
        <f t="shared" si="5"/>
        <v>2.9010000000000002</v>
      </c>
      <c r="R42" s="5"/>
      <c r="S42" s="5"/>
      <c r="T42" s="1"/>
      <c r="U42" s="1">
        <f t="shared" si="6"/>
        <v>11.277490520510169</v>
      </c>
      <c r="V42" s="1">
        <f t="shared" si="7"/>
        <v>11.277490520510169</v>
      </c>
      <c r="W42" s="1">
        <v>2.6375999999999999</v>
      </c>
      <c r="X42" s="1">
        <v>0</v>
      </c>
      <c r="Y42" s="1">
        <v>1.3138000000000001</v>
      </c>
      <c r="Z42" s="1">
        <v>3.8111999999999999</v>
      </c>
      <c r="AA42" s="1">
        <v>2.1998000000000002</v>
      </c>
      <c r="AB42" s="1">
        <v>0.51419999999999999</v>
      </c>
      <c r="AC42" s="1"/>
      <c r="AD42" s="1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78</v>
      </c>
      <c r="B43" s="15" t="s">
        <v>33</v>
      </c>
      <c r="C43" s="15"/>
      <c r="D43" s="15"/>
      <c r="E43" s="15"/>
      <c r="F43" s="15"/>
      <c r="G43" s="16">
        <v>0</v>
      </c>
      <c r="H43" s="15" t="e">
        <v>#N/A</v>
      </c>
      <c r="I43" s="15" t="s">
        <v>34</v>
      </c>
      <c r="J43" s="15"/>
      <c r="K43" s="15">
        <f t="shared" si="11"/>
        <v>0</v>
      </c>
      <c r="L43" s="15">
        <f t="shared" si="4"/>
        <v>0</v>
      </c>
      <c r="M43" s="15"/>
      <c r="N43" s="15"/>
      <c r="O43" s="15"/>
      <c r="P43" s="15"/>
      <c r="Q43" s="15">
        <f t="shared" si="5"/>
        <v>0</v>
      </c>
      <c r="R43" s="17"/>
      <c r="S43" s="17"/>
      <c r="T43" s="15"/>
      <c r="U43" s="15" t="e">
        <f t="shared" si="6"/>
        <v>#DIV/0!</v>
      </c>
      <c r="V43" s="15" t="e">
        <f t="shared" si="7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 t="s">
        <v>51</v>
      </c>
      <c r="AD43" s="15">
        <f t="shared" si="12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79</v>
      </c>
      <c r="B44" s="15" t="s">
        <v>33</v>
      </c>
      <c r="C44" s="15"/>
      <c r="D44" s="15"/>
      <c r="E44" s="15"/>
      <c r="F44" s="15"/>
      <c r="G44" s="16">
        <v>0</v>
      </c>
      <c r="H44" s="15">
        <v>45</v>
      </c>
      <c r="I44" s="15" t="s">
        <v>34</v>
      </c>
      <c r="J44" s="15"/>
      <c r="K44" s="15">
        <f t="shared" si="11"/>
        <v>0</v>
      </c>
      <c r="L44" s="15">
        <f t="shared" si="4"/>
        <v>0</v>
      </c>
      <c r="M44" s="15"/>
      <c r="N44" s="15"/>
      <c r="O44" s="15"/>
      <c r="P44" s="15"/>
      <c r="Q44" s="15">
        <f t="shared" si="5"/>
        <v>0</v>
      </c>
      <c r="R44" s="17"/>
      <c r="S44" s="17"/>
      <c r="T44" s="15"/>
      <c r="U44" s="15" t="e">
        <f t="shared" si="6"/>
        <v>#DIV/0!</v>
      </c>
      <c r="V44" s="15" t="e">
        <f t="shared" si="7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 t="s">
        <v>51</v>
      </c>
      <c r="AD44" s="15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33</v>
      </c>
      <c r="C45" s="1">
        <v>88.838999999999999</v>
      </c>
      <c r="D45" s="1">
        <v>55.898000000000003</v>
      </c>
      <c r="E45" s="1">
        <v>43.158000000000001</v>
      </c>
      <c r="F45" s="1">
        <v>73.825999999999993</v>
      </c>
      <c r="G45" s="6">
        <v>1</v>
      </c>
      <c r="H45" s="1">
        <v>45</v>
      </c>
      <c r="I45" s="1" t="s">
        <v>34</v>
      </c>
      <c r="J45" s="1">
        <v>48.2</v>
      </c>
      <c r="K45" s="1">
        <f t="shared" si="11"/>
        <v>-5.0420000000000016</v>
      </c>
      <c r="L45" s="1">
        <f t="shared" si="4"/>
        <v>43.158000000000001</v>
      </c>
      <c r="M45" s="1"/>
      <c r="N45" s="1"/>
      <c r="O45" s="1">
        <v>41.37939999999999</v>
      </c>
      <c r="P45" s="1"/>
      <c r="Q45" s="1">
        <f t="shared" si="5"/>
        <v>8.6316000000000006</v>
      </c>
      <c r="R45" s="5"/>
      <c r="S45" s="5"/>
      <c r="T45" s="1"/>
      <c r="U45" s="1">
        <f t="shared" si="6"/>
        <v>13.346934519671901</v>
      </c>
      <c r="V45" s="1">
        <f t="shared" si="7"/>
        <v>13.346934519671901</v>
      </c>
      <c r="W45" s="1">
        <v>11.736599999999999</v>
      </c>
      <c r="X45" s="1">
        <v>10.5116</v>
      </c>
      <c r="Y45" s="1">
        <v>9.7309999999999999</v>
      </c>
      <c r="Z45" s="1">
        <v>10.6912</v>
      </c>
      <c r="AA45" s="1">
        <v>9.6967999999999996</v>
      </c>
      <c r="AB45" s="1">
        <v>14.564</v>
      </c>
      <c r="AC45" s="1"/>
      <c r="AD45" s="1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33</v>
      </c>
      <c r="C46" s="1">
        <v>34.491999999999997</v>
      </c>
      <c r="D46" s="1">
        <v>25.661999999999999</v>
      </c>
      <c r="E46" s="1">
        <v>35.484999999999999</v>
      </c>
      <c r="F46" s="1">
        <v>13.195</v>
      </c>
      <c r="G46" s="6">
        <v>1</v>
      </c>
      <c r="H46" s="1">
        <v>45</v>
      </c>
      <c r="I46" s="1" t="s">
        <v>34</v>
      </c>
      <c r="J46" s="1">
        <v>50.2</v>
      </c>
      <c r="K46" s="1">
        <f t="shared" si="11"/>
        <v>-14.715000000000003</v>
      </c>
      <c r="L46" s="1">
        <f t="shared" si="4"/>
        <v>35.484999999999999</v>
      </c>
      <c r="M46" s="1"/>
      <c r="N46" s="1"/>
      <c r="O46" s="1">
        <v>49.395000000000003</v>
      </c>
      <c r="P46" s="1"/>
      <c r="Q46" s="1">
        <f t="shared" si="5"/>
        <v>7.0969999999999995</v>
      </c>
      <c r="R46" s="5">
        <f t="shared" ref="R46:R47" si="13">11*Q46-P46-O46-N46-F46</f>
        <v>15.47699999999999</v>
      </c>
      <c r="S46" s="5"/>
      <c r="T46" s="1"/>
      <c r="U46" s="1">
        <f t="shared" si="6"/>
        <v>11</v>
      </c>
      <c r="V46" s="1">
        <f t="shared" si="7"/>
        <v>8.8192193884740036</v>
      </c>
      <c r="W46" s="1">
        <v>6.9037999999999986</v>
      </c>
      <c r="X46" s="1">
        <v>4.4203999999999999</v>
      </c>
      <c r="Y46" s="1">
        <v>4.7624000000000004</v>
      </c>
      <c r="Z46" s="1">
        <v>7.0272000000000006</v>
      </c>
      <c r="AA46" s="1">
        <v>6.0157999999999996</v>
      </c>
      <c r="AB46" s="1">
        <v>8.2227999999999994</v>
      </c>
      <c r="AC46" s="1"/>
      <c r="AD46" s="1">
        <f t="shared" si="12"/>
        <v>15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42</v>
      </c>
      <c r="C47" s="1">
        <v>844</v>
      </c>
      <c r="D47" s="1">
        <v>1404</v>
      </c>
      <c r="E47" s="1">
        <v>1184</v>
      </c>
      <c r="F47" s="1">
        <v>828</v>
      </c>
      <c r="G47" s="6">
        <v>0.4</v>
      </c>
      <c r="H47" s="1">
        <v>45</v>
      </c>
      <c r="I47" s="1" t="s">
        <v>34</v>
      </c>
      <c r="J47" s="1">
        <v>1206</v>
      </c>
      <c r="K47" s="1">
        <f t="shared" si="11"/>
        <v>-22</v>
      </c>
      <c r="L47" s="1">
        <f t="shared" si="4"/>
        <v>944</v>
      </c>
      <c r="M47" s="1">
        <v>240</v>
      </c>
      <c r="N47" s="1"/>
      <c r="O47" s="1">
        <v>793.19999999999982</v>
      </c>
      <c r="P47" s="1"/>
      <c r="Q47" s="1">
        <f t="shared" si="5"/>
        <v>188.8</v>
      </c>
      <c r="R47" s="5">
        <f t="shared" si="13"/>
        <v>455.60000000000036</v>
      </c>
      <c r="S47" s="5"/>
      <c r="T47" s="1"/>
      <c r="U47" s="1">
        <f t="shared" si="6"/>
        <v>11</v>
      </c>
      <c r="V47" s="1">
        <f t="shared" si="7"/>
        <v>8.5868644067796591</v>
      </c>
      <c r="W47" s="1">
        <v>185</v>
      </c>
      <c r="X47" s="1">
        <v>161.80000000000001</v>
      </c>
      <c r="Y47" s="1">
        <v>172.6</v>
      </c>
      <c r="Z47" s="1">
        <v>180.6</v>
      </c>
      <c r="AA47" s="1">
        <v>172.8</v>
      </c>
      <c r="AB47" s="1">
        <v>199.6</v>
      </c>
      <c r="AC47" s="1"/>
      <c r="AD47" s="1">
        <f t="shared" si="12"/>
        <v>182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83</v>
      </c>
      <c r="B48" s="15" t="s">
        <v>42</v>
      </c>
      <c r="C48" s="15"/>
      <c r="D48" s="15"/>
      <c r="E48" s="15"/>
      <c r="F48" s="15"/>
      <c r="G48" s="16">
        <v>0</v>
      </c>
      <c r="H48" s="15">
        <v>50</v>
      </c>
      <c r="I48" s="15" t="s">
        <v>34</v>
      </c>
      <c r="J48" s="15"/>
      <c r="K48" s="15">
        <f t="shared" si="11"/>
        <v>0</v>
      </c>
      <c r="L48" s="15">
        <f t="shared" si="4"/>
        <v>0</v>
      </c>
      <c r="M48" s="15"/>
      <c r="N48" s="15"/>
      <c r="O48" s="15"/>
      <c r="P48" s="15"/>
      <c r="Q48" s="15">
        <f t="shared" si="5"/>
        <v>0</v>
      </c>
      <c r="R48" s="17"/>
      <c r="S48" s="17"/>
      <c r="T48" s="15"/>
      <c r="U48" s="15" t="e">
        <f t="shared" si="6"/>
        <v>#DIV/0!</v>
      </c>
      <c r="V48" s="15" t="e">
        <f t="shared" si="7"/>
        <v>#DIV/0!</v>
      </c>
      <c r="W48" s="15">
        <v>0</v>
      </c>
      <c r="X48" s="15">
        <v>0</v>
      </c>
      <c r="Y48" s="15">
        <v>0</v>
      </c>
      <c r="Z48" s="15">
        <v>0.2</v>
      </c>
      <c r="AA48" s="15">
        <v>0.2</v>
      </c>
      <c r="AB48" s="15">
        <v>0</v>
      </c>
      <c r="AC48" s="15" t="s">
        <v>51</v>
      </c>
      <c r="AD48" s="15">
        <f t="shared" si="1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42</v>
      </c>
      <c r="C49" s="1">
        <v>740</v>
      </c>
      <c r="D49" s="1">
        <v>1446</v>
      </c>
      <c r="E49" s="1">
        <v>1221</v>
      </c>
      <c r="F49" s="1">
        <v>668</v>
      </c>
      <c r="G49" s="6">
        <v>0.4</v>
      </c>
      <c r="H49" s="1">
        <v>45</v>
      </c>
      <c r="I49" s="1" t="s">
        <v>34</v>
      </c>
      <c r="J49" s="1">
        <v>1283</v>
      </c>
      <c r="K49" s="1">
        <f t="shared" si="11"/>
        <v>-62</v>
      </c>
      <c r="L49" s="1">
        <f t="shared" si="4"/>
        <v>897</v>
      </c>
      <c r="M49" s="1">
        <v>324</v>
      </c>
      <c r="N49" s="1">
        <v>200</v>
      </c>
      <c r="O49" s="1">
        <v>646</v>
      </c>
      <c r="P49" s="1"/>
      <c r="Q49" s="1">
        <f t="shared" si="5"/>
        <v>179.4</v>
      </c>
      <c r="R49" s="5">
        <f>11*Q49-P49-O49-N49-F49</f>
        <v>459.40000000000009</v>
      </c>
      <c r="S49" s="5"/>
      <c r="T49" s="1"/>
      <c r="U49" s="1">
        <f t="shared" si="6"/>
        <v>11</v>
      </c>
      <c r="V49" s="1">
        <f t="shared" si="7"/>
        <v>8.4392419175027875</v>
      </c>
      <c r="W49" s="1">
        <v>177.8</v>
      </c>
      <c r="X49" s="1">
        <v>164</v>
      </c>
      <c r="Y49" s="1">
        <v>158.19999999999999</v>
      </c>
      <c r="Z49" s="1">
        <v>152.19999999999999</v>
      </c>
      <c r="AA49" s="1">
        <v>149.4</v>
      </c>
      <c r="AB49" s="1">
        <v>170.8</v>
      </c>
      <c r="AC49" s="1"/>
      <c r="AD49" s="1">
        <f t="shared" si="12"/>
        <v>184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85</v>
      </c>
      <c r="B50" s="10" t="s">
        <v>42</v>
      </c>
      <c r="C50" s="10"/>
      <c r="D50" s="10">
        <v>552</v>
      </c>
      <c r="E50" s="10">
        <v>552</v>
      </c>
      <c r="F50" s="10"/>
      <c r="G50" s="11">
        <v>0</v>
      </c>
      <c r="H50" s="10" t="e">
        <v>#N/A</v>
      </c>
      <c r="I50" s="10" t="s">
        <v>36</v>
      </c>
      <c r="J50" s="10">
        <v>552</v>
      </c>
      <c r="K50" s="10">
        <f t="shared" si="11"/>
        <v>0</v>
      </c>
      <c r="L50" s="10">
        <f t="shared" si="4"/>
        <v>0</v>
      </c>
      <c r="M50" s="10">
        <v>552</v>
      </c>
      <c r="N50" s="10"/>
      <c r="O50" s="10"/>
      <c r="P50" s="10"/>
      <c r="Q50" s="10">
        <f t="shared" si="5"/>
        <v>0</v>
      </c>
      <c r="R50" s="12"/>
      <c r="S50" s="12"/>
      <c r="T50" s="10"/>
      <c r="U50" s="10" t="e">
        <f t="shared" si="6"/>
        <v>#DIV/0!</v>
      </c>
      <c r="V50" s="10" t="e">
        <f t="shared" si="7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/>
      <c r="AD50" s="10">
        <f t="shared" si="1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33</v>
      </c>
      <c r="C51" s="1">
        <v>567.05899999999997</v>
      </c>
      <c r="D51" s="1">
        <v>482.565</v>
      </c>
      <c r="E51" s="1">
        <v>345.40199999999999</v>
      </c>
      <c r="F51" s="1">
        <v>557.19299999999998</v>
      </c>
      <c r="G51" s="6">
        <v>1</v>
      </c>
      <c r="H51" s="1">
        <v>45</v>
      </c>
      <c r="I51" s="1" t="s">
        <v>34</v>
      </c>
      <c r="J51" s="1">
        <v>314.8</v>
      </c>
      <c r="K51" s="1">
        <f t="shared" si="11"/>
        <v>30.601999999999975</v>
      </c>
      <c r="L51" s="1">
        <f t="shared" si="4"/>
        <v>345.40199999999999</v>
      </c>
      <c r="M51" s="1"/>
      <c r="N51" s="1"/>
      <c r="O51" s="1">
        <v>104.20100000000011</v>
      </c>
      <c r="P51" s="1"/>
      <c r="Q51" s="1">
        <f t="shared" si="5"/>
        <v>69.080399999999997</v>
      </c>
      <c r="R51" s="5">
        <f>11*Q51-P51-O51-N51-F51</f>
        <v>98.490399999999795</v>
      </c>
      <c r="S51" s="5"/>
      <c r="T51" s="1"/>
      <c r="U51" s="1">
        <f t="shared" si="6"/>
        <v>11</v>
      </c>
      <c r="V51" s="1">
        <f t="shared" si="7"/>
        <v>9.5742641907111157</v>
      </c>
      <c r="W51" s="1">
        <v>76.172200000000004</v>
      </c>
      <c r="X51" s="1">
        <v>80.302999999999997</v>
      </c>
      <c r="Y51" s="1">
        <v>67.236400000000003</v>
      </c>
      <c r="Z51" s="1">
        <v>54.687600000000003</v>
      </c>
      <c r="AA51" s="1">
        <v>66.776199999999989</v>
      </c>
      <c r="AB51" s="1">
        <v>93.555399999999992</v>
      </c>
      <c r="AC51" s="1"/>
      <c r="AD51" s="1">
        <f t="shared" si="12"/>
        <v>98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87</v>
      </c>
      <c r="B52" s="15" t="s">
        <v>42</v>
      </c>
      <c r="C52" s="15"/>
      <c r="D52" s="15">
        <v>450</v>
      </c>
      <c r="E52" s="15">
        <v>450</v>
      </c>
      <c r="F52" s="15"/>
      <c r="G52" s="16">
        <v>0</v>
      </c>
      <c r="H52" s="15" t="e">
        <v>#N/A</v>
      </c>
      <c r="I52" s="15" t="s">
        <v>34</v>
      </c>
      <c r="J52" s="15">
        <v>450</v>
      </c>
      <c r="K52" s="15">
        <f t="shared" si="11"/>
        <v>0</v>
      </c>
      <c r="L52" s="15">
        <f t="shared" si="4"/>
        <v>0</v>
      </c>
      <c r="M52" s="15">
        <v>450</v>
      </c>
      <c r="N52" s="15"/>
      <c r="O52" s="15"/>
      <c r="P52" s="15"/>
      <c r="Q52" s="15">
        <f t="shared" si="5"/>
        <v>0</v>
      </c>
      <c r="R52" s="17"/>
      <c r="S52" s="17"/>
      <c r="T52" s="15"/>
      <c r="U52" s="15" t="e">
        <f t="shared" si="6"/>
        <v>#DIV/0!</v>
      </c>
      <c r="V52" s="15" t="e">
        <f t="shared" si="7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 t="s">
        <v>51</v>
      </c>
      <c r="AD52" s="15">
        <f t="shared" si="1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88</v>
      </c>
      <c r="B53" s="10" t="s">
        <v>42</v>
      </c>
      <c r="C53" s="10"/>
      <c r="D53" s="10">
        <v>560</v>
      </c>
      <c r="E53" s="10">
        <v>560</v>
      </c>
      <c r="F53" s="10"/>
      <c r="G53" s="11">
        <v>0</v>
      </c>
      <c r="H53" s="10" t="e">
        <v>#N/A</v>
      </c>
      <c r="I53" s="10" t="s">
        <v>36</v>
      </c>
      <c r="J53" s="10">
        <v>560</v>
      </c>
      <c r="K53" s="10">
        <f t="shared" si="11"/>
        <v>0</v>
      </c>
      <c r="L53" s="10">
        <f t="shared" si="4"/>
        <v>0</v>
      </c>
      <c r="M53" s="10">
        <v>560</v>
      </c>
      <c r="N53" s="10"/>
      <c r="O53" s="10"/>
      <c r="P53" s="10"/>
      <c r="Q53" s="10">
        <f t="shared" si="5"/>
        <v>0</v>
      </c>
      <c r="R53" s="12"/>
      <c r="S53" s="12"/>
      <c r="T53" s="10"/>
      <c r="U53" s="10" t="e">
        <f t="shared" si="6"/>
        <v>#DIV/0!</v>
      </c>
      <c r="V53" s="10" t="e">
        <f t="shared" si="7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/>
      <c r="AD53" s="10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42</v>
      </c>
      <c r="C54" s="1">
        <v>229</v>
      </c>
      <c r="D54" s="1">
        <v>186</v>
      </c>
      <c r="E54" s="1">
        <v>194</v>
      </c>
      <c r="F54" s="1">
        <v>184</v>
      </c>
      <c r="G54" s="6">
        <v>0.35</v>
      </c>
      <c r="H54" s="1">
        <v>40</v>
      </c>
      <c r="I54" s="1" t="s">
        <v>34</v>
      </c>
      <c r="J54" s="1">
        <v>233</v>
      </c>
      <c r="K54" s="1">
        <f t="shared" si="11"/>
        <v>-39</v>
      </c>
      <c r="L54" s="1">
        <f t="shared" si="4"/>
        <v>194</v>
      </c>
      <c r="M54" s="1"/>
      <c r="N54" s="1"/>
      <c r="O54" s="1">
        <v>77</v>
      </c>
      <c r="P54" s="1"/>
      <c r="Q54" s="1">
        <f t="shared" si="5"/>
        <v>38.799999999999997</v>
      </c>
      <c r="R54" s="5">
        <f t="shared" ref="R54:R59" si="14">11*Q54-P54-O54-N54-F54</f>
        <v>165.79999999999995</v>
      </c>
      <c r="S54" s="5"/>
      <c r="T54" s="1"/>
      <c r="U54" s="1">
        <f t="shared" si="6"/>
        <v>11</v>
      </c>
      <c r="V54" s="1">
        <f t="shared" si="7"/>
        <v>6.7268041237113403</v>
      </c>
      <c r="W54" s="1">
        <v>30.2</v>
      </c>
      <c r="X54" s="1">
        <v>23.4</v>
      </c>
      <c r="Y54" s="1">
        <v>35.200000000000003</v>
      </c>
      <c r="Z54" s="1">
        <v>48.141800000000003</v>
      </c>
      <c r="AA54" s="1">
        <v>39.341799999999999</v>
      </c>
      <c r="AB54" s="1">
        <v>33</v>
      </c>
      <c r="AC54" s="1"/>
      <c r="AD54" s="1">
        <f t="shared" si="12"/>
        <v>58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33</v>
      </c>
      <c r="C55" s="1">
        <v>29.209</v>
      </c>
      <c r="D55" s="1">
        <v>47.098999999999997</v>
      </c>
      <c r="E55" s="1">
        <v>32.228000000000002</v>
      </c>
      <c r="F55" s="1">
        <v>36.875</v>
      </c>
      <c r="G55" s="6">
        <v>1</v>
      </c>
      <c r="H55" s="1">
        <v>40</v>
      </c>
      <c r="I55" s="1" t="s">
        <v>34</v>
      </c>
      <c r="J55" s="1">
        <v>35.9</v>
      </c>
      <c r="K55" s="1">
        <f t="shared" si="11"/>
        <v>-3.671999999999997</v>
      </c>
      <c r="L55" s="1">
        <f t="shared" si="4"/>
        <v>32.228000000000002</v>
      </c>
      <c r="M55" s="1"/>
      <c r="N55" s="1"/>
      <c r="O55" s="1">
        <v>23.835000000000001</v>
      </c>
      <c r="P55" s="1"/>
      <c r="Q55" s="1">
        <f t="shared" si="5"/>
        <v>6.4456000000000007</v>
      </c>
      <c r="R55" s="5">
        <f t="shared" si="14"/>
        <v>10.191600000000001</v>
      </c>
      <c r="S55" s="5"/>
      <c r="T55" s="1"/>
      <c r="U55" s="1">
        <f t="shared" si="6"/>
        <v>11</v>
      </c>
      <c r="V55" s="1">
        <f t="shared" si="7"/>
        <v>9.4188283480203534</v>
      </c>
      <c r="W55" s="1">
        <v>6.4476000000000004</v>
      </c>
      <c r="X55" s="1">
        <v>5.0540000000000003</v>
      </c>
      <c r="Y55" s="1">
        <v>5.0129999999999999</v>
      </c>
      <c r="Z55" s="1">
        <v>5.8423999999999996</v>
      </c>
      <c r="AA55" s="1">
        <v>5.1567999999999996</v>
      </c>
      <c r="AB55" s="1">
        <v>5.1482000000000001</v>
      </c>
      <c r="AC55" s="1"/>
      <c r="AD55" s="1">
        <f t="shared" si="12"/>
        <v>10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42</v>
      </c>
      <c r="C56" s="1">
        <v>665</v>
      </c>
      <c r="D56" s="1">
        <v>834</v>
      </c>
      <c r="E56" s="1">
        <v>888</v>
      </c>
      <c r="F56" s="1">
        <v>369</v>
      </c>
      <c r="G56" s="6">
        <v>0.4</v>
      </c>
      <c r="H56" s="1">
        <v>40</v>
      </c>
      <c r="I56" s="1" t="s">
        <v>34</v>
      </c>
      <c r="J56" s="1">
        <v>902</v>
      </c>
      <c r="K56" s="1">
        <f t="shared" si="11"/>
        <v>-14</v>
      </c>
      <c r="L56" s="1">
        <f t="shared" si="4"/>
        <v>552</v>
      </c>
      <c r="M56" s="1">
        <v>336</v>
      </c>
      <c r="N56" s="1">
        <v>200</v>
      </c>
      <c r="O56" s="1">
        <v>482.8</v>
      </c>
      <c r="P56" s="1"/>
      <c r="Q56" s="1">
        <f t="shared" si="5"/>
        <v>110.4</v>
      </c>
      <c r="R56" s="5">
        <f t="shared" si="14"/>
        <v>162.60000000000014</v>
      </c>
      <c r="S56" s="5"/>
      <c r="T56" s="1"/>
      <c r="U56" s="1">
        <f t="shared" si="6"/>
        <v>11</v>
      </c>
      <c r="V56" s="1">
        <f t="shared" si="7"/>
        <v>9.5271739130434767</v>
      </c>
      <c r="W56" s="1">
        <v>122.2</v>
      </c>
      <c r="X56" s="1">
        <v>103</v>
      </c>
      <c r="Y56" s="1">
        <v>89</v>
      </c>
      <c r="Z56" s="1">
        <v>109.8</v>
      </c>
      <c r="AA56" s="1">
        <v>110.8</v>
      </c>
      <c r="AB56" s="1">
        <v>117</v>
      </c>
      <c r="AC56" s="1"/>
      <c r="AD56" s="1">
        <f t="shared" si="12"/>
        <v>65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42</v>
      </c>
      <c r="C57" s="1">
        <v>769</v>
      </c>
      <c r="D57" s="1">
        <v>2838</v>
      </c>
      <c r="E57" s="1">
        <v>2848</v>
      </c>
      <c r="F57" s="1">
        <v>497</v>
      </c>
      <c r="G57" s="6">
        <v>0.4</v>
      </c>
      <c r="H57" s="1">
        <v>45</v>
      </c>
      <c r="I57" s="1" t="s">
        <v>34</v>
      </c>
      <c r="J57" s="1">
        <v>2852</v>
      </c>
      <c r="K57" s="1">
        <f t="shared" si="11"/>
        <v>-4</v>
      </c>
      <c r="L57" s="1">
        <f t="shared" si="4"/>
        <v>844</v>
      </c>
      <c r="M57" s="1">
        <v>2004</v>
      </c>
      <c r="N57" s="1">
        <v>200</v>
      </c>
      <c r="O57" s="1">
        <v>817.59999999999991</v>
      </c>
      <c r="P57" s="1"/>
      <c r="Q57" s="1">
        <f t="shared" si="5"/>
        <v>168.8</v>
      </c>
      <c r="R57" s="5">
        <f t="shared" si="14"/>
        <v>342.20000000000027</v>
      </c>
      <c r="S57" s="5"/>
      <c r="T57" s="1"/>
      <c r="U57" s="1">
        <f t="shared" si="6"/>
        <v>11</v>
      </c>
      <c r="V57" s="1">
        <f t="shared" si="7"/>
        <v>8.9727488151658754</v>
      </c>
      <c r="W57" s="1">
        <v>174.6</v>
      </c>
      <c r="X57" s="1">
        <v>139.4</v>
      </c>
      <c r="Y57" s="1">
        <v>132</v>
      </c>
      <c r="Z57" s="1">
        <v>152.80000000000001</v>
      </c>
      <c r="AA57" s="1">
        <v>148.6</v>
      </c>
      <c r="AB57" s="1">
        <v>165.4</v>
      </c>
      <c r="AC57" s="1"/>
      <c r="AD57" s="1">
        <f t="shared" si="12"/>
        <v>137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33</v>
      </c>
      <c r="C58" s="1">
        <v>41.387</v>
      </c>
      <c r="D58" s="1">
        <v>47.485999999999997</v>
      </c>
      <c r="E58" s="1">
        <v>36.530999999999999</v>
      </c>
      <c r="F58" s="1">
        <v>42.948999999999998</v>
      </c>
      <c r="G58" s="6">
        <v>1</v>
      </c>
      <c r="H58" s="1">
        <v>40</v>
      </c>
      <c r="I58" s="1" t="s">
        <v>34</v>
      </c>
      <c r="J58" s="1">
        <v>41</v>
      </c>
      <c r="K58" s="1">
        <f t="shared" si="11"/>
        <v>-4.4690000000000012</v>
      </c>
      <c r="L58" s="1">
        <f t="shared" si="4"/>
        <v>36.530999999999999</v>
      </c>
      <c r="M58" s="1"/>
      <c r="N58" s="1"/>
      <c r="O58" s="1">
        <v>39.626199999999997</v>
      </c>
      <c r="P58" s="1"/>
      <c r="Q58" s="1">
        <f t="shared" si="5"/>
        <v>7.3061999999999996</v>
      </c>
      <c r="R58" s="5"/>
      <c r="S58" s="5"/>
      <c r="T58" s="1"/>
      <c r="U58" s="1">
        <f t="shared" si="6"/>
        <v>11.302072212641319</v>
      </c>
      <c r="V58" s="1">
        <f t="shared" si="7"/>
        <v>11.302072212641319</v>
      </c>
      <c r="W58" s="1">
        <v>8.3079999999999998</v>
      </c>
      <c r="X58" s="1">
        <v>7.0568</v>
      </c>
      <c r="Y58" s="1">
        <v>6.4802000000000008</v>
      </c>
      <c r="Z58" s="1">
        <v>8.0096000000000007</v>
      </c>
      <c r="AA58" s="1">
        <v>8.0063999999999993</v>
      </c>
      <c r="AB58" s="1">
        <v>8.3000000000000007</v>
      </c>
      <c r="AC58" s="1"/>
      <c r="AD58" s="1">
        <f t="shared" si="1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42</v>
      </c>
      <c r="C59" s="1">
        <v>292</v>
      </c>
      <c r="D59" s="1">
        <v>180</v>
      </c>
      <c r="E59" s="1">
        <v>274</v>
      </c>
      <c r="F59" s="1">
        <v>151</v>
      </c>
      <c r="G59" s="6">
        <v>0.35</v>
      </c>
      <c r="H59" s="1">
        <v>40</v>
      </c>
      <c r="I59" s="1" t="s">
        <v>34</v>
      </c>
      <c r="J59" s="1">
        <v>287</v>
      </c>
      <c r="K59" s="1">
        <f t="shared" si="11"/>
        <v>-13</v>
      </c>
      <c r="L59" s="1">
        <f t="shared" si="4"/>
        <v>274</v>
      </c>
      <c r="M59" s="1"/>
      <c r="N59" s="1"/>
      <c r="O59" s="1">
        <v>368</v>
      </c>
      <c r="P59" s="1"/>
      <c r="Q59" s="1">
        <f t="shared" si="5"/>
        <v>54.8</v>
      </c>
      <c r="R59" s="5">
        <f t="shared" si="14"/>
        <v>83.799999999999955</v>
      </c>
      <c r="S59" s="5"/>
      <c r="T59" s="1"/>
      <c r="U59" s="1">
        <f t="shared" si="6"/>
        <v>11</v>
      </c>
      <c r="V59" s="1">
        <f t="shared" si="7"/>
        <v>9.4708029197080297</v>
      </c>
      <c r="W59" s="1">
        <v>55.6</v>
      </c>
      <c r="X59" s="1">
        <v>39.799999999999997</v>
      </c>
      <c r="Y59" s="1">
        <v>44</v>
      </c>
      <c r="Z59" s="1">
        <v>59.4</v>
      </c>
      <c r="AA59" s="1">
        <v>53.2</v>
      </c>
      <c r="AB59" s="1">
        <v>52.6</v>
      </c>
      <c r="AC59" s="1"/>
      <c r="AD59" s="1">
        <f t="shared" si="12"/>
        <v>29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95</v>
      </c>
      <c r="B60" s="10" t="s">
        <v>42</v>
      </c>
      <c r="C60" s="10"/>
      <c r="D60" s="10">
        <v>312</v>
      </c>
      <c r="E60" s="10">
        <v>312</v>
      </c>
      <c r="F60" s="10"/>
      <c r="G60" s="11">
        <v>0</v>
      </c>
      <c r="H60" s="10" t="e">
        <v>#N/A</v>
      </c>
      <c r="I60" s="10" t="s">
        <v>36</v>
      </c>
      <c r="J60" s="10">
        <v>312</v>
      </c>
      <c r="K60" s="10">
        <f t="shared" si="11"/>
        <v>0</v>
      </c>
      <c r="L60" s="10">
        <f t="shared" si="4"/>
        <v>0</v>
      </c>
      <c r="M60" s="10">
        <v>312</v>
      </c>
      <c r="N60" s="10"/>
      <c r="O60" s="10"/>
      <c r="P60" s="10"/>
      <c r="Q60" s="10">
        <f t="shared" si="5"/>
        <v>0</v>
      </c>
      <c r="R60" s="12"/>
      <c r="S60" s="12"/>
      <c r="T60" s="10"/>
      <c r="U60" s="10" t="e">
        <f t="shared" si="6"/>
        <v>#DIV/0!</v>
      </c>
      <c r="V60" s="10" t="e">
        <f t="shared" si="7"/>
        <v>#DIV/0!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/>
      <c r="AD60" s="10">
        <f t="shared" si="1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42</v>
      </c>
      <c r="C61" s="1">
        <v>397</v>
      </c>
      <c r="D61" s="1">
        <v>678</v>
      </c>
      <c r="E61" s="1">
        <v>770</v>
      </c>
      <c r="F61" s="1">
        <v>238</v>
      </c>
      <c r="G61" s="6">
        <v>0.4</v>
      </c>
      <c r="H61" s="1">
        <v>40</v>
      </c>
      <c r="I61" s="1" t="s">
        <v>34</v>
      </c>
      <c r="J61" s="1">
        <v>775</v>
      </c>
      <c r="K61" s="1">
        <f t="shared" si="11"/>
        <v>-5</v>
      </c>
      <c r="L61" s="1">
        <f t="shared" si="4"/>
        <v>362</v>
      </c>
      <c r="M61" s="1">
        <v>408</v>
      </c>
      <c r="N61" s="1"/>
      <c r="O61" s="1">
        <v>197.8</v>
      </c>
      <c r="P61" s="1"/>
      <c r="Q61" s="1">
        <f t="shared" si="5"/>
        <v>72.400000000000006</v>
      </c>
      <c r="R61" s="5">
        <f t="shared" ref="R61:R63" si="15">11*Q61-P61-O61-N61-F61</f>
        <v>360.60000000000014</v>
      </c>
      <c r="S61" s="5"/>
      <c r="T61" s="1"/>
      <c r="U61" s="1">
        <f t="shared" si="6"/>
        <v>11</v>
      </c>
      <c r="V61" s="1">
        <f t="shared" si="7"/>
        <v>6.0193370165745854</v>
      </c>
      <c r="W61" s="1">
        <v>57.2</v>
      </c>
      <c r="X61" s="1">
        <v>54.2</v>
      </c>
      <c r="Y61" s="1">
        <v>64</v>
      </c>
      <c r="Z61" s="1">
        <v>64.400000000000006</v>
      </c>
      <c r="AA61" s="1">
        <v>67.8</v>
      </c>
      <c r="AB61" s="1">
        <v>73.2</v>
      </c>
      <c r="AC61" s="1"/>
      <c r="AD61" s="1">
        <f t="shared" si="12"/>
        <v>144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33</v>
      </c>
      <c r="C62" s="1">
        <v>262.33100000000002</v>
      </c>
      <c r="D62" s="1">
        <v>183.98500000000001</v>
      </c>
      <c r="E62" s="1">
        <v>171.52199999999999</v>
      </c>
      <c r="F62" s="1">
        <v>197.37899999999999</v>
      </c>
      <c r="G62" s="6">
        <v>1</v>
      </c>
      <c r="H62" s="1">
        <v>50</v>
      </c>
      <c r="I62" s="1" t="s">
        <v>34</v>
      </c>
      <c r="J62" s="1">
        <v>165</v>
      </c>
      <c r="K62" s="1">
        <f t="shared" si="11"/>
        <v>6.5219999999999914</v>
      </c>
      <c r="L62" s="1">
        <f t="shared" si="4"/>
        <v>171.52199999999999</v>
      </c>
      <c r="M62" s="1"/>
      <c r="N62" s="1"/>
      <c r="O62" s="1">
        <v>55.686399999999963</v>
      </c>
      <c r="P62" s="1"/>
      <c r="Q62" s="1">
        <f t="shared" si="5"/>
        <v>34.304400000000001</v>
      </c>
      <c r="R62" s="5">
        <f t="shared" si="15"/>
        <v>124.28300000000004</v>
      </c>
      <c r="S62" s="5"/>
      <c r="T62" s="1"/>
      <c r="U62" s="1">
        <f t="shared" si="6"/>
        <v>10.999999999999998</v>
      </c>
      <c r="V62" s="1">
        <f t="shared" si="7"/>
        <v>7.3770536724151992</v>
      </c>
      <c r="W62" s="1">
        <v>33.119399999999999</v>
      </c>
      <c r="X62" s="1">
        <v>33.102600000000002</v>
      </c>
      <c r="Y62" s="1">
        <v>32.643799999999999</v>
      </c>
      <c r="Z62" s="1">
        <v>28.814599999999999</v>
      </c>
      <c r="AA62" s="1">
        <v>33.1676</v>
      </c>
      <c r="AB62" s="1">
        <v>44.707000000000001</v>
      </c>
      <c r="AC62" s="1"/>
      <c r="AD62" s="1">
        <f t="shared" si="12"/>
        <v>124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33</v>
      </c>
      <c r="C63" s="1">
        <v>469.50900000000001</v>
      </c>
      <c r="D63" s="1">
        <v>556.18700000000001</v>
      </c>
      <c r="E63" s="1">
        <v>463.197</v>
      </c>
      <c r="F63" s="1">
        <v>450.41699999999997</v>
      </c>
      <c r="G63" s="6">
        <v>1</v>
      </c>
      <c r="H63" s="1">
        <v>50</v>
      </c>
      <c r="I63" s="1" t="s">
        <v>34</v>
      </c>
      <c r="J63" s="1">
        <v>435.95</v>
      </c>
      <c r="K63" s="1">
        <f t="shared" si="11"/>
        <v>27.247000000000014</v>
      </c>
      <c r="L63" s="1">
        <f t="shared" si="4"/>
        <v>463.197</v>
      </c>
      <c r="M63" s="1"/>
      <c r="N63" s="1"/>
      <c r="O63" s="1">
        <v>395.32760000000007</v>
      </c>
      <c r="P63" s="1"/>
      <c r="Q63" s="1">
        <f t="shared" si="5"/>
        <v>92.639399999999995</v>
      </c>
      <c r="R63" s="5">
        <f t="shared" si="15"/>
        <v>173.28879999999987</v>
      </c>
      <c r="S63" s="5"/>
      <c r="T63" s="1"/>
      <c r="U63" s="1">
        <f t="shared" si="6"/>
        <v>10.999999999999998</v>
      </c>
      <c r="V63" s="1">
        <f t="shared" si="7"/>
        <v>9.129426572279181</v>
      </c>
      <c r="W63" s="1">
        <v>93.834000000000003</v>
      </c>
      <c r="X63" s="1">
        <v>80.395399999999995</v>
      </c>
      <c r="Y63" s="1">
        <v>80.369600000000005</v>
      </c>
      <c r="Z63" s="1">
        <v>75.719399999999993</v>
      </c>
      <c r="AA63" s="1">
        <v>76.412999999999997</v>
      </c>
      <c r="AB63" s="1">
        <v>99.461600000000004</v>
      </c>
      <c r="AC63" s="1"/>
      <c r="AD63" s="1">
        <f t="shared" si="12"/>
        <v>173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99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11"/>
        <v>0</v>
      </c>
      <c r="L64" s="15">
        <f t="shared" si="4"/>
        <v>0</v>
      </c>
      <c r="M64" s="15"/>
      <c r="N64" s="15"/>
      <c r="O64" s="15"/>
      <c r="P64" s="15"/>
      <c r="Q64" s="15">
        <f t="shared" si="5"/>
        <v>0</v>
      </c>
      <c r="R64" s="17"/>
      <c r="S64" s="17"/>
      <c r="T64" s="15"/>
      <c r="U64" s="15" t="e">
        <f t="shared" si="6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51</v>
      </c>
      <c r="AD64" s="15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100</v>
      </c>
      <c r="B65" s="15" t="s">
        <v>33</v>
      </c>
      <c r="C65" s="15"/>
      <c r="D65" s="15"/>
      <c r="E65" s="15"/>
      <c r="F65" s="15"/>
      <c r="G65" s="16">
        <v>0</v>
      </c>
      <c r="H65" s="15">
        <v>40</v>
      </c>
      <c r="I65" s="15" t="s">
        <v>34</v>
      </c>
      <c r="J65" s="15"/>
      <c r="K65" s="15">
        <f t="shared" si="11"/>
        <v>0</v>
      </c>
      <c r="L65" s="15">
        <f t="shared" si="4"/>
        <v>0</v>
      </c>
      <c r="M65" s="15"/>
      <c r="N65" s="15"/>
      <c r="O65" s="15"/>
      <c r="P65" s="15"/>
      <c r="Q65" s="15">
        <f t="shared" si="5"/>
        <v>0</v>
      </c>
      <c r="R65" s="17"/>
      <c r="S65" s="17"/>
      <c r="T65" s="15"/>
      <c r="U65" s="15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51</v>
      </c>
      <c r="AD65" s="15">
        <f t="shared" si="1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101</v>
      </c>
      <c r="B66" s="15" t="s">
        <v>33</v>
      </c>
      <c r="C66" s="15"/>
      <c r="D66" s="15"/>
      <c r="E66" s="15"/>
      <c r="F66" s="15"/>
      <c r="G66" s="16">
        <v>0</v>
      </c>
      <c r="H66" s="15" t="e">
        <v>#N/A</v>
      </c>
      <c r="I66" s="15" t="s">
        <v>34</v>
      </c>
      <c r="J66" s="15"/>
      <c r="K66" s="15">
        <f t="shared" si="11"/>
        <v>0</v>
      </c>
      <c r="L66" s="15">
        <f t="shared" si="4"/>
        <v>0</v>
      </c>
      <c r="M66" s="15"/>
      <c r="N66" s="15"/>
      <c r="O66" s="15"/>
      <c r="P66" s="15"/>
      <c r="Q66" s="15">
        <f t="shared" si="5"/>
        <v>0</v>
      </c>
      <c r="R66" s="17"/>
      <c r="S66" s="17"/>
      <c r="T66" s="15"/>
      <c r="U66" s="15" t="e">
        <f t="shared" si="6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51</v>
      </c>
      <c r="AD66" s="15">
        <f t="shared" si="1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42</v>
      </c>
      <c r="C67" s="1">
        <v>65.644999999999996</v>
      </c>
      <c r="D67" s="1">
        <v>160</v>
      </c>
      <c r="E67" s="1">
        <v>76</v>
      </c>
      <c r="F67" s="1">
        <v>127</v>
      </c>
      <c r="G67" s="6">
        <v>0.45</v>
      </c>
      <c r="H67" s="1">
        <v>50</v>
      </c>
      <c r="I67" s="1" t="s">
        <v>34</v>
      </c>
      <c r="J67" s="1">
        <v>96</v>
      </c>
      <c r="K67" s="1">
        <f t="shared" si="11"/>
        <v>-20</v>
      </c>
      <c r="L67" s="1">
        <f t="shared" si="4"/>
        <v>76</v>
      </c>
      <c r="M67" s="1"/>
      <c r="N67" s="1"/>
      <c r="O67" s="1">
        <v>23.084000000000032</v>
      </c>
      <c r="P67" s="1"/>
      <c r="Q67" s="1">
        <f t="shared" si="5"/>
        <v>15.2</v>
      </c>
      <c r="R67" s="5">
        <f>11*Q67-P67-O67-N67-F67</f>
        <v>17.115999999999957</v>
      </c>
      <c r="S67" s="5"/>
      <c r="T67" s="1"/>
      <c r="U67" s="1">
        <f t="shared" si="6"/>
        <v>11</v>
      </c>
      <c r="V67" s="1">
        <f t="shared" si="7"/>
        <v>9.8739473684210548</v>
      </c>
      <c r="W67" s="1">
        <v>16.399999999999999</v>
      </c>
      <c r="X67" s="1">
        <v>16.271000000000001</v>
      </c>
      <c r="Y67" s="1">
        <v>17.071000000000002</v>
      </c>
      <c r="Z67" s="1">
        <v>13.8</v>
      </c>
      <c r="AA67" s="1">
        <v>10.4</v>
      </c>
      <c r="AB67" s="1">
        <v>17.8</v>
      </c>
      <c r="AC67" s="1"/>
      <c r="AD67" s="1">
        <f t="shared" si="12"/>
        <v>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103</v>
      </c>
      <c r="B68" s="10" t="s">
        <v>42</v>
      </c>
      <c r="C68" s="10"/>
      <c r="D68" s="10">
        <v>285</v>
      </c>
      <c r="E68" s="10">
        <v>285</v>
      </c>
      <c r="F68" s="10"/>
      <c r="G68" s="11">
        <v>0</v>
      </c>
      <c r="H68" s="10" t="e">
        <v>#N/A</v>
      </c>
      <c r="I68" s="10" t="s">
        <v>36</v>
      </c>
      <c r="J68" s="10">
        <v>285</v>
      </c>
      <c r="K68" s="10">
        <f t="shared" si="11"/>
        <v>0</v>
      </c>
      <c r="L68" s="10">
        <f t="shared" si="4"/>
        <v>3</v>
      </c>
      <c r="M68" s="10">
        <v>282</v>
      </c>
      <c r="N68" s="10"/>
      <c r="O68" s="10"/>
      <c r="P68" s="10"/>
      <c r="Q68" s="10">
        <f t="shared" si="5"/>
        <v>0.6</v>
      </c>
      <c r="R68" s="12"/>
      <c r="S68" s="12"/>
      <c r="T68" s="10"/>
      <c r="U68" s="10">
        <f t="shared" si="6"/>
        <v>0</v>
      </c>
      <c r="V68" s="10">
        <f t="shared" si="7"/>
        <v>0</v>
      </c>
      <c r="W68" s="10">
        <v>0.6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/>
      <c r="AD68" s="10">
        <f t="shared" si="1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104</v>
      </c>
      <c r="B69" s="15" t="s">
        <v>33</v>
      </c>
      <c r="C69" s="15"/>
      <c r="D69" s="15"/>
      <c r="E69" s="15"/>
      <c r="F69" s="15"/>
      <c r="G69" s="16">
        <v>0</v>
      </c>
      <c r="H69" s="15" t="e">
        <v>#N/A</v>
      </c>
      <c r="I69" s="15" t="s">
        <v>34</v>
      </c>
      <c r="J69" s="15"/>
      <c r="K69" s="15">
        <f t="shared" ref="K69:K100" si="16">E69-J69</f>
        <v>0</v>
      </c>
      <c r="L69" s="15">
        <f t="shared" si="4"/>
        <v>0</v>
      </c>
      <c r="M69" s="15"/>
      <c r="N69" s="15"/>
      <c r="O69" s="15"/>
      <c r="P69" s="15"/>
      <c r="Q69" s="15">
        <f t="shared" si="5"/>
        <v>0</v>
      </c>
      <c r="R69" s="17"/>
      <c r="S69" s="17"/>
      <c r="T69" s="15"/>
      <c r="U69" s="15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51</v>
      </c>
      <c r="AD69" s="15">
        <f t="shared" si="1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42</v>
      </c>
      <c r="C70" s="1">
        <v>204</v>
      </c>
      <c r="D70" s="1"/>
      <c r="E70" s="1">
        <v>133</v>
      </c>
      <c r="F70" s="1">
        <v>64</v>
      </c>
      <c r="G70" s="6">
        <v>0.4</v>
      </c>
      <c r="H70" s="1">
        <v>40</v>
      </c>
      <c r="I70" s="1" t="s">
        <v>34</v>
      </c>
      <c r="J70" s="1">
        <v>142</v>
      </c>
      <c r="K70" s="1">
        <f t="shared" si="16"/>
        <v>-9</v>
      </c>
      <c r="L70" s="1">
        <f t="shared" ref="L70:L110" si="17">E70-M70</f>
        <v>133</v>
      </c>
      <c r="M70" s="1"/>
      <c r="N70" s="1"/>
      <c r="O70" s="1">
        <v>65.800000000000011</v>
      </c>
      <c r="P70" s="1"/>
      <c r="Q70" s="1">
        <f t="shared" ref="Q70:Q114" si="18">L70/5</f>
        <v>26.6</v>
      </c>
      <c r="R70" s="5">
        <f t="shared" ref="R70:R72" si="19">11*Q70-P70-O70-N70-F70</f>
        <v>162.80000000000001</v>
      </c>
      <c r="S70" s="5"/>
      <c r="T70" s="1"/>
      <c r="U70" s="1">
        <f t="shared" ref="U70:U110" si="20">(F70+N70+O70+P70+R70)/Q70</f>
        <v>11</v>
      </c>
      <c r="V70" s="1">
        <f t="shared" ref="V70:V110" si="21">(F70+N70+O70+P70)/Q70</f>
        <v>4.8796992481203008</v>
      </c>
      <c r="W70" s="1">
        <v>20.6</v>
      </c>
      <c r="X70" s="1">
        <v>0.2</v>
      </c>
      <c r="Y70" s="1">
        <v>0.4</v>
      </c>
      <c r="Z70" s="1">
        <v>15.2</v>
      </c>
      <c r="AA70" s="1">
        <v>22</v>
      </c>
      <c r="AB70" s="1">
        <v>12.2</v>
      </c>
      <c r="AC70" s="1"/>
      <c r="AD70" s="1">
        <f t="shared" ref="AD70:AD101" si="22">ROUND(R70*G70,0)</f>
        <v>65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42</v>
      </c>
      <c r="C71" s="1">
        <v>160</v>
      </c>
      <c r="D71" s="1">
        <v>36</v>
      </c>
      <c r="E71" s="1">
        <v>109</v>
      </c>
      <c r="F71" s="1">
        <v>69</v>
      </c>
      <c r="G71" s="6">
        <v>0.4</v>
      </c>
      <c r="H71" s="1">
        <v>40</v>
      </c>
      <c r="I71" s="1" t="s">
        <v>34</v>
      </c>
      <c r="J71" s="1">
        <v>116</v>
      </c>
      <c r="K71" s="1">
        <f t="shared" si="16"/>
        <v>-7</v>
      </c>
      <c r="L71" s="1">
        <f t="shared" si="17"/>
        <v>109</v>
      </c>
      <c r="M71" s="1"/>
      <c r="N71" s="1"/>
      <c r="O71" s="1">
        <v>78</v>
      </c>
      <c r="P71" s="1"/>
      <c r="Q71" s="1">
        <f t="shared" si="18"/>
        <v>21.8</v>
      </c>
      <c r="R71" s="5">
        <f t="shared" si="19"/>
        <v>92.800000000000011</v>
      </c>
      <c r="S71" s="5"/>
      <c r="T71" s="1"/>
      <c r="U71" s="1">
        <f t="shared" si="20"/>
        <v>11</v>
      </c>
      <c r="V71" s="1">
        <f t="shared" si="21"/>
        <v>6.7431192660550456</v>
      </c>
      <c r="W71" s="1">
        <v>17.8</v>
      </c>
      <c r="X71" s="1">
        <v>12.4</v>
      </c>
      <c r="Y71" s="1">
        <v>13</v>
      </c>
      <c r="Z71" s="1">
        <v>18.600000000000001</v>
      </c>
      <c r="AA71" s="1">
        <v>18</v>
      </c>
      <c r="AB71" s="1">
        <v>23</v>
      </c>
      <c r="AC71" s="1"/>
      <c r="AD71" s="1">
        <f t="shared" si="22"/>
        <v>37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33</v>
      </c>
      <c r="C72" s="1">
        <v>243.761</v>
      </c>
      <c r="D72" s="1">
        <v>288.55500000000001</v>
      </c>
      <c r="E72" s="1">
        <v>218.16200000000001</v>
      </c>
      <c r="F72" s="1">
        <v>248.82499999999999</v>
      </c>
      <c r="G72" s="6">
        <v>1</v>
      </c>
      <c r="H72" s="1">
        <v>55</v>
      </c>
      <c r="I72" s="1" t="s">
        <v>34</v>
      </c>
      <c r="J72" s="1">
        <v>213.6</v>
      </c>
      <c r="K72" s="1">
        <f t="shared" si="16"/>
        <v>4.5620000000000118</v>
      </c>
      <c r="L72" s="1">
        <f t="shared" si="17"/>
        <v>218.16200000000001</v>
      </c>
      <c r="M72" s="1"/>
      <c r="N72" s="1"/>
      <c r="O72" s="1">
        <v>164.8272</v>
      </c>
      <c r="P72" s="1"/>
      <c r="Q72" s="1">
        <f t="shared" si="18"/>
        <v>43.632400000000004</v>
      </c>
      <c r="R72" s="5">
        <f t="shared" si="19"/>
        <v>66.304200000000037</v>
      </c>
      <c r="S72" s="5"/>
      <c r="T72" s="1"/>
      <c r="U72" s="1">
        <f t="shared" si="20"/>
        <v>11</v>
      </c>
      <c r="V72" s="1">
        <f t="shared" si="21"/>
        <v>9.4803907188236263</v>
      </c>
      <c r="W72" s="1">
        <v>45.646599999999999</v>
      </c>
      <c r="X72" s="1">
        <v>39.567799999999998</v>
      </c>
      <c r="Y72" s="1">
        <v>39.82</v>
      </c>
      <c r="Z72" s="1">
        <v>40.191600000000001</v>
      </c>
      <c r="AA72" s="1">
        <v>42.946800000000003</v>
      </c>
      <c r="AB72" s="1">
        <v>44.809600000000003</v>
      </c>
      <c r="AC72" s="1"/>
      <c r="AD72" s="1">
        <f t="shared" si="22"/>
        <v>66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108</v>
      </c>
      <c r="B73" s="10" t="s">
        <v>42</v>
      </c>
      <c r="C73" s="10">
        <v>20</v>
      </c>
      <c r="D73" s="10"/>
      <c r="E73" s="10"/>
      <c r="F73" s="10">
        <v>20</v>
      </c>
      <c r="G73" s="11">
        <v>0</v>
      </c>
      <c r="H73" s="10" t="e">
        <v>#N/A</v>
      </c>
      <c r="I73" s="10" t="s">
        <v>36</v>
      </c>
      <c r="J73" s="10">
        <v>1</v>
      </c>
      <c r="K73" s="10">
        <f t="shared" si="16"/>
        <v>-1</v>
      </c>
      <c r="L73" s="10">
        <f t="shared" si="17"/>
        <v>0</v>
      </c>
      <c r="M73" s="10"/>
      <c r="N73" s="10"/>
      <c r="O73" s="10"/>
      <c r="P73" s="10"/>
      <c r="Q73" s="10">
        <f t="shared" si="18"/>
        <v>0</v>
      </c>
      <c r="R73" s="12"/>
      <c r="S73" s="12"/>
      <c r="T73" s="10"/>
      <c r="U73" s="10" t="e">
        <f t="shared" si="20"/>
        <v>#DIV/0!</v>
      </c>
      <c r="V73" s="10" t="e">
        <f t="shared" si="21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4" t="s">
        <v>109</v>
      </c>
      <c r="AD73" s="10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33</v>
      </c>
      <c r="C74" s="1">
        <v>228.07499999999999</v>
      </c>
      <c r="D74" s="1">
        <v>544.33000000000004</v>
      </c>
      <c r="E74" s="1">
        <v>303.02199999999999</v>
      </c>
      <c r="F74" s="1">
        <v>378.19099999999997</v>
      </c>
      <c r="G74" s="6">
        <v>1</v>
      </c>
      <c r="H74" s="1">
        <v>50</v>
      </c>
      <c r="I74" s="1" t="s">
        <v>34</v>
      </c>
      <c r="J74" s="1">
        <v>295.91000000000003</v>
      </c>
      <c r="K74" s="1">
        <f t="shared" si="16"/>
        <v>7.1119999999999663</v>
      </c>
      <c r="L74" s="1">
        <f t="shared" si="17"/>
        <v>303.02199999999999</v>
      </c>
      <c r="M74" s="1"/>
      <c r="N74" s="1"/>
      <c r="O74" s="1">
        <v>181.21159999999989</v>
      </c>
      <c r="P74" s="1"/>
      <c r="Q74" s="1">
        <f t="shared" si="18"/>
        <v>60.604399999999998</v>
      </c>
      <c r="R74" s="5">
        <f>11*Q74-P74-O74-N74-F74</f>
        <v>107.2458000000002</v>
      </c>
      <c r="S74" s="5"/>
      <c r="T74" s="1"/>
      <c r="U74" s="1">
        <f t="shared" si="20"/>
        <v>11.000000000000002</v>
      </c>
      <c r="V74" s="1">
        <f t="shared" si="21"/>
        <v>9.2303958128452699</v>
      </c>
      <c r="W74" s="1">
        <v>63.010800000000003</v>
      </c>
      <c r="X74" s="1">
        <v>58.577399999999997</v>
      </c>
      <c r="Y74" s="1">
        <v>63.971200000000003</v>
      </c>
      <c r="Z74" s="1">
        <v>56.641599999999997</v>
      </c>
      <c r="AA74" s="1">
        <v>50.1188</v>
      </c>
      <c r="AB74" s="1">
        <v>57.253399999999999</v>
      </c>
      <c r="AC74" s="1"/>
      <c r="AD74" s="1">
        <f t="shared" si="22"/>
        <v>107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111</v>
      </c>
      <c r="B75" s="15" t="s">
        <v>33</v>
      </c>
      <c r="C75" s="15"/>
      <c r="D75" s="15"/>
      <c r="E75" s="15"/>
      <c r="F75" s="15"/>
      <c r="G75" s="16">
        <v>0</v>
      </c>
      <c r="H75" s="15">
        <v>50</v>
      </c>
      <c r="I75" s="15" t="s">
        <v>34</v>
      </c>
      <c r="J75" s="15"/>
      <c r="K75" s="15">
        <f t="shared" si="16"/>
        <v>0</v>
      </c>
      <c r="L75" s="15">
        <f t="shared" si="17"/>
        <v>0</v>
      </c>
      <c r="M75" s="15"/>
      <c r="N75" s="15"/>
      <c r="O75" s="15"/>
      <c r="P75" s="15"/>
      <c r="Q75" s="15">
        <f t="shared" si="18"/>
        <v>0</v>
      </c>
      <c r="R75" s="17"/>
      <c r="S75" s="17"/>
      <c r="T75" s="15"/>
      <c r="U75" s="15" t="e">
        <f t="shared" si="20"/>
        <v>#DIV/0!</v>
      </c>
      <c r="V75" s="15" t="e">
        <f t="shared" si="21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 t="s">
        <v>51</v>
      </c>
      <c r="AD75" s="15">
        <f t="shared" si="2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42</v>
      </c>
      <c r="C76" s="1">
        <v>189.58</v>
      </c>
      <c r="D76" s="1">
        <v>20</v>
      </c>
      <c r="E76" s="1">
        <v>132</v>
      </c>
      <c r="F76" s="1">
        <v>55</v>
      </c>
      <c r="G76" s="6">
        <v>0.4</v>
      </c>
      <c r="H76" s="1">
        <v>50</v>
      </c>
      <c r="I76" s="1" t="s">
        <v>34</v>
      </c>
      <c r="J76" s="1">
        <v>132</v>
      </c>
      <c r="K76" s="1">
        <f t="shared" si="16"/>
        <v>0</v>
      </c>
      <c r="L76" s="1">
        <f t="shared" si="17"/>
        <v>132</v>
      </c>
      <c r="M76" s="1"/>
      <c r="N76" s="1"/>
      <c r="O76" s="1">
        <v>178.876</v>
      </c>
      <c r="P76" s="1"/>
      <c r="Q76" s="1">
        <f t="shared" si="18"/>
        <v>26.4</v>
      </c>
      <c r="R76" s="5">
        <f t="shared" ref="R76:R78" si="23">11*Q76-P76-O76-N76-F76</f>
        <v>56.523999999999972</v>
      </c>
      <c r="S76" s="5"/>
      <c r="T76" s="1"/>
      <c r="U76" s="1">
        <f t="shared" si="20"/>
        <v>11</v>
      </c>
      <c r="V76" s="1">
        <f t="shared" si="21"/>
        <v>8.8589393939393943</v>
      </c>
      <c r="W76" s="1">
        <v>25.4</v>
      </c>
      <c r="X76" s="1">
        <v>16.283999999999999</v>
      </c>
      <c r="Y76" s="1">
        <v>17.484000000000002</v>
      </c>
      <c r="Z76" s="1">
        <v>17.600000000000001</v>
      </c>
      <c r="AA76" s="1">
        <v>21.4</v>
      </c>
      <c r="AB76" s="1">
        <v>20.399999999999999</v>
      </c>
      <c r="AC76" s="1"/>
      <c r="AD76" s="1">
        <f t="shared" si="22"/>
        <v>23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42</v>
      </c>
      <c r="C77" s="1">
        <v>885.4</v>
      </c>
      <c r="D77" s="1">
        <v>732</v>
      </c>
      <c r="E77" s="1">
        <v>735</v>
      </c>
      <c r="F77" s="1">
        <v>733</v>
      </c>
      <c r="G77" s="6">
        <v>0.4</v>
      </c>
      <c r="H77" s="1">
        <v>40</v>
      </c>
      <c r="I77" s="1" t="s">
        <v>34</v>
      </c>
      <c r="J77" s="1">
        <v>742</v>
      </c>
      <c r="K77" s="1">
        <f t="shared" si="16"/>
        <v>-7</v>
      </c>
      <c r="L77" s="1">
        <f t="shared" si="17"/>
        <v>735</v>
      </c>
      <c r="M77" s="1"/>
      <c r="N77" s="1"/>
      <c r="O77" s="1">
        <v>651.88000000000011</v>
      </c>
      <c r="P77" s="1"/>
      <c r="Q77" s="1">
        <f t="shared" si="18"/>
        <v>147</v>
      </c>
      <c r="R77" s="5">
        <f t="shared" si="23"/>
        <v>232.11999999999989</v>
      </c>
      <c r="S77" s="5"/>
      <c r="T77" s="1"/>
      <c r="U77" s="1">
        <f t="shared" si="20"/>
        <v>11</v>
      </c>
      <c r="V77" s="1">
        <f t="shared" si="21"/>
        <v>9.4209523809523823</v>
      </c>
      <c r="W77" s="1">
        <v>150.6</v>
      </c>
      <c r="X77" s="1">
        <v>131.72</v>
      </c>
      <c r="Y77" s="1">
        <v>134.52000000000001</v>
      </c>
      <c r="Z77" s="1">
        <v>169.8</v>
      </c>
      <c r="AA77" s="1">
        <v>156.19999999999999</v>
      </c>
      <c r="AB77" s="1">
        <v>147.4</v>
      </c>
      <c r="AC77" s="1"/>
      <c r="AD77" s="1">
        <f t="shared" si="22"/>
        <v>93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42</v>
      </c>
      <c r="C78" s="1">
        <v>596</v>
      </c>
      <c r="D78" s="1">
        <v>744</v>
      </c>
      <c r="E78" s="1">
        <v>624</v>
      </c>
      <c r="F78" s="1">
        <v>568</v>
      </c>
      <c r="G78" s="6">
        <v>0.4</v>
      </c>
      <c r="H78" s="1">
        <v>40</v>
      </c>
      <c r="I78" s="1" t="s">
        <v>34</v>
      </c>
      <c r="J78" s="1">
        <v>628</v>
      </c>
      <c r="K78" s="1">
        <f t="shared" si="16"/>
        <v>-4</v>
      </c>
      <c r="L78" s="1">
        <f t="shared" si="17"/>
        <v>624</v>
      </c>
      <c r="M78" s="1"/>
      <c r="N78" s="1"/>
      <c r="O78" s="1">
        <v>572</v>
      </c>
      <c r="P78" s="1"/>
      <c r="Q78" s="1">
        <f t="shared" si="18"/>
        <v>124.8</v>
      </c>
      <c r="R78" s="5">
        <f t="shared" si="23"/>
        <v>232.79999999999995</v>
      </c>
      <c r="S78" s="5"/>
      <c r="T78" s="1"/>
      <c r="U78" s="1">
        <f t="shared" si="20"/>
        <v>11</v>
      </c>
      <c r="V78" s="1">
        <f t="shared" si="21"/>
        <v>9.134615384615385</v>
      </c>
      <c r="W78" s="1">
        <v>126.6</v>
      </c>
      <c r="X78" s="1">
        <v>108</v>
      </c>
      <c r="Y78" s="1">
        <v>96.2</v>
      </c>
      <c r="Z78" s="1">
        <v>118.6</v>
      </c>
      <c r="AA78" s="1">
        <v>111.6</v>
      </c>
      <c r="AB78" s="1">
        <v>105</v>
      </c>
      <c r="AC78" s="1"/>
      <c r="AD78" s="1">
        <f t="shared" si="22"/>
        <v>93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33</v>
      </c>
      <c r="C79" s="1">
        <v>110.43600000000001</v>
      </c>
      <c r="D79" s="1">
        <v>162.02000000000001</v>
      </c>
      <c r="E79" s="1">
        <v>105.92100000000001</v>
      </c>
      <c r="F79" s="1">
        <v>129.73599999999999</v>
      </c>
      <c r="G79" s="6">
        <v>1</v>
      </c>
      <c r="H79" s="1">
        <v>40</v>
      </c>
      <c r="I79" s="1" t="s">
        <v>34</v>
      </c>
      <c r="J79" s="1">
        <v>115.9</v>
      </c>
      <c r="K79" s="1">
        <f t="shared" si="16"/>
        <v>-9.9789999999999992</v>
      </c>
      <c r="L79" s="1">
        <f t="shared" si="17"/>
        <v>105.92100000000001</v>
      </c>
      <c r="M79" s="1"/>
      <c r="N79" s="1"/>
      <c r="O79" s="1">
        <v>130.53800000000001</v>
      </c>
      <c r="P79" s="1"/>
      <c r="Q79" s="1">
        <f t="shared" si="18"/>
        <v>21.184200000000001</v>
      </c>
      <c r="R79" s="5"/>
      <c r="S79" s="5"/>
      <c r="T79" s="1"/>
      <c r="U79" s="1">
        <f t="shared" si="20"/>
        <v>12.286232191916616</v>
      </c>
      <c r="V79" s="1">
        <f t="shared" si="21"/>
        <v>12.286232191916616</v>
      </c>
      <c r="W79" s="1">
        <v>26.124199999999998</v>
      </c>
      <c r="X79" s="1">
        <v>20.516400000000001</v>
      </c>
      <c r="Y79" s="1">
        <v>19.77</v>
      </c>
      <c r="Z79" s="1">
        <v>24.8994</v>
      </c>
      <c r="AA79" s="1">
        <v>22.168600000000001</v>
      </c>
      <c r="AB79" s="1">
        <v>23.131</v>
      </c>
      <c r="AC79" s="1"/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33</v>
      </c>
      <c r="C80" s="1">
        <v>95.498999999999995</v>
      </c>
      <c r="D80" s="1">
        <v>58.018000000000001</v>
      </c>
      <c r="E80" s="1">
        <v>67.147000000000006</v>
      </c>
      <c r="F80" s="1">
        <v>66.823999999999998</v>
      </c>
      <c r="G80" s="6">
        <v>1</v>
      </c>
      <c r="H80" s="1">
        <v>40</v>
      </c>
      <c r="I80" s="1" t="s">
        <v>34</v>
      </c>
      <c r="J80" s="1">
        <v>72</v>
      </c>
      <c r="K80" s="1">
        <f t="shared" si="16"/>
        <v>-4.8529999999999944</v>
      </c>
      <c r="L80" s="1">
        <f t="shared" si="17"/>
        <v>67.147000000000006</v>
      </c>
      <c r="M80" s="1"/>
      <c r="N80" s="1"/>
      <c r="O80" s="1">
        <v>71.881799999999984</v>
      </c>
      <c r="P80" s="1"/>
      <c r="Q80" s="1">
        <f t="shared" si="18"/>
        <v>13.429400000000001</v>
      </c>
      <c r="R80" s="5">
        <v>10</v>
      </c>
      <c r="S80" s="5"/>
      <c r="T80" s="1"/>
      <c r="U80" s="1">
        <f t="shared" si="20"/>
        <v>11.073152933116891</v>
      </c>
      <c r="V80" s="1">
        <f t="shared" si="21"/>
        <v>10.328518027611061</v>
      </c>
      <c r="W80" s="1">
        <v>14.3858</v>
      </c>
      <c r="X80" s="1">
        <v>12.0402</v>
      </c>
      <c r="Y80" s="1">
        <v>10.5344</v>
      </c>
      <c r="Z80" s="1">
        <v>8.569799999999999</v>
      </c>
      <c r="AA80" s="1">
        <v>9.7528000000000006</v>
      </c>
      <c r="AB80" s="1">
        <v>15.6548</v>
      </c>
      <c r="AC80" s="1"/>
      <c r="AD80" s="1">
        <f t="shared" si="22"/>
        <v>10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117</v>
      </c>
      <c r="B81" s="15" t="s">
        <v>33</v>
      </c>
      <c r="C81" s="15"/>
      <c r="D81" s="15"/>
      <c r="E81" s="15"/>
      <c r="F81" s="15"/>
      <c r="G81" s="16">
        <v>0</v>
      </c>
      <c r="H81" s="15" t="e">
        <v>#N/A</v>
      </c>
      <c r="I81" s="15" t="s">
        <v>34</v>
      </c>
      <c r="J81" s="15"/>
      <c r="K81" s="15">
        <f t="shared" si="16"/>
        <v>0</v>
      </c>
      <c r="L81" s="15">
        <f t="shared" si="17"/>
        <v>0</v>
      </c>
      <c r="M81" s="15"/>
      <c r="N81" s="15"/>
      <c r="O81" s="15"/>
      <c r="P81" s="15"/>
      <c r="Q81" s="15">
        <f t="shared" si="18"/>
        <v>0</v>
      </c>
      <c r="R81" s="17"/>
      <c r="S81" s="17"/>
      <c r="T81" s="15"/>
      <c r="U81" s="15" t="e">
        <f t="shared" si="20"/>
        <v>#DIV/0!</v>
      </c>
      <c r="V81" s="15" t="e">
        <f t="shared" si="21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 t="s">
        <v>51</v>
      </c>
      <c r="AD81" s="15">
        <f t="shared" si="2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118</v>
      </c>
      <c r="B82" s="10" t="s">
        <v>42</v>
      </c>
      <c r="C82" s="10"/>
      <c r="D82" s="10">
        <v>64</v>
      </c>
      <c r="E82" s="10">
        <v>64</v>
      </c>
      <c r="F82" s="10"/>
      <c r="G82" s="11">
        <v>0</v>
      </c>
      <c r="H82" s="10" t="e">
        <v>#N/A</v>
      </c>
      <c r="I82" s="10" t="s">
        <v>36</v>
      </c>
      <c r="J82" s="10">
        <v>64</v>
      </c>
      <c r="K82" s="10">
        <f t="shared" si="16"/>
        <v>0</v>
      </c>
      <c r="L82" s="10">
        <f t="shared" si="17"/>
        <v>0</v>
      </c>
      <c r="M82" s="10">
        <v>64</v>
      </c>
      <c r="N82" s="10"/>
      <c r="O82" s="10"/>
      <c r="P82" s="10"/>
      <c r="Q82" s="10">
        <f t="shared" si="18"/>
        <v>0</v>
      </c>
      <c r="R82" s="12"/>
      <c r="S82" s="12"/>
      <c r="T82" s="10"/>
      <c r="U82" s="10" t="e">
        <f t="shared" si="20"/>
        <v>#DIV/0!</v>
      </c>
      <c r="V82" s="10" t="e">
        <f t="shared" si="21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/>
      <c r="AD82" s="10">
        <f t="shared" si="22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33</v>
      </c>
      <c r="C83" s="1">
        <v>121.11799999999999</v>
      </c>
      <c r="D83" s="1">
        <v>106.447</v>
      </c>
      <c r="E83" s="1">
        <v>94.59</v>
      </c>
      <c r="F83" s="1">
        <v>87.497</v>
      </c>
      <c r="G83" s="6">
        <v>1</v>
      </c>
      <c r="H83" s="1">
        <v>30</v>
      </c>
      <c r="I83" s="1" t="s">
        <v>34</v>
      </c>
      <c r="J83" s="1">
        <v>102.6</v>
      </c>
      <c r="K83" s="1">
        <f t="shared" si="16"/>
        <v>-8.0099999999999909</v>
      </c>
      <c r="L83" s="1">
        <f t="shared" si="17"/>
        <v>94.59</v>
      </c>
      <c r="M83" s="1"/>
      <c r="N83" s="1"/>
      <c r="O83" s="1">
        <v>60.190000000000033</v>
      </c>
      <c r="P83" s="1"/>
      <c r="Q83" s="1">
        <f t="shared" si="18"/>
        <v>18.917999999999999</v>
      </c>
      <c r="R83" s="5">
        <f>10*Q83-P83-O83-N83-F83</f>
        <v>41.492999999999981</v>
      </c>
      <c r="S83" s="5"/>
      <c r="T83" s="1"/>
      <c r="U83" s="1">
        <f t="shared" si="20"/>
        <v>10</v>
      </c>
      <c r="V83" s="1">
        <f t="shared" si="21"/>
        <v>7.8066920393276273</v>
      </c>
      <c r="W83" s="1">
        <v>18.696000000000002</v>
      </c>
      <c r="X83" s="1">
        <v>10.7576</v>
      </c>
      <c r="Y83" s="1">
        <v>5.7921999999999993</v>
      </c>
      <c r="Z83" s="1">
        <v>21.171800000000001</v>
      </c>
      <c r="AA83" s="1">
        <v>22.578800000000001</v>
      </c>
      <c r="AB83" s="1">
        <v>21.7834</v>
      </c>
      <c r="AC83" s="1"/>
      <c r="AD83" s="1">
        <f t="shared" si="22"/>
        <v>41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120</v>
      </c>
      <c r="B84" s="15" t="s">
        <v>42</v>
      </c>
      <c r="C84" s="15"/>
      <c r="D84" s="15"/>
      <c r="E84" s="15"/>
      <c r="F84" s="15"/>
      <c r="G84" s="16">
        <v>0</v>
      </c>
      <c r="H84" s="15" t="e">
        <v>#N/A</v>
      </c>
      <c r="I84" s="15" t="s">
        <v>34</v>
      </c>
      <c r="J84" s="15"/>
      <c r="K84" s="15">
        <f t="shared" si="16"/>
        <v>0</v>
      </c>
      <c r="L84" s="15">
        <f t="shared" si="17"/>
        <v>0</v>
      </c>
      <c r="M84" s="15"/>
      <c r="N84" s="15"/>
      <c r="O84" s="15"/>
      <c r="P84" s="15"/>
      <c r="Q84" s="15">
        <f t="shared" si="18"/>
        <v>0</v>
      </c>
      <c r="R84" s="17"/>
      <c r="S84" s="17"/>
      <c r="T84" s="15"/>
      <c r="U84" s="15" t="e">
        <f t="shared" si="20"/>
        <v>#DIV/0!</v>
      </c>
      <c r="V84" s="15" t="e">
        <f t="shared" si="21"/>
        <v>#DIV/0!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 t="s">
        <v>51</v>
      </c>
      <c r="AD84" s="15">
        <f t="shared" si="2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121</v>
      </c>
      <c r="B85" s="10" t="s">
        <v>42</v>
      </c>
      <c r="C85" s="10"/>
      <c r="D85" s="10">
        <v>120</v>
      </c>
      <c r="E85" s="10">
        <v>120</v>
      </c>
      <c r="F85" s="10"/>
      <c r="G85" s="11">
        <v>0</v>
      </c>
      <c r="H85" s="10" t="e">
        <v>#N/A</v>
      </c>
      <c r="I85" s="10" t="s">
        <v>36</v>
      </c>
      <c r="J85" s="10">
        <v>120</v>
      </c>
      <c r="K85" s="10">
        <f t="shared" si="16"/>
        <v>0</v>
      </c>
      <c r="L85" s="10">
        <f t="shared" si="17"/>
        <v>0</v>
      </c>
      <c r="M85" s="10">
        <v>120</v>
      </c>
      <c r="N85" s="10"/>
      <c r="O85" s="10"/>
      <c r="P85" s="10"/>
      <c r="Q85" s="10">
        <f t="shared" si="18"/>
        <v>0</v>
      </c>
      <c r="R85" s="12"/>
      <c r="S85" s="12"/>
      <c r="T85" s="10"/>
      <c r="U85" s="10" t="e">
        <f t="shared" si="20"/>
        <v>#DIV/0!</v>
      </c>
      <c r="V85" s="10" t="e">
        <f t="shared" si="21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/>
      <c r="AD85" s="10">
        <f t="shared" si="2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122</v>
      </c>
      <c r="B86" s="15" t="s">
        <v>42</v>
      </c>
      <c r="C86" s="15"/>
      <c r="D86" s="15"/>
      <c r="E86" s="15"/>
      <c r="F86" s="15"/>
      <c r="G86" s="16">
        <v>0</v>
      </c>
      <c r="H86" s="15" t="e">
        <v>#N/A</v>
      </c>
      <c r="I86" s="15" t="s">
        <v>34</v>
      </c>
      <c r="J86" s="15"/>
      <c r="K86" s="15">
        <f t="shared" si="16"/>
        <v>0</v>
      </c>
      <c r="L86" s="15">
        <f t="shared" si="17"/>
        <v>0</v>
      </c>
      <c r="M86" s="15"/>
      <c r="N86" s="15"/>
      <c r="O86" s="15"/>
      <c r="P86" s="15"/>
      <c r="Q86" s="15">
        <f t="shared" si="18"/>
        <v>0</v>
      </c>
      <c r="R86" s="17"/>
      <c r="S86" s="17"/>
      <c r="T86" s="15"/>
      <c r="U86" s="15" t="e">
        <f t="shared" si="20"/>
        <v>#DIV/0!</v>
      </c>
      <c r="V86" s="15" t="e">
        <f t="shared" si="21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 t="s">
        <v>51</v>
      </c>
      <c r="AD86" s="15">
        <f t="shared" si="2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123</v>
      </c>
      <c r="B87" s="15" t="s">
        <v>42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16"/>
        <v>0</v>
      </c>
      <c r="L87" s="15">
        <f t="shared" si="17"/>
        <v>0</v>
      </c>
      <c r="M87" s="15"/>
      <c r="N87" s="15"/>
      <c r="O87" s="15"/>
      <c r="P87" s="15"/>
      <c r="Q87" s="15">
        <f t="shared" si="18"/>
        <v>0</v>
      </c>
      <c r="R87" s="17"/>
      <c r="S87" s="17"/>
      <c r="T87" s="15"/>
      <c r="U87" s="15" t="e">
        <f t="shared" si="20"/>
        <v>#DIV/0!</v>
      </c>
      <c r="V87" s="15" t="e">
        <f t="shared" si="21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51</v>
      </c>
      <c r="AD87" s="15">
        <f t="shared" si="2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124</v>
      </c>
      <c r="B88" s="15" t="s">
        <v>42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16"/>
        <v>0</v>
      </c>
      <c r="L88" s="15">
        <f t="shared" si="17"/>
        <v>0</v>
      </c>
      <c r="M88" s="15"/>
      <c r="N88" s="15"/>
      <c r="O88" s="15"/>
      <c r="P88" s="15"/>
      <c r="Q88" s="15">
        <f t="shared" si="18"/>
        <v>0</v>
      </c>
      <c r="R88" s="17"/>
      <c r="S88" s="17"/>
      <c r="T88" s="15"/>
      <c r="U88" s="15" t="e">
        <f t="shared" si="20"/>
        <v>#DIV/0!</v>
      </c>
      <c r="V88" s="15" t="e">
        <f t="shared" si="21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51</v>
      </c>
      <c r="AD88" s="15">
        <f t="shared" si="2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125</v>
      </c>
      <c r="B89" s="15" t="s">
        <v>42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16"/>
        <v>0</v>
      </c>
      <c r="L89" s="15">
        <f t="shared" si="17"/>
        <v>0</v>
      </c>
      <c r="M89" s="15"/>
      <c r="N89" s="15"/>
      <c r="O89" s="15"/>
      <c r="P89" s="15"/>
      <c r="Q89" s="15">
        <f t="shared" si="18"/>
        <v>0</v>
      </c>
      <c r="R89" s="17"/>
      <c r="S89" s="17"/>
      <c r="T89" s="15"/>
      <c r="U89" s="15" t="e">
        <f t="shared" si="20"/>
        <v>#DIV/0!</v>
      </c>
      <c r="V89" s="15" t="e">
        <f t="shared" si="21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51</v>
      </c>
      <c r="AD89" s="15">
        <f t="shared" si="2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126</v>
      </c>
      <c r="B90" s="15" t="s">
        <v>42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16"/>
        <v>0</v>
      </c>
      <c r="L90" s="15">
        <f t="shared" si="17"/>
        <v>0</v>
      </c>
      <c r="M90" s="15"/>
      <c r="N90" s="15"/>
      <c r="O90" s="15"/>
      <c r="P90" s="15"/>
      <c r="Q90" s="15">
        <f t="shared" si="18"/>
        <v>0</v>
      </c>
      <c r="R90" s="17"/>
      <c r="S90" s="17"/>
      <c r="T90" s="15"/>
      <c r="U90" s="15" t="e">
        <f t="shared" si="20"/>
        <v>#DIV/0!</v>
      </c>
      <c r="V90" s="15" t="e">
        <f t="shared" si="21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 t="s">
        <v>51</v>
      </c>
      <c r="AD90" s="15">
        <f t="shared" si="2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127</v>
      </c>
      <c r="B91" s="15" t="s">
        <v>42</v>
      </c>
      <c r="C91" s="15"/>
      <c r="D91" s="15"/>
      <c r="E91" s="15"/>
      <c r="F91" s="15"/>
      <c r="G91" s="16">
        <v>0</v>
      </c>
      <c r="H91" s="15" t="e">
        <v>#N/A</v>
      </c>
      <c r="I91" s="15" t="s">
        <v>34</v>
      </c>
      <c r="J91" s="15"/>
      <c r="K91" s="15">
        <f t="shared" si="16"/>
        <v>0</v>
      </c>
      <c r="L91" s="15">
        <f t="shared" si="17"/>
        <v>0</v>
      </c>
      <c r="M91" s="15"/>
      <c r="N91" s="15"/>
      <c r="O91" s="15"/>
      <c r="P91" s="15"/>
      <c r="Q91" s="15">
        <f t="shared" si="18"/>
        <v>0</v>
      </c>
      <c r="R91" s="17"/>
      <c r="S91" s="17"/>
      <c r="T91" s="15"/>
      <c r="U91" s="15" t="e">
        <f t="shared" si="20"/>
        <v>#DIV/0!</v>
      </c>
      <c r="V91" s="15" t="e">
        <f t="shared" si="21"/>
        <v>#DIV/0!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 t="s">
        <v>51</v>
      </c>
      <c r="AD91" s="15">
        <f t="shared" si="2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128</v>
      </c>
      <c r="B92" s="10" t="s">
        <v>42</v>
      </c>
      <c r="C92" s="10"/>
      <c r="D92" s="10">
        <v>546</v>
      </c>
      <c r="E92" s="10">
        <v>546</v>
      </c>
      <c r="F92" s="10"/>
      <c r="G92" s="11">
        <v>0</v>
      </c>
      <c r="H92" s="10" t="e">
        <v>#N/A</v>
      </c>
      <c r="I92" s="10" t="s">
        <v>36</v>
      </c>
      <c r="J92" s="10">
        <v>546</v>
      </c>
      <c r="K92" s="10">
        <f t="shared" si="16"/>
        <v>0</v>
      </c>
      <c r="L92" s="10">
        <f t="shared" si="17"/>
        <v>0</v>
      </c>
      <c r="M92" s="10">
        <v>546</v>
      </c>
      <c r="N92" s="10"/>
      <c r="O92" s="10"/>
      <c r="P92" s="10"/>
      <c r="Q92" s="10">
        <f t="shared" si="18"/>
        <v>0</v>
      </c>
      <c r="R92" s="12"/>
      <c r="S92" s="12"/>
      <c r="T92" s="10"/>
      <c r="U92" s="10" t="e">
        <f t="shared" si="20"/>
        <v>#DIV/0!</v>
      </c>
      <c r="V92" s="10" t="e">
        <f t="shared" si="21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2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129</v>
      </c>
      <c r="B93" s="10" t="s">
        <v>42</v>
      </c>
      <c r="C93" s="10"/>
      <c r="D93" s="10">
        <v>612</v>
      </c>
      <c r="E93" s="10">
        <v>612</v>
      </c>
      <c r="F93" s="10"/>
      <c r="G93" s="11">
        <v>0</v>
      </c>
      <c r="H93" s="10" t="e">
        <v>#N/A</v>
      </c>
      <c r="I93" s="10" t="s">
        <v>36</v>
      </c>
      <c r="J93" s="10">
        <v>612</v>
      </c>
      <c r="K93" s="10">
        <f t="shared" si="16"/>
        <v>0</v>
      </c>
      <c r="L93" s="10">
        <f t="shared" si="17"/>
        <v>0</v>
      </c>
      <c r="M93" s="10">
        <v>612</v>
      </c>
      <c r="N93" s="10"/>
      <c r="O93" s="10"/>
      <c r="P93" s="10"/>
      <c r="Q93" s="10">
        <f t="shared" si="18"/>
        <v>0</v>
      </c>
      <c r="R93" s="12"/>
      <c r="S93" s="12"/>
      <c r="T93" s="10"/>
      <c r="U93" s="10" t="e">
        <f t="shared" si="20"/>
        <v>#DIV/0!</v>
      </c>
      <c r="V93" s="10" t="e">
        <f t="shared" si="21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/>
      <c r="AD93" s="10">
        <f t="shared" si="2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8" t="s">
        <v>130</v>
      </c>
      <c r="B94" s="1" t="s">
        <v>42</v>
      </c>
      <c r="C94" s="1">
        <v>82</v>
      </c>
      <c r="D94" s="1"/>
      <c r="E94" s="1">
        <v>3</v>
      </c>
      <c r="F94" s="1">
        <v>78</v>
      </c>
      <c r="G94" s="6">
        <v>0.11</v>
      </c>
      <c r="H94" s="1">
        <v>150</v>
      </c>
      <c r="I94" s="1" t="s">
        <v>34</v>
      </c>
      <c r="J94" s="1">
        <v>4</v>
      </c>
      <c r="K94" s="1">
        <f t="shared" si="16"/>
        <v>-1</v>
      </c>
      <c r="L94" s="1">
        <f t="shared" si="17"/>
        <v>3</v>
      </c>
      <c r="M94" s="1"/>
      <c r="N94" s="1"/>
      <c r="O94" s="1">
        <v>0</v>
      </c>
      <c r="P94" s="1"/>
      <c r="Q94" s="1">
        <f t="shared" si="18"/>
        <v>0.6</v>
      </c>
      <c r="R94" s="5"/>
      <c r="S94" s="5"/>
      <c r="T94" s="1"/>
      <c r="U94" s="1">
        <f t="shared" si="20"/>
        <v>130</v>
      </c>
      <c r="V94" s="1">
        <f t="shared" si="21"/>
        <v>130</v>
      </c>
      <c r="W94" s="1">
        <v>0.8</v>
      </c>
      <c r="X94" s="1">
        <v>2.6</v>
      </c>
      <c r="Y94" s="1">
        <v>2.6</v>
      </c>
      <c r="Z94" s="1">
        <v>1.4</v>
      </c>
      <c r="AA94" s="1">
        <v>1.4</v>
      </c>
      <c r="AB94" s="1">
        <v>1.2</v>
      </c>
      <c r="AC94" s="14" t="s">
        <v>131</v>
      </c>
      <c r="AD94" s="1">
        <f t="shared" si="22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8" t="s">
        <v>132</v>
      </c>
      <c r="B95" s="1" t="s">
        <v>42</v>
      </c>
      <c r="C95" s="1">
        <v>232.28200000000001</v>
      </c>
      <c r="D95" s="1"/>
      <c r="E95" s="1">
        <v>61</v>
      </c>
      <c r="F95" s="1">
        <v>165</v>
      </c>
      <c r="G95" s="6">
        <v>0.06</v>
      </c>
      <c r="H95" s="1">
        <v>60</v>
      </c>
      <c r="I95" s="1" t="s">
        <v>34</v>
      </c>
      <c r="J95" s="1">
        <v>61</v>
      </c>
      <c r="K95" s="1">
        <f t="shared" si="16"/>
        <v>0</v>
      </c>
      <c r="L95" s="1">
        <f t="shared" si="17"/>
        <v>61</v>
      </c>
      <c r="M95" s="1"/>
      <c r="N95" s="1"/>
      <c r="O95" s="1">
        <v>0</v>
      </c>
      <c r="P95" s="1"/>
      <c r="Q95" s="1">
        <f t="shared" si="18"/>
        <v>12.2</v>
      </c>
      <c r="R95" s="20">
        <v>100</v>
      </c>
      <c r="S95" s="5"/>
      <c r="T95" s="1"/>
      <c r="U95" s="1">
        <f t="shared" si="20"/>
        <v>21.721311475409838</v>
      </c>
      <c r="V95" s="1">
        <f t="shared" si="21"/>
        <v>13.524590163934427</v>
      </c>
      <c r="W95" s="1">
        <v>12.6</v>
      </c>
      <c r="X95" s="1">
        <v>6.1436000000000002</v>
      </c>
      <c r="Y95" s="1">
        <v>7.3436000000000003</v>
      </c>
      <c r="Z95" s="1">
        <v>7.6</v>
      </c>
      <c r="AA95" s="1">
        <v>5.4</v>
      </c>
      <c r="AB95" s="1">
        <v>5.6</v>
      </c>
      <c r="AC95" s="19" t="s">
        <v>139</v>
      </c>
      <c r="AD95" s="1">
        <f t="shared" si="22"/>
        <v>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133</v>
      </c>
      <c r="B96" s="1" t="s">
        <v>42</v>
      </c>
      <c r="C96" s="1">
        <v>14</v>
      </c>
      <c r="D96" s="1">
        <v>20</v>
      </c>
      <c r="E96" s="1">
        <v>7</v>
      </c>
      <c r="F96" s="1">
        <v>20</v>
      </c>
      <c r="G96" s="6">
        <v>0.15</v>
      </c>
      <c r="H96" s="1">
        <v>60</v>
      </c>
      <c r="I96" s="1" t="s">
        <v>34</v>
      </c>
      <c r="J96" s="1">
        <v>14</v>
      </c>
      <c r="K96" s="1">
        <f t="shared" si="16"/>
        <v>-7</v>
      </c>
      <c r="L96" s="1">
        <f t="shared" si="17"/>
        <v>7</v>
      </c>
      <c r="M96" s="1"/>
      <c r="N96" s="1"/>
      <c r="O96" s="1">
        <v>0</v>
      </c>
      <c r="P96" s="1"/>
      <c r="Q96" s="1">
        <f t="shared" si="18"/>
        <v>1.4</v>
      </c>
      <c r="R96" s="20">
        <v>40</v>
      </c>
      <c r="S96" s="5"/>
      <c r="T96" s="1"/>
      <c r="U96" s="1">
        <f t="shared" si="20"/>
        <v>42.857142857142861</v>
      </c>
      <c r="V96" s="1">
        <f t="shared" si="21"/>
        <v>14.285714285714286</v>
      </c>
      <c r="W96" s="1">
        <v>1.6</v>
      </c>
      <c r="X96" s="1">
        <v>2</v>
      </c>
      <c r="Y96" s="1">
        <v>3</v>
      </c>
      <c r="Z96" s="1">
        <v>4.8</v>
      </c>
      <c r="AA96" s="1">
        <v>3.8</v>
      </c>
      <c r="AB96" s="1">
        <v>3.2</v>
      </c>
      <c r="AC96" s="1"/>
      <c r="AD96" s="1">
        <f t="shared" si="22"/>
        <v>6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 t="s">
        <v>33</v>
      </c>
      <c r="C97" s="1">
        <v>93.55</v>
      </c>
      <c r="D97" s="1">
        <v>57.61</v>
      </c>
      <c r="E97" s="1">
        <v>42.273000000000003</v>
      </c>
      <c r="F97" s="1">
        <v>90.406999999999996</v>
      </c>
      <c r="G97" s="6">
        <v>1</v>
      </c>
      <c r="H97" s="1">
        <v>55</v>
      </c>
      <c r="I97" s="1" t="s">
        <v>34</v>
      </c>
      <c r="J97" s="1">
        <v>40.4</v>
      </c>
      <c r="K97" s="1">
        <f t="shared" si="16"/>
        <v>1.8730000000000047</v>
      </c>
      <c r="L97" s="1">
        <f t="shared" si="17"/>
        <v>42.273000000000003</v>
      </c>
      <c r="M97" s="1"/>
      <c r="N97" s="1"/>
      <c r="O97" s="1">
        <v>10</v>
      </c>
      <c r="P97" s="1"/>
      <c r="Q97" s="1">
        <f t="shared" si="18"/>
        <v>8.454600000000001</v>
      </c>
      <c r="R97" s="5"/>
      <c r="S97" s="5"/>
      <c r="T97" s="1"/>
      <c r="U97" s="1">
        <f t="shared" si="20"/>
        <v>11.876020154708678</v>
      </c>
      <c r="V97" s="1">
        <f t="shared" si="21"/>
        <v>11.876020154708678</v>
      </c>
      <c r="W97" s="1">
        <v>10.5068</v>
      </c>
      <c r="X97" s="1">
        <v>8.3873999999999995</v>
      </c>
      <c r="Y97" s="1">
        <v>10.3924</v>
      </c>
      <c r="Z97" s="1">
        <v>13.966799999999999</v>
      </c>
      <c r="AA97" s="1">
        <v>13.652799999999999</v>
      </c>
      <c r="AB97" s="1">
        <v>11.758800000000001</v>
      </c>
      <c r="AC97" s="1"/>
      <c r="AD97" s="1">
        <f t="shared" si="2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135</v>
      </c>
      <c r="B98" s="1" t="s">
        <v>42</v>
      </c>
      <c r="C98" s="1">
        <v>36</v>
      </c>
      <c r="D98" s="1">
        <v>80</v>
      </c>
      <c r="E98" s="1">
        <v>35</v>
      </c>
      <c r="F98" s="1">
        <v>75</v>
      </c>
      <c r="G98" s="6">
        <v>0.4</v>
      </c>
      <c r="H98" s="1">
        <v>55</v>
      </c>
      <c r="I98" s="1" t="s">
        <v>34</v>
      </c>
      <c r="J98" s="1">
        <v>40</v>
      </c>
      <c r="K98" s="1">
        <f t="shared" si="16"/>
        <v>-5</v>
      </c>
      <c r="L98" s="1">
        <f t="shared" si="17"/>
        <v>35</v>
      </c>
      <c r="M98" s="1"/>
      <c r="N98" s="1"/>
      <c r="O98" s="1">
        <v>0</v>
      </c>
      <c r="P98" s="1"/>
      <c r="Q98" s="1">
        <f t="shared" si="18"/>
        <v>7</v>
      </c>
      <c r="R98" s="5"/>
      <c r="S98" s="5"/>
      <c r="T98" s="1"/>
      <c r="U98" s="1">
        <f t="shared" si="20"/>
        <v>10.714285714285714</v>
      </c>
      <c r="V98" s="1">
        <f t="shared" si="21"/>
        <v>10.714285714285714</v>
      </c>
      <c r="W98" s="1">
        <v>7.4</v>
      </c>
      <c r="X98" s="1">
        <v>9.4</v>
      </c>
      <c r="Y98" s="1">
        <v>10.4</v>
      </c>
      <c r="Z98" s="1">
        <v>8.4</v>
      </c>
      <c r="AA98" s="1">
        <v>8</v>
      </c>
      <c r="AB98" s="1">
        <v>7.8</v>
      </c>
      <c r="AC98" s="1"/>
      <c r="AD98" s="1">
        <f t="shared" si="22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136</v>
      </c>
      <c r="B99" s="1" t="s">
        <v>33</v>
      </c>
      <c r="C99" s="1">
        <v>43.212000000000003</v>
      </c>
      <c r="D99" s="1">
        <v>120.425</v>
      </c>
      <c r="E99" s="1">
        <v>46.237000000000002</v>
      </c>
      <c r="F99" s="1">
        <v>101.289</v>
      </c>
      <c r="G99" s="6">
        <v>1</v>
      </c>
      <c r="H99" s="1" t="e">
        <v>#N/A</v>
      </c>
      <c r="I99" s="1" t="s">
        <v>34</v>
      </c>
      <c r="J99" s="1">
        <v>42.2</v>
      </c>
      <c r="K99" s="1">
        <f t="shared" si="16"/>
        <v>4.036999999999999</v>
      </c>
      <c r="L99" s="1">
        <f t="shared" si="17"/>
        <v>46.237000000000002</v>
      </c>
      <c r="M99" s="1"/>
      <c r="N99" s="1"/>
      <c r="O99" s="1">
        <v>17.901800000000009</v>
      </c>
      <c r="P99" s="1"/>
      <c r="Q99" s="1">
        <f t="shared" si="18"/>
        <v>9.2474000000000007</v>
      </c>
      <c r="R99" s="5"/>
      <c r="S99" s="5"/>
      <c r="T99" s="1"/>
      <c r="U99" s="1">
        <f t="shared" si="20"/>
        <v>12.889114778207929</v>
      </c>
      <c r="V99" s="1">
        <f t="shared" si="21"/>
        <v>12.889114778207929</v>
      </c>
      <c r="W99" s="1">
        <v>11.025399999999999</v>
      </c>
      <c r="X99" s="1">
        <v>8.4252000000000002</v>
      </c>
      <c r="Y99" s="1">
        <v>8.0885999999999996</v>
      </c>
      <c r="Z99" s="1">
        <v>9.2388000000000012</v>
      </c>
      <c r="AA99" s="1">
        <v>9.2270000000000003</v>
      </c>
      <c r="AB99" s="1">
        <v>9.7742000000000004</v>
      </c>
      <c r="AC99" s="1"/>
      <c r="AD99" s="1">
        <f t="shared" si="2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5" t="s">
        <v>137</v>
      </c>
      <c r="B100" s="15" t="s">
        <v>42</v>
      </c>
      <c r="C100" s="15"/>
      <c r="D100" s="15"/>
      <c r="E100" s="15"/>
      <c r="F100" s="15"/>
      <c r="G100" s="16">
        <v>0</v>
      </c>
      <c r="H100" s="15" t="e">
        <v>#N/A</v>
      </c>
      <c r="I100" s="15" t="s">
        <v>34</v>
      </c>
      <c r="J100" s="15"/>
      <c r="K100" s="15">
        <f t="shared" si="16"/>
        <v>0</v>
      </c>
      <c r="L100" s="15">
        <f t="shared" si="17"/>
        <v>0</v>
      </c>
      <c r="M100" s="15"/>
      <c r="N100" s="15"/>
      <c r="O100" s="15"/>
      <c r="P100" s="15"/>
      <c r="Q100" s="15">
        <f t="shared" si="18"/>
        <v>0</v>
      </c>
      <c r="R100" s="17"/>
      <c r="S100" s="17"/>
      <c r="T100" s="15"/>
      <c r="U100" s="15" t="e">
        <f t="shared" si="20"/>
        <v>#DIV/0!</v>
      </c>
      <c r="V100" s="15" t="e">
        <f t="shared" si="21"/>
        <v>#DIV/0!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 t="s">
        <v>51</v>
      </c>
      <c r="AD100" s="15">
        <f t="shared" si="22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138</v>
      </c>
      <c r="B101" s="1" t="s">
        <v>42</v>
      </c>
      <c r="C101" s="1">
        <v>17</v>
      </c>
      <c r="D101" s="1">
        <v>70</v>
      </c>
      <c r="E101" s="1">
        <v>17</v>
      </c>
      <c r="F101" s="1">
        <v>66</v>
      </c>
      <c r="G101" s="6">
        <v>0.4</v>
      </c>
      <c r="H101" s="1" t="e">
        <v>#N/A</v>
      </c>
      <c r="I101" s="1" t="s">
        <v>34</v>
      </c>
      <c r="J101" s="1">
        <v>34</v>
      </c>
      <c r="K101" s="1">
        <f t="shared" ref="K101:K110" si="24">E101-J101</f>
        <v>-17</v>
      </c>
      <c r="L101" s="1">
        <f t="shared" si="17"/>
        <v>17</v>
      </c>
      <c r="M101" s="1"/>
      <c r="N101" s="1"/>
      <c r="O101" s="1">
        <v>0</v>
      </c>
      <c r="P101" s="1"/>
      <c r="Q101" s="1">
        <f t="shared" si="18"/>
        <v>3.4</v>
      </c>
      <c r="R101" s="5"/>
      <c r="S101" s="5"/>
      <c r="T101" s="1"/>
      <c r="U101" s="1">
        <f t="shared" si="20"/>
        <v>19.411764705882355</v>
      </c>
      <c r="V101" s="1">
        <f t="shared" si="21"/>
        <v>19.411764705882355</v>
      </c>
      <c r="W101" s="1">
        <v>2.2000000000000002</v>
      </c>
      <c r="X101" s="1">
        <v>6.2</v>
      </c>
      <c r="Y101" s="1">
        <v>7.6</v>
      </c>
      <c r="Z101" s="1">
        <v>4.2</v>
      </c>
      <c r="AA101" s="1">
        <v>3.2</v>
      </c>
      <c r="AB101" s="1">
        <v>5</v>
      </c>
      <c r="AC101" s="1" t="s">
        <v>139</v>
      </c>
      <c r="AD101" s="1">
        <f t="shared" si="2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140</v>
      </c>
      <c r="B102" s="1" t="s">
        <v>33</v>
      </c>
      <c r="C102" s="1">
        <v>112.827</v>
      </c>
      <c r="D102" s="1">
        <v>90.41</v>
      </c>
      <c r="E102" s="1">
        <v>82.438999999999993</v>
      </c>
      <c r="F102" s="1">
        <v>100.423</v>
      </c>
      <c r="G102" s="6">
        <v>1</v>
      </c>
      <c r="H102" s="1">
        <v>50</v>
      </c>
      <c r="I102" s="1" t="s">
        <v>34</v>
      </c>
      <c r="J102" s="1">
        <v>77.05</v>
      </c>
      <c r="K102" s="1">
        <f t="shared" si="24"/>
        <v>5.3889999999999958</v>
      </c>
      <c r="L102" s="1">
        <f t="shared" si="17"/>
        <v>82.438999999999993</v>
      </c>
      <c r="M102" s="1"/>
      <c r="N102" s="1"/>
      <c r="O102" s="1">
        <v>66.465800000000002</v>
      </c>
      <c r="P102" s="1"/>
      <c r="Q102" s="1">
        <f t="shared" si="18"/>
        <v>16.4878</v>
      </c>
      <c r="R102" s="5">
        <f t="shared" ref="R102" si="25">11*Q102-P102-O102-N102-F102</f>
        <v>14.477000000000004</v>
      </c>
      <c r="S102" s="5"/>
      <c r="T102" s="1"/>
      <c r="U102" s="1">
        <f t="shared" si="20"/>
        <v>11</v>
      </c>
      <c r="V102" s="1">
        <f t="shared" si="21"/>
        <v>10.121956840815633</v>
      </c>
      <c r="W102" s="1">
        <v>17.877400000000002</v>
      </c>
      <c r="X102" s="1">
        <v>16.0962</v>
      </c>
      <c r="Y102" s="1">
        <v>16.948599999999999</v>
      </c>
      <c r="Z102" s="1">
        <v>12.473599999999999</v>
      </c>
      <c r="AA102" s="1">
        <v>12.1076</v>
      </c>
      <c r="AB102" s="1">
        <v>19.555</v>
      </c>
      <c r="AC102" s="1"/>
      <c r="AD102" s="1">
        <f t="shared" ref="AD102:AD112" si="26">ROUND(R102*G102,0)</f>
        <v>14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141</v>
      </c>
      <c r="B103" s="1" t="s">
        <v>33</v>
      </c>
      <c r="C103" s="1"/>
      <c r="D103" s="1">
        <v>2514.9299999999998</v>
      </c>
      <c r="E103" s="1">
        <v>52.600999999999999</v>
      </c>
      <c r="F103" s="1">
        <v>2462.3290000000002</v>
      </c>
      <c r="G103" s="6">
        <v>1</v>
      </c>
      <c r="H103" s="1" t="e">
        <v>#N/A</v>
      </c>
      <c r="I103" s="1" t="s">
        <v>34</v>
      </c>
      <c r="J103" s="1">
        <v>50.7</v>
      </c>
      <c r="K103" s="1">
        <f t="shared" si="24"/>
        <v>1.9009999999999962</v>
      </c>
      <c r="L103" s="1">
        <f t="shared" si="17"/>
        <v>52.600999999999999</v>
      </c>
      <c r="M103" s="1"/>
      <c r="N103" s="1"/>
      <c r="O103" s="1">
        <v>0</v>
      </c>
      <c r="P103" s="1"/>
      <c r="Q103" s="1">
        <f t="shared" si="18"/>
        <v>10.520199999999999</v>
      </c>
      <c r="R103" s="5"/>
      <c r="S103" s="5"/>
      <c r="T103" s="1"/>
      <c r="U103" s="1">
        <f t="shared" si="20"/>
        <v>234.0572422577518</v>
      </c>
      <c r="V103" s="1">
        <f t="shared" si="21"/>
        <v>234.0572422577518</v>
      </c>
      <c r="W103" s="1">
        <v>6.2951999999999986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142</v>
      </c>
      <c r="AD103" s="1">
        <f t="shared" si="26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143</v>
      </c>
      <c r="B104" s="1" t="s">
        <v>42</v>
      </c>
      <c r="C104" s="1"/>
      <c r="D104" s="1">
        <v>134</v>
      </c>
      <c r="E104" s="1">
        <v>13</v>
      </c>
      <c r="F104" s="1">
        <v>113</v>
      </c>
      <c r="G104" s="6">
        <v>0.3</v>
      </c>
      <c r="H104" s="1">
        <v>30</v>
      </c>
      <c r="I104" s="1" t="s">
        <v>34</v>
      </c>
      <c r="J104" s="1">
        <v>27</v>
      </c>
      <c r="K104" s="1">
        <f t="shared" si="24"/>
        <v>-14</v>
      </c>
      <c r="L104" s="1">
        <f t="shared" si="17"/>
        <v>13</v>
      </c>
      <c r="M104" s="1"/>
      <c r="N104" s="1"/>
      <c r="O104" s="1">
        <v>0</v>
      </c>
      <c r="P104" s="1"/>
      <c r="Q104" s="1">
        <f t="shared" si="18"/>
        <v>2.6</v>
      </c>
      <c r="R104" s="5"/>
      <c r="S104" s="5"/>
      <c r="T104" s="1"/>
      <c r="U104" s="1">
        <f t="shared" si="20"/>
        <v>43.46153846153846</v>
      </c>
      <c r="V104" s="1">
        <f t="shared" si="21"/>
        <v>43.46153846153846</v>
      </c>
      <c r="W104" s="1">
        <v>1.8</v>
      </c>
      <c r="X104" s="1">
        <v>11.4</v>
      </c>
      <c r="Y104" s="1">
        <v>11.8</v>
      </c>
      <c r="Z104" s="1">
        <v>6.8</v>
      </c>
      <c r="AA104" s="1">
        <v>6.2</v>
      </c>
      <c r="AB104" s="1">
        <v>4.4000000000000004</v>
      </c>
      <c r="AC104" s="1"/>
      <c r="AD104" s="1">
        <f t="shared" si="26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42</v>
      </c>
      <c r="C105" s="1">
        <v>42</v>
      </c>
      <c r="D105" s="1">
        <v>18</v>
      </c>
      <c r="E105" s="1">
        <v>18</v>
      </c>
      <c r="F105" s="1">
        <v>37</v>
      </c>
      <c r="G105" s="6">
        <v>0.3</v>
      </c>
      <c r="H105" s="1">
        <v>30</v>
      </c>
      <c r="I105" s="1" t="s">
        <v>34</v>
      </c>
      <c r="J105" s="1">
        <v>24</v>
      </c>
      <c r="K105" s="1">
        <f t="shared" si="24"/>
        <v>-6</v>
      </c>
      <c r="L105" s="1">
        <f t="shared" si="17"/>
        <v>18</v>
      </c>
      <c r="M105" s="1"/>
      <c r="N105" s="1"/>
      <c r="O105" s="1">
        <v>0</v>
      </c>
      <c r="P105" s="1"/>
      <c r="Q105" s="1">
        <f t="shared" si="18"/>
        <v>3.6</v>
      </c>
      <c r="R105" s="5"/>
      <c r="S105" s="5"/>
      <c r="T105" s="1"/>
      <c r="U105" s="1">
        <f t="shared" si="20"/>
        <v>10.277777777777777</v>
      </c>
      <c r="V105" s="1">
        <f t="shared" si="21"/>
        <v>10.277777777777777</v>
      </c>
      <c r="W105" s="1">
        <v>2.8</v>
      </c>
      <c r="X105" s="1">
        <v>0</v>
      </c>
      <c r="Y105" s="1">
        <v>0.4</v>
      </c>
      <c r="Z105" s="1">
        <v>5.6</v>
      </c>
      <c r="AA105" s="1">
        <v>5.4</v>
      </c>
      <c r="AB105" s="1">
        <v>1.6</v>
      </c>
      <c r="AC105" s="1"/>
      <c r="AD105" s="1">
        <f t="shared" si="26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145</v>
      </c>
      <c r="B106" s="1" t="s">
        <v>33</v>
      </c>
      <c r="C106" s="1">
        <v>2268.1039999999998</v>
      </c>
      <c r="D106" s="1">
        <v>865.01</v>
      </c>
      <c r="E106" s="1">
        <v>1682.172</v>
      </c>
      <c r="F106" s="1">
        <v>1283.115</v>
      </c>
      <c r="G106" s="6">
        <v>1</v>
      </c>
      <c r="H106" s="1">
        <v>60</v>
      </c>
      <c r="I106" s="1" t="s">
        <v>146</v>
      </c>
      <c r="J106" s="1">
        <v>1621.09</v>
      </c>
      <c r="K106" s="1">
        <f t="shared" si="24"/>
        <v>61.082000000000107</v>
      </c>
      <c r="L106" s="1">
        <f t="shared" si="17"/>
        <v>1682.172</v>
      </c>
      <c r="M106" s="1"/>
      <c r="N106" s="1"/>
      <c r="O106" s="1">
        <v>1200</v>
      </c>
      <c r="P106" s="1"/>
      <c r="Q106" s="1">
        <f t="shared" si="18"/>
        <v>336.43439999999998</v>
      </c>
      <c r="R106" s="5">
        <f>11.6*Q106-P106-O106-N106-F106</f>
        <v>1419.5240399999996</v>
      </c>
      <c r="S106" s="5"/>
      <c r="T106" s="1"/>
      <c r="U106" s="1">
        <f t="shared" si="20"/>
        <v>11.599999999999998</v>
      </c>
      <c r="V106" s="1">
        <f t="shared" si="21"/>
        <v>7.3806810480735621</v>
      </c>
      <c r="W106" s="1">
        <v>286.92059999999998</v>
      </c>
      <c r="X106" s="1">
        <v>266.16359999999997</v>
      </c>
      <c r="Y106" s="1">
        <v>274.07420000000002</v>
      </c>
      <c r="Z106" s="1">
        <v>340.12740000000002</v>
      </c>
      <c r="AA106" s="1">
        <v>343.25839999999999</v>
      </c>
      <c r="AB106" s="1">
        <v>210.54660000000001</v>
      </c>
      <c r="AC106" s="1" t="s">
        <v>60</v>
      </c>
      <c r="AD106" s="1">
        <f t="shared" si="26"/>
        <v>1420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8" t="s">
        <v>147</v>
      </c>
      <c r="B107" s="1" t="s">
        <v>42</v>
      </c>
      <c r="C107" s="1">
        <v>24</v>
      </c>
      <c r="D107" s="1"/>
      <c r="E107" s="1">
        <v>16</v>
      </c>
      <c r="F107" s="1"/>
      <c r="G107" s="6">
        <v>0.1</v>
      </c>
      <c r="H107" s="1">
        <v>60</v>
      </c>
      <c r="I107" s="1" t="s">
        <v>34</v>
      </c>
      <c r="J107" s="1">
        <v>8</v>
      </c>
      <c r="K107" s="1">
        <f t="shared" si="24"/>
        <v>8</v>
      </c>
      <c r="L107" s="1">
        <f t="shared" si="17"/>
        <v>16</v>
      </c>
      <c r="M107" s="1"/>
      <c r="N107" s="1"/>
      <c r="O107" s="1">
        <v>29.6</v>
      </c>
      <c r="P107" s="1"/>
      <c r="Q107" s="1">
        <f t="shared" si="18"/>
        <v>3.2</v>
      </c>
      <c r="R107" s="20">
        <v>60</v>
      </c>
      <c r="S107" s="5"/>
      <c r="T107" s="1"/>
      <c r="U107" s="1">
        <f t="shared" si="20"/>
        <v>27.999999999999996</v>
      </c>
      <c r="V107" s="1">
        <f t="shared" si="21"/>
        <v>9.25</v>
      </c>
      <c r="W107" s="1">
        <v>4.4000000000000004</v>
      </c>
      <c r="X107" s="1">
        <v>2</v>
      </c>
      <c r="Y107" s="1">
        <v>1.4</v>
      </c>
      <c r="Z107" s="1">
        <v>2.2000000000000002</v>
      </c>
      <c r="AA107" s="1">
        <v>1.8</v>
      </c>
      <c r="AB107" s="1">
        <v>2.4</v>
      </c>
      <c r="AC107" s="1"/>
      <c r="AD107" s="1">
        <f t="shared" si="26"/>
        <v>6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148</v>
      </c>
      <c r="B108" s="1" t="s">
        <v>33</v>
      </c>
      <c r="C108" s="1">
        <v>4135.0339999999997</v>
      </c>
      <c r="D108" s="1">
        <v>5589.65</v>
      </c>
      <c r="E108" s="13">
        <f>4415.594+E26</f>
        <v>4440.3159999999998</v>
      </c>
      <c r="F108" s="1">
        <v>4090.6570000000002</v>
      </c>
      <c r="G108" s="6">
        <v>1</v>
      </c>
      <c r="H108" s="1">
        <v>60</v>
      </c>
      <c r="I108" s="1" t="s">
        <v>34</v>
      </c>
      <c r="J108" s="1">
        <v>4296.2389999999996</v>
      </c>
      <c r="K108" s="1">
        <f t="shared" si="24"/>
        <v>144.07700000000023</v>
      </c>
      <c r="L108" s="1">
        <f t="shared" si="17"/>
        <v>4440.3159999999998</v>
      </c>
      <c r="M108" s="1"/>
      <c r="N108" s="1">
        <v>1300</v>
      </c>
      <c r="O108" s="1">
        <v>2200</v>
      </c>
      <c r="P108" s="1"/>
      <c r="Q108" s="1">
        <f t="shared" si="18"/>
        <v>888.06319999999994</v>
      </c>
      <c r="R108" s="5">
        <f t="shared" ref="R108:R109" si="27">11.6*Q108-P108-O108-N108-F108</f>
        <v>2710.8761199999981</v>
      </c>
      <c r="S108" s="5"/>
      <c r="T108" s="1"/>
      <c r="U108" s="1">
        <f t="shared" si="20"/>
        <v>11.6</v>
      </c>
      <c r="V108" s="1">
        <f t="shared" si="21"/>
        <v>8.547428831641712</v>
      </c>
      <c r="W108" s="1">
        <v>875.38460000000009</v>
      </c>
      <c r="X108" s="1">
        <v>887.66000000000008</v>
      </c>
      <c r="Y108" s="1">
        <v>771.37020000000007</v>
      </c>
      <c r="Z108" s="1">
        <v>735.93000000000006</v>
      </c>
      <c r="AA108" s="1">
        <v>701.88980000000004</v>
      </c>
      <c r="AB108" s="1">
        <v>589.94820000000004</v>
      </c>
      <c r="AC108" s="1" t="s">
        <v>60</v>
      </c>
      <c r="AD108" s="1">
        <f t="shared" si="26"/>
        <v>2711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149</v>
      </c>
      <c r="B109" s="1" t="s">
        <v>33</v>
      </c>
      <c r="C109" s="1">
        <v>2276.4580000000001</v>
      </c>
      <c r="D109" s="1">
        <v>438.96199999999999</v>
      </c>
      <c r="E109" s="13">
        <f>2187.403+E29</f>
        <v>2566.3399999999997</v>
      </c>
      <c r="F109" s="1">
        <v>330.87900000000002</v>
      </c>
      <c r="G109" s="6">
        <v>1</v>
      </c>
      <c r="H109" s="1">
        <v>60</v>
      </c>
      <c r="I109" s="1" t="s">
        <v>146</v>
      </c>
      <c r="J109" s="1">
        <v>1982.64</v>
      </c>
      <c r="K109" s="1">
        <f t="shared" si="24"/>
        <v>583.69999999999959</v>
      </c>
      <c r="L109" s="1">
        <f t="shared" si="17"/>
        <v>2566.3399999999997</v>
      </c>
      <c r="M109" s="1"/>
      <c r="N109" s="1">
        <v>2000</v>
      </c>
      <c r="O109" s="1">
        <v>1900</v>
      </c>
      <c r="P109" s="1"/>
      <c r="Q109" s="1">
        <f t="shared" si="18"/>
        <v>513.26799999999992</v>
      </c>
      <c r="R109" s="5">
        <f t="shared" si="27"/>
        <v>1723.0297999999993</v>
      </c>
      <c r="S109" s="5"/>
      <c r="T109" s="1"/>
      <c r="U109" s="1">
        <f t="shared" si="20"/>
        <v>11.6</v>
      </c>
      <c r="V109" s="1">
        <f t="shared" si="21"/>
        <v>8.2430211897098609</v>
      </c>
      <c r="W109" s="1">
        <v>498.47620000000012</v>
      </c>
      <c r="X109" s="1">
        <v>443.47439999999989</v>
      </c>
      <c r="Y109" s="1">
        <v>160.4958</v>
      </c>
      <c r="Z109" s="1">
        <v>427.68020000000001</v>
      </c>
      <c r="AA109" s="1">
        <v>439.62759999999997</v>
      </c>
      <c r="AB109" s="1">
        <v>554.7962</v>
      </c>
      <c r="AC109" s="1" t="s">
        <v>60</v>
      </c>
      <c r="AD109" s="1">
        <f t="shared" si="26"/>
        <v>1723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150</v>
      </c>
      <c r="B110" s="1" t="s">
        <v>42</v>
      </c>
      <c r="C110" s="1">
        <v>42</v>
      </c>
      <c r="D110" s="1">
        <v>18</v>
      </c>
      <c r="E110" s="1">
        <v>-1</v>
      </c>
      <c r="F110" s="1">
        <v>60</v>
      </c>
      <c r="G110" s="6">
        <v>0.2</v>
      </c>
      <c r="H110" s="1" t="e">
        <v>#N/A</v>
      </c>
      <c r="I110" s="1" t="s">
        <v>34</v>
      </c>
      <c r="J110" s="1">
        <v>1</v>
      </c>
      <c r="K110" s="1">
        <f t="shared" si="24"/>
        <v>-2</v>
      </c>
      <c r="L110" s="1">
        <f t="shared" si="17"/>
        <v>-1</v>
      </c>
      <c r="M110" s="1"/>
      <c r="N110" s="1"/>
      <c r="O110" s="1">
        <v>0</v>
      </c>
      <c r="P110" s="1"/>
      <c r="Q110" s="1">
        <f t="shared" si="18"/>
        <v>-0.2</v>
      </c>
      <c r="R110" s="5"/>
      <c r="S110" s="5"/>
      <c r="T110" s="1"/>
      <c r="U110" s="1">
        <f t="shared" si="20"/>
        <v>-300</v>
      </c>
      <c r="V110" s="1">
        <f t="shared" si="21"/>
        <v>-300</v>
      </c>
      <c r="W110" s="1">
        <v>0</v>
      </c>
      <c r="X110" s="1">
        <v>0</v>
      </c>
      <c r="Y110" s="1">
        <v>0</v>
      </c>
      <c r="Z110" s="1">
        <v>5.2</v>
      </c>
      <c r="AA110" s="1">
        <v>5.2</v>
      </c>
      <c r="AB110" s="1">
        <v>0</v>
      </c>
      <c r="AC110" s="1"/>
      <c r="AD110" s="1">
        <f t="shared" si="26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155</v>
      </c>
      <c r="B111" s="15" t="s">
        <v>33</v>
      </c>
      <c r="C111" s="15"/>
      <c r="D111" s="15"/>
      <c r="E111" s="15"/>
      <c r="F111" s="15"/>
      <c r="G111" s="16">
        <v>0</v>
      </c>
      <c r="H111" s="15" t="e">
        <v>#N/A</v>
      </c>
      <c r="I111" s="15" t="s">
        <v>34</v>
      </c>
      <c r="J111" s="15"/>
      <c r="K111" s="15"/>
      <c r="L111" s="15"/>
      <c r="M111" s="15"/>
      <c r="N111" s="15"/>
      <c r="O111" s="15"/>
      <c r="P111" s="15"/>
      <c r="Q111" s="15"/>
      <c r="R111" s="17"/>
      <c r="S111" s="17"/>
      <c r="T111" s="15"/>
      <c r="U111" s="15" t="e">
        <f t="shared" ref="U111" si="28">(F111+N111+O111+P111+R111)/Q111</f>
        <v>#DIV/0!</v>
      </c>
      <c r="V111" s="15" t="e">
        <f t="shared" ref="V111" si="29">(F111+N111+O111+P111)/Q111</f>
        <v>#DIV/0!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 t="s">
        <v>51</v>
      </c>
      <c r="AD111" s="15">
        <f t="shared" si="26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151</v>
      </c>
      <c r="B112" s="1" t="s">
        <v>42</v>
      </c>
      <c r="C112" s="1"/>
      <c r="D112" s="1"/>
      <c r="E112" s="1"/>
      <c r="F112" s="1"/>
      <c r="G112" s="6">
        <v>0.11</v>
      </c>
      <c r="H112" s="1"/>
      <c r="I112" s="22" t="s">
        <v>152</v>
      </c>
      <c r="J112" s="1"/>
      <c r="K112" s="1"/>
      <c r="L112" s="1"/>
      <c r="M112" s="1"/>
      <c r="N112" s="1"/>
      <c r="O112" s="1"/>
      <c r="P112" s="1"/>
      <c r="Q112" s="1">
        <f t="shared" si="18"/>
        <v>0</v>
      </c>
      <c r="R112" s="21">
        <v>80</v>
      </c>
      <c r="S112" s="1"/>
      <c r="T112" s="1"/>
      <c r="U112" s="1" t="e">
        <f t="shared" ref="U112:U114" si="30">(F112+N112+O112+P112+R112)/Q112</f>
        <v>#DIV/0!</v>
      </c>
      <c r="V112" s="1" t="e">
        <f t="shared" ref="V112:V114" si="31">(F112+N112+O112+P112)/Q112</f>
        <v>#DIV/0!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26"/>
        <v>9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153</v>
      </c>
      <c r="B113" s="1" t="s">
        <v>42</v>
      </c>
      <c r="C113" s="1"/>
      <c r="D113" s="1"/>
      <c r="E113" s="1"/>
      <c r="F113" s="1"/>
      <c r="G113" s="6">
        <v>0.06</v>
      </c>
      <c r="H113" s="1"/>
      <c r="I113" s="22" t="s">
        <v>152</v>
      </c>
      <c r="J113" s="1"/>
      <c r="K113" s="1"/>
      <c r="L113" s="1"/>
      <c r="M113" s="1"/>
      <c r="N113" s="1"/>
      <c r="O113" s="1"/>
      <c r="P113" s="1"/>
      <c r="Q113" s="1">
        <f t="shared" si="18"/>
        <v>0</v>
      </c>
      <c r="R113" s="21">
        <v>100</v>
      </c>
      <c r="S113" s="1"/>
      <c r="T113" s="1"/>
      <c r="U113" s="1" t="e">
        <f t="shared" si="30"/>
        <v>#DIV/0!</v>
      </c>
      <c r="V113" s="1" t="e">
        <f t="shared" si="31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/>
      <c r="AD113" s="1">
        <f t="shared" ref="AD113:AD114" si="32">ROUND(R113*G113,0)</f>
        <v>6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154</v>
      </c>
      <c r="B114" s="1" t="s">
        <v>42</v>
      </c>
      <c r="C114" s="1"/>
      <c r="D114" s="1"/>
      <c r="E114" s="1"/>
      <c r="F114" s="1"/>
      <c r="G114" s="6">
        <v>0.06</v>
      </c>
      <c r="H114" s="1"/>
      <c r="I114" s="22" t="s">
        <v>152</v>
      </c>
      <c r="J114" s="1"/>
      <c r="K114" s="1"/>
      <c r="L114" s="1"/>
      <c r="M114" s="1"/>
      <c r="N114" s="1"/>
      <c r="O114" s="1"/>
      <c r="P114" s="1"/>
      <c r="Q114" s="1">
        <f t="shared" si="18"/>
        <v>0</v>
      </c>
      <c r="R114" s="21">
        <v>100</v>
      </c>
      <c r="S114" s="1"/>
      <c r="T114" s="1"/>
      <c r="U114" s="1" t="e">
        <f t="shared" si="30"/>
        <v>#DIV/0!</v>
      </c>
      <c r="V114" s="1" t="e">
        <f t="shared" si="31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158</v>
      </c>
      <c r="AD114" s="1">
        <f t="shared" si="32"/>
        <v>6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D114" xr:uid="{3919CDAA-D0FC-4956-9641-D7BADC680E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2024-07-18T13:43:56Z</dcterms:created>
  <dcterms:modified xsi:type="dcterms:W3CDTF">2024-07-19T09:19:40Z</dcterms:modified>
</cp:coreProperties>
</file>