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КИ филиалы\"/>
    </mc:Choice>
  </mc:AlternateContent>
  <xr:revisionPtr revIDLastSave="0" documentId="13_ncr:1_{3616D582-ECD8-4336-8342-D16FF841B3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0" i="1" l="1"/>
  <c r="W100" i="1"/>
  <c r="V101" i="1"/>
  <c r="W101" i="1"/>
  <c r="V102" i="1"/>
  <c r="W102" i="1"/>
  <c r="Q100" i="1"/>
  <c r="Q101" i="1"/>
  <c r="Q102" i="1"/>
  <c r="AE86" i="1" l="1"/>
  <c r="S102" i="1"/>
  <c r="AE102" i="1" s="1"/>
  <c r="S101" i="1"/>
  <c r="AE101" i="1" s="1"/>
  <c r="S100" i="1"/>
  <c r="AE100" i="1" s="1"/>
  <c r="S99" i="1"/>
  <c r="S98" i="1"/>
  <c r="AE98" i="1" s="1"/>
  <c r="S95" i="1"/>
  <c r="S89" i="1"/>
  <c r="S84" i="1"/>
  <c r="AE84" i="1" s="1"/>
  <c r="S83" i="1"/>
  <c r="S82" i="1"/>
  <c r="AE82" i="1" s="1"/>
  <c r="S80" i="1"/>
  <c r="AE80" i="1" s="1"/>
  <c r="S79" i="1"/>
  <c r="S78" i="1"/>
  <c r="AE78" i="1" s="1"/>
  <c r="S76" i="1"/>
  <c r="AE76" i="1" s="1"/>
  <c r="S74" i="1"/>
  <c r="S71" i="1"/>
  <c r="AE71" i="1" s="1"/>
  <c r="S67" i="1"/>
  <c r="AE67" i="1" s="1"/>
  <c r="S66" i="1"/>
  <c r="S64" i="1"/>
  <c r="S59" i="1"/>
  <c r="AE59" i="1" s="1"/>
  <c r="S57" i="1"/>
  <c r="S54" i="1"/>
  <c r="AE54" i="1" s="1"/>
  <c r="S51" i="1"/>
  <c r="S50" i="1"/>
  <c r="AE50" i="1" s="1"/>
  <c r="S42" i="1"/>
  <c r="AE42" i="1" s="1"/>
  <c r="S40" i="1"/>
  <c r="AE40" i="1" s="1"/>
  <c r="S39" i="1"/>
  <c r="S35" i="1"/>
  <c r="AE35" i="1" s="1"/>
  <c r="S14" i="1"/>
  <c r="AE14" i="1" l="1"/>
  <c r="AE57" i="1"/>
  <c r="AE51" i="1"/>
  <c r="AE89" i="1"/>
  <c r="AE66" i="1"/>
  <c r="AE74" i="1"/>
  <c r="AE79" i="1"/>
  <c r="AE83" i="1"/>
  <c r="AE39" i="1"/>
  <c r="AE64" i="1"/>
  <c r="AE99" i="1"/>
  <c r="AE95" i="1"/>
  <c r="F62" i="1"/>
  <c r="E62" i="1"/>
  <c r="Q62" i="1" s="1"/>
  <c r="E97" i="1"/>
  <c r="E96" i="1"/>
  <c r="Q96" i="1" s="1"/>
  <c r="F93" i="1"/>
  <c r="E93" i="1"/>
  <c r="Q93" i="1" s="1"/>
  <c r="R93" i="1" s="1"/>
  <c r="AE7" i="1"/>
  <c r="AE22" i="1"/>
  <c r="AE25" i="1"/>
  <c r="AE26" i="1"/>
  <c r="AE38" i="1"/>
  <c r="AE58" i="1"/>
  <c r="AE75" i="1"/>
  <c r="AE88" i="1"/>
  <c r="AE91" i="1"/>
  <c r="AE92" i="1"/>
  <c r="AE94" i="1"/>
  <c r="Q7" i="1"/>
  <c r="V7" i="1" s="1"/>
  <c r="Q8" i="1"/>
  <c r="Q9" i="1"/>
  <c r="Q10" i="1"/>
  <c r="Q11" i="1"/>
  <c r="Q12" i="1"/>
  <c r="Q13" i="1"/>
  <c r="Q14" i="1"/>
  <c r="V14" i="1" s="1"/>
  <c r="Q15" i="1"/>
  <c r="Q16" i="1"/>
  <c r="Q17" i="1"/>
  <c r="Q18" i="1"/>
  <c r="Q19" i="1"/>
  <c r="Q20" i="1"/>
  <c r="Q21" i="1"/>
  <c r="Q22" i="1"/>
  <c r="V22" i="1" s="1"/>
  <c r="Q23" i="1"/>
  <c r="Q24" i="1"/>
  <c r="Q25" i="1"/>
  <c r="V25" i="1" s="1"/>
  <c r="Q26" i="1"/>
  <c r="V26" i="1" s="1"/>
  <c r="Q27" i="1"/>
  <c r="Q28" i="1"/>
  <c r="Q29" i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Q35" i="1"/>
  <c r="V35" i="1" s="1"/>
  <c r="Q36" i="1"/>
  <c r="Q37" i="1"/>
  <c r="R37" i="1" s="1"/>
  <c r="S37" i="1" s="1"/>
  <c r="Q38" i="1"/>
  <c r="V38" i="1" s="1"/>
  <c r="Q39" i="1"/>
  <c r="V39" i="1" s="1"/>
  <c r="Q40" i="1"/>
  <c r="V40" i="1" s="1"/>
  <c r="Q41" i="1"/>
  <c r="Q42" i="1"/>
  <c r="V42" i="1" s="1"/>
  <c r="Q43" i="1"/>
  <c r="Q44" i="1"/>
  <c r="Q45" i="1"/>
  <c r="Q46" i="1"/>
  <c r="Q47" i="1"/>
  <c r="Q48" i="1"/>
  <c r="Q49" i="1"/>
  <c r="Q50" i="1"/>
  <c r="V50" i="1" s="1"/>
  <c r="Q51" i="1"/>
  <c r="V51" i="1" s="1"/>
  <c r="Q52" i="1"/>
  <c r="Q53" i="1"/>
  <c r="Q54" i="1"/>
  <c r="V54" i="1" s="1"/>
  <c r="Q55" i="1"/>
  <c r="Q56" i="1"/>
  <c r="Q57" i="1"/>
  <c r="V57" i="1" s="1"/>
  <c r="Q58" i="1"/>
  <c r="V58" i="1" s="1"/>
  <c r="Q59" i="1"/>
  <c r="V59" i="1" s="1"/>
  <c r="Q60" i="1"/>
  <c r="Q61" i="1"/>
  <c r="Q63" i="1"/>
  <c r="Q64" i="1"/>
  <c r="V64" i="1" s="1"/>
  <c r="Q65" i="1"/>
  <c r="Q66" i="1"/>
  <c r="V66" i="1" s="1"/>
  <c r="Q67" i="1"/>
  <c r="V67" i="1" s="1"/>
  <c r="Q68" i="1"/>
  <c r="Q69" i="1"/>
  <c r="Q70" i="1"/>
  <c r="Q71" i="1"/>
  <c r="V71" i="1" s="1"/>
  <c r="Q72" i="1"/>
  <c r="Q73" i="1"/>
  <c r="R73" i="1" s="1"/>
  <c r="S73" i="1" s="1"/>
  <c r="Q74" i="1"/>
  <c r="V74" i="1" s="1"/>
  <c r="Q75" i="1"/>
  <c r="V75" i="1" s="1"/>
  <c r="Q76" i="1"/>
  <c r="V76" i="1" s="1"/>
  <c r="Q77" i="1"/>
  <c r="Q78" i="1"/>
  <c r="V78" i="1" s="1"/>
  <c r="Q79" i="1"/>
  <c r="V79" i="1" s="1"/>
  <c r="Q80" i="1"/>
  <c r="V80" i="1" s="1"/>
  <c r="Q81" i="1"/>
  <c r="Q82" i="1"/>
  <c r="V82" i="1" s="1"/>
  <c r="Q83" i="1"/>
  <c r="V83" i="1" s="1"/>
  <c r="Q84" i="1"/>
  <c r="V84" i="1" s="1"/>
  <c r="Q85" i="1"/>
  <c r="Q86" i="1"/>
  <c r="V86" i="1" s="1"/>
  <c r="Q87" i="1"/>
  <c r="Q88" i="1"/>
  <c r="V88" i="1" s="1"/>
  <c r="Q89" i="1"/>
  <c r="V89" i="1" s="1"/>
  <c r="Q90" i="1"/>
  <c r="Q91" i="1"/>
  <c r="V91" i="1" s="1"/>
  <c r="Q92" i="1"/>
  <c r="W92" i="1" s="1"/>
  <c r="Q94" i="1"/>
  <c r="W94" i="1" s="1"/>
  <c r="Q95" i="1"/>
  <c r="V95" i="1" s="1"/>
  <c r="Q97" i="1"/>
  <c r="Q98" i="1"/>
  <c r="V98" i="1" s="1"/>
  <c r="Q99" i="1"/>
  <c r="V99" i="1" s="1"/>
  <c r="Q6" i="1"/>
  <c r="K99" i="1"/>
  <c r="K98" i="1"/>
  <c r="K97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S21" i="1" l="1"/>
  <c r="AE21" i="1" s="1"/>
  <c r="R21" i="1"/>
  <c r="S19" i="1"/>
  <c r="AE19" i="1" s="1"/>
  <c r="R19" i="1"/>
  <c r="S96" i="1"/>
  <c r="AE96" i="1" s="1"/>
  <c r="R96" i="1"/>
  <c r="S97" i="1"/>
  <c r="AE97" i="1" s="1"/>
  <c r="R97" i="1"/>
  <c r="S87" i="1"/>
  <c r="AE87" i="1" s="1"/>
  <c r="R87" i="1"/>
  <c r="S20" i="1"/>
  <c r="AE20" i="1" s="1"/>
  <c r="R20" i="1"/>
  <c r="S93" i="1"/>
  <c r="AE93" i="1" s="1"/>
  <c r="AE37" i="1"/>
  <c r="V37" i="1"/>
  <c r="AE33" i="1"/>
  <c r="V33" i="1"/>
  <c r="AE31" i="1"/>
  <c r="V31" i="1"/>
  <c r="V19" i="1"/>
  <c r="V97" i="1"/>
  <c r="AE73" i="1"/>
  <c r="V73" i="1"/>
  <c r="V32" i="1"/>
  <c r="AE32" i="1"/>
  <c r="V30" i="1"/>
  <c r="AE30" i="1"/>
  <c r="V20" i="1"/>
  <c r="R62" i="1"/>
  <c r="S62" i="1" s="1"/>
  <c r="AE62" i="1" s="1"/>
  <c r="K62" i="1"/>
  <c r="R6" i="1"/>
  <c r="S6" i="1" s="1"/>
  <c r="W98" i="1"/>
  <c r="W95" i="1"/>
  <c r="R90" i="1"/>
  <c r="S90" i="1" s="1"/>
  <c r="R86" i="1"/>
  <c r="R72" i="1"/>
  <c r="S72" i="1" s="1"/>
  <c r="R70" i="1"/>
  <c r="S70" i="1" s="1"/>
  <c r="R68" i="1"/>
  <c r="S68" i="1" s="1"/>
  <c r="R60" i="1"/>
  <c r="S60" i="1" s="1"/>
  <c r="R56" i="1"/>
  <c r="S56" i="1" s="1"/>
  <c r="R52" i="1"/>
  <c r="S52" i="1" s="1"/>
  <c r="R48" i="1"/>
  <c r="S48" i="1" s="1"/>
  <c r="R46" i="1"/>
  <c r="S46" i="1" s="1"/>
  <c r="R44" i="1"/>
  <c r="S44" i="1" s="1"/>
  <c r="R36" i="1"/>
  <c r="S36" i="1" s="1"/>
  <c r="R34" i="1"/>
  <c r="S34" i="1" s="1"/>
  <c r="R28" i="1"/>
  <c r="S28" i="1" s="1"/>
  <c r="R24" i="1"/>
  <c r="S24" i="1" s="1"/>
  <c r="R18" i="1"/>
  <c r="S18" i="1" s="1"/>
  <c r="R16" i="1"/>
  <c r="S16" i="1" s="1"/>
  <c r="R12" i="1"/>
  <c r="S12" i="1" s="1"/>
  <c r="R10" i="1"/>
  <c r="S10" i="1" s="1"/>
  <c r="R8" i="1"/>
  <c r="S8" i="1" s="1"/>
  <c r="W96" i="1"/>
  <c r="W99" i="1"/>
  <c r="W97" i="1"/>
  <c r="R85" i="1"/>
  <c r="S85" i="1" s="1"/>
  <c r="R81" i="1"/>
  <c r="S81" i="1" s="1"/>
  <c r="R77" i="1"/>
  <c r="S77" i="1" s="1"/>
  <c r="R69" i="1"/>
  <c r="S69" i="1" s="1"/>
  <c r="R65" i="1"/>
  <c r="S65" i="1" s="1"/>
  <c r="R63" i="1"/>
  <c r="S63" i="1" s="1"/>
  <c r="R61" i="1"/>
  <c r="S61" i="1" s="1"/>
  <c r="R55" i="1"/>
  <c r="S55" i="1" s="1"/>
  <c r="R53" i="1"/>
  <c r="S53" i="1" s="1"/>
  <c r="R49" i="1"/>
  <c r="S49" i="1" s="1"/>
  <c r="R47" i="1"/>
  <c r="S47" i="1" s="1"/>
  <c r="R45" i="1"/>
  <c r="S45" i="1" s="1"/>
  <c r="R43" i="1"/>
  <c r="S43" i="1" s="1"/>
  <c r="R41" i="1"/>
  <c r="S41" i="1" s="1"/>
  <c r="R29" i="1"/>
  <c r="S29" i="1" s="1"/>
  <c r="R27" i="1"/>
  <c r="S27" i="1" s="1"/>
  <c r="R23" i="1"/>
  <c r="S23" i="1" s="1"/>
  <c r="R17" i="1"/>
  <c r="S17" i="1" s="1"/>
  <c r="R15" i="1"/>
  <c r="S15" i="1" s="1"/>
  <c r="R13" i="1"/>
  <c r="S13" i="1" s="1"/>
  <c r="R11" i="1"/>
  <c r="S11" i="1" s="1"/>
  <c r="R9" i="1"/>
  <c r="S9" i="1" s="1"/>
  <c r="E5" i="1"/>
  <c r="K96" i="1"/>
  <c r="W93" i="1"/>
  <c r="K93" i="1"/>
  <c r="W70" i="1"/>
  <c r="W38" i="1"/>
  <c r="W86" i="1"/>
  <c r="W54" i="1"/>
  <c r="W22" i="1"/>
  <c r="V94" i="1"/>
  <c r="W78" i="1"/>
  <c r="W62" i="1"/>
  <c r="W46" i="1"/>
  <c r="W30" i="1"/>
  <c r="W14" i="1"/>
  <c r="W90" i="1"/>
  <c r="W82" i="1"/>
  <c r="W74" i="1"/>
  <c r="W66" i="1"/>
  <c r="W58" i="1"/>
  <c r="W50" i="1"/>
  <c r="W42" i="1"/>
  <c r="W34" i="1"/>
  <c r="W26" i="1"/>
  <c r="W18" i="1"/>
  <c r="W10" i="1"/>
  <c r="W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V87" i="1" l="1"/>
  <c r="V96" i="1"/>
  <c r="V21" i="1"/>
  <c r="V62" i="1"/>
  <c r="V93" i="1"/>
  <c r="V9" i="1"/>
  <c r="AE9" i="1"/>
  <c r="V13" i="1"/>
  <c r="AE13" i="1"/>
  <c r="V17" i="1"/>
  <c r="AE17" i="1"/>
  <c r="AE27" i="1"/>
  <c r="V27" i="1"/>
  <c r="V41" i="1"/>
  <c r="AE41" i="1"/>
  <c r="V45" i="1"/>
  <c r="AE45" i="1"/>
  <c r="V49" i="1"/>
  <c r="AE49" i="1"/>
  <c r="V55" i="1"/>
  <c r="AE55" i="1"/>
  <c r="AE63" i="1"/>
  <c r="V63" i="1"/>
  <c r="AE69" i="1"/>
  <c r="V69" i="1"/>
  <c r="V81" i="1"/>
  <c r="AE81" i="1"/>
  <c r="V10" i="1"/>
  <c r="AE10" i="1"/>
  <c r="V16" i="1"/>
  <c r="AE16" i="1"/>
  <c r="V24" i="1"/>
  <c r="AE24" i="1"/>
  <c r="V34" i="1"/>
  <c r="AE34" i="1"/>
  <c r="AE44" i="1"/>
  <c r="V44" i="1"/>
  <c r="AE48" i="1"/>
  <c r="V48" i="1"/>
  <c r="AE56" i="1"/>
  <c r="V56" i="1"/>
  <c r="V68" i="1"/>
  <c r="AE68" i="1"/>
  <c r="V72" i="1"/>
  <c r="AE72" i="1"/>
  <c r="V90" i="1"/>
  <c r="AE90" i="1"/>
  <c r="V11" i="1"/>
  <c r="AE11" i="1"/>
  <c r="V15" i="1"/>
  <c r="AE15" i="1"/>
  <c r="AE23" i="1"/>
  <c r="V23" i="1"/>
  <c r="AE29" i="1"/>
  <c r="V29" i="1"/>
  <c r="V43" i="1"/>
  <c r="AE43" i="1"/>
  <c r="V47" i="1"/>
  <c r="AE47" i="1"/>
  <c r="V53" i="1"/>
  <c r="AE53" i="1"/>
  <c r="AE61" i="1"/>
  <c r="V61" i="1"/>
  <c r="AE65" i="1"/>
  <c r="V65" i="1"/>
  <c r="V77" i="1"/>
  <c r="AE77" i="1"/>
  <c r="V85" i="1"/>
  <c r="AE85" i="1"/>
  <c r="V8" i="1"/>
  <c r="AE8" i="1"/>
  <c r="V12" i="1"/>
  <c r="AE12" i="1"/>
  <c r="V18" i="1"/>
  <c r="AE18" i="1"/>
  <c r="V28" i="1"/>
  <c r="AE28" i="1"/>
  <c r="V36" i="1"/>
  <c r="AE36" i="1"/>
  <c r="AE46" i="1"/>
  <c r="V46" i="1"/>
  <c r="AE52" i="1"/>
  <c r="V52" i="1"/>
  <c r="V60" i="1"/>
  <c r="AE60" i="1"/>
  <c r="V70" i="1"/>
  <c r="AE70" i="1"/>
  <c r="AE6" i="1"/>
  <c r="V6" i="1"/>
  <c r="S5" i="1"/>
  <c r="K5" i="1"/>
  <c r="R5" i="1"/>
  <c r="AE5" i="1" l="1"/>
</calcChain>
</file>

<file path=xl/sharedStrings.xml><?xml version="1.0" encoding="utf-8"?>
<sst xmlns="http://schemas.openxmlformats.org/spreadsheetml/2006/main" count="366" uniqueCount="151">
  <si>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</si>
  <si>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</si>
  <si>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</si>
  <si>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</si>
  <si>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</si>
  <si>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</si>
  <si>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</si>
  <si>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</si>
  <si>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</si>
  <si>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</si>
  <si>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</si>
  <si>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</si>
  <si>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</si>
  <si>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</si>
  <si>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</si>
  <si>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</si>
  <si>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</si>
  <si>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</si>
  <si>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</si>
  <si>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</si>
  <si>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</si>
  <si>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</si>
  <si>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</si>
  <si>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</si>
  <si>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</si>
  <si>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</si>
  <si>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</si>
  <si>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</si>
  <si>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</si>
  <si>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</si>
  <si>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</si>
  <si>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</si>
  <si>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</si>
  <si>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</si>
  <si>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</si>
  <si>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</si>
  <si>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</si>
  <si>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</si>
  <si>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</si>
  <si>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</si>
  <si>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</si>
  <si>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</si>
  <si>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</si>
  <si>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</si>
  <si>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</si>
  <si>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</si>
  <si>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</si>
  <si>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</si>
  <si>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</si>
  <si>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</si>
  <si>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</si>
  <si>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</si>
  <si>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</si>
  <si>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</si>
  <si>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</si>
  <si>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</si>
  <si>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</si>
  <si>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</si>
  <si>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</si>
  <si>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</si>
  <si>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</si>
  <si>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</si>
  <si>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</si>
  <si>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</si>
  <si>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</si>
  <si>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</si>
  <si>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</si>
  <si>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</si>
  <si>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</si>
  <si>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</si>
  <si>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</si>
  <si>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</si>
  <si>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</si>
  <si>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</si>
  <si>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</si>
  <si>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</si>
  <si>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</si>
  <si>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</si>
  <si>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</si>
  <si>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</si>
  <si>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</si>
  <si>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</si>
  <si>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</si>
  <si>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</si>
  <si>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</si>
  <si>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</si>
  <si>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</si>
  <si>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</si>
  <si>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</si>
  <si>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</si>
  <si>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</si>
  <si>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</si>
  <si>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</si>
  <si>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</si>
  <si>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</si>
  <si>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</si>
  <si>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</si>
  <si>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</si>
  <si>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</si>
  <si>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</si>
  <si>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</si>
  <si>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</si>
  <si>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</si>
  <si>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</si>
  <si>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</si>
  <si>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</si>
  <si>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</si>
  <si>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</si>
  <si>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</si>
  <si>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</si>
  <si>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</si>
  <si>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</si>
  <si>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</si>
  <si>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</si>
  <si>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</si>
  <si>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</si>
  <si>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</si>
  <si>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</si>
  <si>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</si>
  <si>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</si>
  <si>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</si>
  <si>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</si>
  <si>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</si>
  <si>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</si>
  <si>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</si>
  <si>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</si>
  <si>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</si>
  <si>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</si>
  <si>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</si>
  <si>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</si>
  <si>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</si>
  <si>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</si>
  <si>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</si>
  <si>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</si>
  <si>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</si>
  <si>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</si>
  <si>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</si>
  <si>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</si>
  <si>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</si>
  <si>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</si>
  <si>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завод ратировал на 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</si>
  <si>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</si>
  <si>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с/к колбасы «Филейбургская с филе сочного окорока» ф/в 0,11 н/о ТМ «Баварушка»</t>
  </si>
  <si>
    <t>разовый заказ (Фомин)</t>
  </si>
  <si>
    <t>с/к колбасы «Филейбургская с ароматными пряностями» ф/в 0,06 нарезка ТМ «Баварушка»</t>
  </si>
  <si>
    <t>с/к колбасы «Балыкбургская с мраморным балыком и нотками кориандра» ф/в 0,06 нарезка ТМ «Баварушка»</t>
  </si>
  <si>
    <t>слабая реализация</t>
  </si>
  <si>
    <t>19,07,24 филиал обнулил</t>
  </si>
  <si>
    <t>заказ</t>
  </si>
  <si>
    <t>22,07,</t>
  </si>
  <si>
    <t>нет в бланке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</si>
</sst>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4" borderId="1" xfId="1" applyNumberFormat="1" applyFont="1" applyFill="1"/>
    <xf numFmtId="164" fontId="1" fillId="9" borderId="2" xfId="1" applyNumberFormat="1" applyFill="1" applyBorder="1"/>
    <xf numFmtId="164" fontId="6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1" sqref="AD11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42578125" style="8" customWidth="1"/>
    <col min="8" max="8" width="4.42578125" customWidth="1"/>
    <col min="9" max="9" width="12.5703125" customWidth="1"/>
    <col min="10" max="11" width="6.42578125" customWidth="1"/>
    <col min="12" max="13" width="1" customWidth="1"/>
    <col min="14" max="20" width="6.42578125" customWidth="1"/>
    <col min="21" max="21" width="22.140625" customWidth="1"/>
    <col min="22" max="23" width="5.5703125" customWidth="1"/>
    <col min="24" max="28" width="6.28515625" customWidth="1"/>
    <col min="29" max="29" width="6.7109375" bestFit="1" customWidth="1"/>
    <col min="30" max="30" width="43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148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149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45572.748000000007</v>
      </c>
      <c r="F5" s="4">
        <f>SUM(F6:F500)</f>
        <v>45255.080000000016</v>
      </c>
      <c r="G5" s="6"/>
      <c r="H5" s="1"/>
      <c r="I5" s="1"/>
      <c r="J5" s="4">
        <f t="shared" ref="J5:T5" si="0">SUM(J6:J500)</f>
        <v>46056.504000000015</v>
      </c>
      <c r="K5" s="4">
        <f t="shared" si="0"/>
        <v>-483.75599999999952</v>
      </c>
      <c r="L5" s="4">
        <f t="shared" si="0"/>
        <v>0</v>
      </c>
      <c r="M5" s="4">
        <f t="shared" si="0"/>
        <v>0</v>
      </c>
      <c r="N5" s="4">
        <f t="shared" si="0"/>
        <v>9770</v>
      </c>
      <c r="O5" s="4">
        <f t="shared" si="0"/>
        <v>20700.112299999997</v>
      </c>
      <c r="P5" s="4">
        <f t="shared" si="0"/>
        <v>8500</v>
      </c>
      <c r="Q5" s="4">
        <f t="shared" si="0"/>
        <v>9114.5495999999985</v>
      </c>
      <c r="R5" s="4">
        <f t="shared" si="0"/>
        <v>17860.638100000004</v>
      </c>
      <c r="S5" s="4">
        <f t="shared" si="0"/>
        <v>17724.838100000004</v>
      </c>
      <c r="T5" s="4">
        <f t="shared" si="0"/>
        <v>0</v>
      </c>
      <c r="U5" s="1"/>
      <c r="V5" s="1"/>
      <c r="W5" s="1"/>
      <c r="X5" s="4">
        <f t="shared" ref="X5:AC5" si="1">SUM(X6:X500)</f>
        <v>9276.402399999999</v>
      </c>
      <c r="Y5" s="4">
        <f t="shared" si="1"/>
        <v>9284.972600000001</v>
      </c>
      <c r="Z5" s="4">
        <f t="shared" si="1"/>
        <v>9231.5337999999992</v>
      </c>
      <c r="AA5" s="4">
        <f t="shared" si="1"/>
        <v>9121.5429999999978</v>
      </c>
      <c r="AB5" s="4">
        <f t="shared" si="1"/>
        <v>9839.7286000000004</v>
      </c>
      <c r="AC5" s="4">
        <f t="shared" si="1"/>
        <v>10537.759800000002</v>
      </c>
      <c r="AD5" s="1"/>
      <c r="AE5" s="4">
        <f>SUM(AE6:AE500)</f>
        <v>14369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1336.644</v>
      </c>
      <c r="D6" s="1">
        <v>1244.2329999999999</v>
      </c>
      <c r="E6" s="1">
        <v>1180.489</v>
      </c>
      <c r="F6" s="1">
        <v>1005.764</v>
      </c>
      <c r="G6" s="6">
        <v>1</v>
      </c>
      <c r="H6" s="1">
        <v>50</v>
      </c>
      <c r="I6" s="1" t="s">
        <v>35</v>
      </c>
      <c r="J6" s="1">
        <v>1252.55</v>
      </c>
      <c r="K6" s="1">
        <f t="shared" ref="K6:K37" si="2">E6-J6</f>
        <v>-72.060999999999922</v>
      </c>
      <c r="L6" s="1"/>
      <c r="M6" s="1"/>
      <c r="N6" s="1">
        <v>400</v>
      </c>
      <c r="O6" s="1">
        <v>457.50180000000012</v>
      </c>
      <c r="P6" s="1">
        <v>500</v>
      </c>
      <c r="Q6" s="1">
        <f>E6/5</f>
        <v>236.09780000000001</v>
      </c>
      <c r="R6" s="5">
        <f>11*Q6-P6-O6-N6-F6</f>
        <v>233.81000000000006</v>
      </c>
      <c r="S6" s="5">
        <f>R6</f>
        <v>233.81000000000006</v>
      </c>
      <c r="T6" s="5"/>
      <c r="U6" s="1"/>
      <c r="V6" s="1">
        <f>(F6+N6+O6+P6+S6)/Q6</f>
        <v>11</v>
      </c>
      <c r="W6" s="1">
        <f>(F6+N6+O6+P6)/Q6</f>
        <v>10.009690052173294</v>
      </c>
      <c r="X6" s="1">
        <v>261.76659999999998</v>
      </c>
      <c r="Y6" s="1">
        <v>236.2062</v>
      </c>
      <c r="Z6" s="1">
        <v>221.03819999999999</v>
      </c>
      <c r="AA6" s="1">
        <v>192.41079999999999</v>
      </c>
      <c r="AB6" s="1">
        <v>202.20760000000001</v>
      </c>
      <c r="AC6" s="1">
        <v>217.4992</v>
      </c>
      <c r="AD6" s="1"/>
      <c r="AE6" s="1">
        <f>ROUND(S6*G6,0)</f>
        <v>234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36</v>
      </c>
      <c r="B7" s="10" t="s">
        <v>34</v>
      </c>
      <c r="C7" s="10">
        <v>43.970999999999997</v>
      </c>
      <c r="D7" s="10">
        <v>2.3010000000000002</v>
      </c>
      <c r="E7" s="10">
        <v>26.41</v>
      </c>
      <c r="F7" s="10">
        <v>3.2909999999999999</v>
      </c>
      <c r="G7" s="11">
        <v>0</v>
      </c>
      <c r="H7" s="10">
        <v>30</v>
      </c>
      <c r="I7" s="10" t="s">
        <v>37</v>
      </c>
      <c r="J7" s="10">
        <v>39.65</v>
      </c>
      <c r="K7" s="10">
        <f t="shared" si="2"/>
        <v>-13.239999999999998</v>
      </c>
      <c r="L7" s="10"/>
      <c r="M7" s="10"/>
      <c r="N7" s="10"/>
      <c r="O7" s="10"/>
      <c r="P7" s="10"/>
      <c r="Q7" s="10">
        <f t="shared" ref="Q7:Q70" si="3">E7/5</f>
        <v>5.282</v>
      </c>
      <c r="R7" s="12"/>
      <c r="S7" s="12"/>
      <c r="T7" s="12"/>
      <c r="U7" s="10"/>
      <c r="V7" s="10">
        <f t="shared" ref="V7:V58" si="4">(F7+N7+O7+P7+R7)/Q7</f>
        <v>0.62305944717909878</v>
      </c>
      <c r="W7" s="10">
        <f t="shared" ref="W7:W70" si="5">(F7+N7+O7+P7)/Q7</f>
        <v>0.62305944717909878</v>
      </c>
      <c r="X7" s="10">
        <v>6.9421999999999997</v>
      </c>
      <c r="Y7" s="10">
        <v>8.4513999999999996</v>
      </c>
      <c r="Z7" s="10">
        <v>7.2876000000000003</v>
      </c>
      <c r="AA7" s="10">
        <v>7.0195999999999996</v>
      </c>
      <c r="AB7" s="10">
        <v>7.4753999999999996</v>
      </c>
      <c r="AC7" s="10">
        <v>7.6953999999999994</v>
      </c>
      <c r="AD7" s="10" t="s">
        <v>38</v>
      </c>
      <c r="AE7" s="10">
        <f t="shared" ref="AE7:AE26" si="6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661.97299999999996</v>
      </c>
      <c r="D8" s="1">
        <v>428.34100000000001</v>
      </c>
      <c r="E8" s="1">
        <v>471.67500000000001</v>
      </c>
      <c r="F8" s="1">
        <v>537.44799999999998</v>
      </c>
      <c r="G8" s="6">
        <v>1</v>
      </c>
      <c r="H8" s="1">
        <v>45</v>
      </c>
      <c r="I8" s="1" t="s">
        <v>35</v>
      </c>
      <c r="J8" s="1">
        <v>443.1</v>
      </c>
      <c r="K8" s="1">
        <f t="shared" si="2"/>
        <v>28.574999999999989</v>
      </c>
      <c r="L8" s="1"/>
      <c r="M8" s="1"/>
      <c r="N8" s="1"/>
      <c r="O8" s="1">
        <v>262.94819999999982</v>
      </c>
      <c r="P8" s="1"/>
      <c r="Q8" s="1">
        <f t="shared" si="3"/>
        <v>94.335000000000008</v>
      </c>
      <c r="R8" s="5">
        <f t="shared" ref="R8:R18" si="7">11*Q8-P8-O8-N8-F8</f>
        <v>237.28880000000038</v>
      </c>
      <c r="S8" s="5">
        <f t="shared" ref="S8:S21" si="8">R8</f>
        <v>237.28880000000038</v>
      </c>
      <c r="T8" s="5"/>
      <c r="U8" s="1"/>
      <c r="V8" s="1">
        <f t="shared" ref="V8:V21" si="9">(F8+N8+O8+P8+S8)/Q8</f>
        <v>11.000000000000002</v>
      </c>
      <c r="W8" s="1">
        <f t="shared" si="5"/>
        <v>8.4846154661578392</v>
      </c>
      <c r="X8" s="1">
        <v>89.401399999999995</v>
      </c>
      <c r="Y8" s="1">
        <v>90.465800000000002</v>
      </c>
      <c r="Z8" s="1">
        <v>92.608199999999997</v>
      </c>
      <c r="AA8" s="1">
        <v>93.402200000000008</v>
      </c>
      <c r="AB8" s="1">
        <v>95.566200000000009</v>
      </c>
      <c r="AC8" s="1">
        <v>84.421000000000006</v>
      </c>
      <c r="AD8" s="1"/>
      <c r="AE8" s="1">
        <f t="shared" ref="AE8:AE21" si="10">ROUND(S8*G8,0)</f>
        <v>237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1240.567</v>
      </c>
      <c r="D9" s="1">
        <v>153.506</v>
      </c>
      <c r="E9" s="1">
        <v>539.82000000000005</v>
      </c>
      <c r="F9" s="1">
        <v>747.89599999999996</v>
      </c>
      <c r="G9" s="6">
        <v>1</v>
      </c>
      <c r="H9" s="1">
        <v>45</v>
      </c>
      <c r="I9" s="1" t="s">
        <v>35</v>
      </c>
      <c r="J9" s="1">
        <v>512.25</v>
      </c>
      <c r="K9" s="1">
        <f t="shared" si="2"/>
        <v>27.57000000000005</v>
      </c>
      <c r="L9" s="1"/>
      <c r="M9" s="1"/>
      <c r="N9" s="1"/>
      <c r="O9" s="1">
        <v>193.41600000000011</v>
      </c>
      <c r="P9" s="1"/>
      <c r="Q9" s="1">
        <f t="shared" si="3"/>
        <v>107.96400000000001</v>
      </c>
      <c r="R9" s="5">
        <f t="shared" si="7"/>
        <v>246.29199999999992</v>
      </c>
      <c r="S9" s="5">
        <f t="shared" si="8"/>
        <v>246.29199999999992</v>
      </c>
      <c r="T9" s="5"/>
      <c r="U9" s="1"/>
      <c r="V9" s="1">
        <f t="shared" si="9"/>
        <v>10.999999999999998</v>
      </c>
      <c r="W9" s="1">
        <f t="shared" si="5"/>
        <v>8.7187581045533697</v>
      </c>
      <c r="X9" s="1">
        <v>105.8326</v>
      </c>
      <c r="Y9" s="1">
        <v>105.4686</v>
      </c>
      <c r="Z9" s="1">
        <v>138.68279999999999</v>
      </c>
      <c r="AA9" s="1">
        <v>150.63040000000001</v>
      </c>
      <c r="AB9" s="1">
        <v>117.6472</v>
      </c>
      <c r="AC9" s="1">
        <v>134.23140000000001</v>
      </c>
      <c r="AD9" s="1"/>
      <c r="AE9" s="1">
        <f t="shared" si="10"/>
        <v>246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429.09</v>
      </c>
      <c r="D10" s="1">
        <v>170.505</v>
      </c>
      <c r="E10" s="1">
        <v>216.916</v>
      </c>
      <c r="F10" s="1">
        <v>311.57299999999998</v>
      </c>
      <c r="G10" s="6">
        <v>1</v>
      </c>
      <c r="H10" s="1">
        <v>40</v>
      </c>
      <c r="I10" s="1" t="s">
        <v>35</v>
      </c>
      <c r="J10" s="1">
        <v>273.35000000000002</v>
      </c>
      <c r="K10" s="1">
        <f t="shared" si="2"/>
        <v>-56.434000000000026</v>
      </c>
      <c r="L10" s="1"/>
      <c r="M10" s="1"/>
      <c r="N10" s="1"/>
      <c r="O10" s="1">
        <v>47.157000000000039</v>
      </c>
      <c r="P10" s="1"/>
      <c r="Q10" s="1">
        <f t="shared" si="3"/>
        <v>43.383200000000002</v>
      </c>
      <c r="R10" s="5">
        <f t="shared" si="7"/>
        <v>118.48520000000002</v>
      </c>
      <c r="S10" s="5">
        <f t="shared" si="8"/>
        <v>118.48520000000002</v>
      </c>
      <c r="T10" s="5"/>
      <c r="U10" s="1"/>
      <c r="V10" s="1">
        <f t="shared" si="9"/>
        <v>11</v>
      </c>
      <c r="W10" s="1">
        <f t="shared" si="5"/>
        <v>8.2688690553025133</v>
      </c>
      <c r="X10" s="1">
        <v>42.9726</v>
      </c>
      <c r="Y10" s="1">
        <v>47.067999999999998</v>
      </c>
      <c r="Z10" s="1">
        <v>49.031799999999997</v>
      </c>
      <c r="AA10" s="1">
        <v>52.926199999999987</v>
      </c>
      <c r="AB10" s="1">
        <v>53.644599999999997</v>
      </c>
      <c r="AC10" s="1">
        <v>54.557000000000002</v>
      </c>
      <c r="AD10" s="1"/>
      <c r="AE10" s="1">
        <f t="shared" si="10"/>
        <v>118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433</v>
      </c>
      <c r="D11" s="1">
        <v>204</v>
      </c>
      <c r="E11" s="1">
        <v>347</v>
      </c>
      <c r="F11" s="1">
        <v>193</v>
      </c>
      <c r="G11" s="6">
        <v>0.45</v>
      </c>
      <c r="H11" s="1">
        <v>45</v>
      </c>
      <c r="I11" s="1" t="s">
        <v>35</v>
      </c>
      <c r="J11" s="1">
        <v>361</v>
      </c>
      <c r="K11" s="1">
        <f t="shared" si="2"/>
        <v>-14</v>
      </c>
      <c r="L11" s="1"/>
      <c r="M11" s="1"/>
      <c r="N11" s="1">
        <v>50</v>
      </c>
      <c r="O11" s="1">
        <v>297</v>
      </c>
      <c r="P11" s="1"/>
      <c r="Q11" s="1">
        <f t="shared" si="3"/>
        <v>69.400000000000006</v>
      </c>
      <c r="R11" s="5">
        <f t="shared" si="7"/>
        <v>223.40000000000009</v>
      </c>
      <c r="S11" s="5">
        <f t="shared" si="8"/>
        <v>223.40000000000009</v>
      </c>
      <c r="T11" s="5"/>
      <c r="U11" s="1"/>
      <c r="V11" s="1">
        <f t="shared" si="9"/>
        <v>11</v>
      </c>
      <c r="W11" s="1">
        <f t="shared" si="5"/>
        <v>7.7809798270893369</v>
      </c>
      <c r="X11" s="1">
        <v>64.2</v>
      </c>
      <c r="Y11" s="1">
        <v>55</v>
      </c>
      <c r="Z11" s="1">
        <v>56.4</v>
      </c>
      <c r="AA11" s="1">
        <v>59.089200000000012</v>
      </c>
      <c r="AB11" s="1">
        <v>55.089200000000012</v>
      </c>
      <c r="AC11" s="1">
        <v>65.294799999999995</v>
      </c>
      <c r="AD11" s="1"/>
      <c r="AE11" s="1">
        <f t="shared" si="10"/>
        <v>101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43</v>
      </c>
      <c r="C12" s="1">
        <v>969</v>
      </c>
      <c r="D12" s="1">
        <v>308</v>
      </c>
      <c r="E12" s="1">
        <v>592</v>
      </c>
      <c r="F12" s="1">
        <v>560</v>
      </c>
      <c r="G12" s="6">
        <v>0.45</v>
      </c>
      <c r="H12" s="1">
        <v>45</v>
      </c>
      <c r="I12" s="1" t="s">
        <v>35</v>
      </c>
      <c r="J12" s="1">
        <v>608</v>
      </c>
      <c r="K12" s="1">
        <f t="shared" si="2"/>
        <v>-16</v>
      </c>
      <c r="L12" s="1"/>
      <c r="M12" s="1"/>
      <c r="N12" s="1">
        <v>100</v>
      </c>
      <c r="O12" s="1">
        <v>346</v>
      </c>
      <c r="P12" s="1"/>
      <c r="Q12" s="1">
        <f t="shared" si="3"/>
        <v>118.4</v>
      </c>
      <c r="R12" s="5">
        <f t="shared" si="7"/>
        <v>296.40000000000009</v>
      </c>
      <c r="S12" s="5">
        <f t="shared" si="8"/>
        <v>296.40000000000009</v>
      </c>
      <c r="T12" s="5"/>
      <c r="U12" s="1"/>
      <c r="V12" s="1">
        <f t="shared" si="9"/>
        <v>11</v>
      </c>
      <c r="W12" s="1">
        <f t="shared" si="5"/>
        <v>8.496621621621621</v>
      </c>
      <c r="X12" s="1">
        <v>114.8</v>
      </c>
      <c r="Y12" s="1">
        <v>113</v>
      </c>
      <c r="Z12" s="1">
        <v>111.6</v>
      </c>
      <c r="AA12" s="1">
        <v>128</v>
      </c>
      <c r="AB12" s="1">
        <v>127</v>
      </c>
      <c r="AC12" s="1">
        <v>93.6</v>
      </c>
      <c r="AD12" s="1"/>
      <c r="AE12" s="1">
        <f t="shared" si="10"/>
        <v>133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43</v>
      </c>
      <c r="C13" s="1">
        <v>176</v>
      </c>
      <c r="D13" s="1">
        <v>75</v>
      </c>
      <c r="E13" s="1">
        <v>111</v>
      </c>
      <c r="F13" s="1">
        <v>86</v>
      </c>
      <c r="G13" s="6">
        <v>0.17</v>
      </c>
      <c r="H13" s="1">
        <v>180</v>
      </c>
      <c r="I13" s="1" t="s">
        <v>35</v>
      </c>
      <c r="J13" s="1">
        <v>109</v>
      </c>
      <c r="K13" s="1">
        <f t="shared" si="2"/>
        <v>2</v>
      </c>
      <c r="L13" s="1"/>
      <c r="M13" s="1"/>
      <c r="N13" s="1"/>
      <c r="O13" s="1">
        <v>121.4</v>
      </c>
      <c r="P13" s="1"/>
      <c r="Q13" s="1">
        <f t="shared" si="3"/>
        <v>22.2</v>
      </c>
      <c r="R13" s="5">
        <f t="shared" si="7"/>
        <v>36.799999999999983</v>
      </c>
      <c r="S13" s="5">
        <f t="shared" si="8"/>
        <v>36.799999999999983</v>
      </c>
      <c r="T13" s="5"/>
      <c r="U13" s="1"/>
      <c r="V13" s="1">
        <f t="shared" si="9"/>
        <v>11</v>
      </c>
      <c r="W13" s="1">
        <f t="shared" si="5"/>
        <v>9.3423423423423433</v>
      </c>
      <c r="X13" s="1">
        <v>24.6</v>
      </c>
      <c r="Y13" s="1">
        <v>17.600000000000001</v>
      </c>
      <c r="Z13" s="1">
        <v>12.8</v>
      </c>
      <c r="AA13" s="1">
        <v>14.4</v>
      </c>
      <c r="AB13" s="1">
        <v>12</v>
      </c>
      <c r="AC13" s="1">
        <v>24.8</v>
      </c>
      <c r="AD13" s="1"/>
      <c r="AE13" s="1">
        <f t="shared" si="10"/>
        <v>6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43</v>
      </c>
      <c r="C14" s="1">
        <v>184</v>
      </c>
      <c r="D14" s="1">
        <v>174</v>
      </c>
      <c r="E14" s="1">
        <v>96</v>
      </c>
      <c r="F14" s="1">
        <v>195</v>
      </c>
      <c r="G14" s="6">
        <v>0.3</v>
      </c>
      <c r="H14" s="1">
        <v>40</v>
      </c>
      <c r="I14" s="1" t="s">
        <v>35</v>
      </c>
      <c r="J14" s="1">
        <v>95</v>
      </c>
      <c r="K14" s="1">
        <f t="shared" si="2"/>
        <v>1</v>
      </c>
      <c r="L14" s="1"/>
      <c r="M14" s="1"/>
      <c r="N14" s="1"/>
      <c r="O14" s="1">
        <v>32</v>
      </c>
      <c r="P14" s="1"/>
      <c r="Q14" s="1">
        <f t="shared" si="3"/>
        <v>19.2</v>
      </c>
      <c r="R14" s="5"/>
      <c r="S14" s="5">
        <f t="shared" si="8"/>
        <v>0</v>
      </c>
      <c r="T14" s="5"/>
      <c r="U14" s="1"/>
      <c r="V14" s="1">
        <f t="shared" si="9"/>
        <v>11.822916666666668</v>
      </c>
      <c r="W14" s="1">
        <f t="shared" si="5"/>
        <v>11.822916666666668</v>
      </c>
      <c r="X14" s="1">
        <v>25.8</v>
      </c>
      <c r="Y14" s="1">
        <v>26</v>
      </c>
      <c r="Z14" s="1">
        <v>24.2</v>
      </c>
      <c r="AA14" s="1">
        <v>22.2</v>
      </c>
      <c r="AB14" s="1">
        <v>13</v>
      </c>
      <c r="AC14" s="1">
        <v>20.399999999999999</v>
      </c>
      <c r="AD14" s="1"/>
      <c r="AE14" s="1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43</v>
      </c>
      <c r="C15" s="1">
        <v>90</v>
      </c>
      <c r="D15" s="1">
        <v>390</v>
      </c>
      <c r="E15" s="1">
        <v>181</v>
      </c>
      <c r="F15" s="1">
        <v>259</v>
      </c>
      <c r="G15" s="6">
        <v>0.4</v>
      </c>
      <c r="H15" s="1">
        <v>50</v>
      </c>
      <c r="I15" s="1" t="s">
        <v>35</v>
      </c>
      <c r="J15" s="1">
        <v>419</v>
      </c>
      <c r="K15" s="1">
        <f t="shared" si="2"/>
        <v>-238</v>
      </c>
      <c r="L15" s="1"/>
      <c r="M15" s="1"/>
      <c r="N15" s="1"/>
      <c r="O15" s="1">
        <v>0</v>
      </c>
      <c r="P15" s="1"/>
      <c r="Q15" s="1">
        <f t="shared" si="3"/>
        <v>36.200000000000003</v>
      </c>
      <c r="R15" s="5">
        <f t="shared" si="7"/>
        <v>139.20000000000005</v>
      </c>
      <c r="S15" s="5">
        <f t="shared" si="8"/>
        <v>139.20000000000005</v>
      </c>
      <c r="T15" s="5"/>
      <c r="U15" s="1"/>
      <c r="V15" s="1">
        <f t="shared" si="9"/>
        <v>11</v>
      </c>
      <c r="W15" s="1">
        <f t="shared" si="5"/>
        <v>7.1546961325966842</v>
      </c>
      <c r="X15" s="1">
        <v>17.8</v>
      </c>
      <c r="Y15" s="1">
        <v>39.4</v>
      </c>
      <c r="Z15" s="1">
        <v>35.4</v>
      </c>
      <c r="AA15" s="1">
        <v>22.2</v>
      </c>
      <c r="AB15" s="1">
        <v>20.399999999999999</v>
      </c>
      <c r="AC15" s="1">
        <v>24.2</v>
      </c>
      <c r="AD15" s="1"/>
      <c r="AE15" s="1">
        <f t="shared" si="10"/>
        <v>56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43</v>
      </c>
      <c r="C16" s="1">
        <v>277</v>
      </c>
      <c r="D16" s="1">
        <v>150</v>
      </c>
      <c r="E16" s="1">
        <v>237</v>
      </c>
      <c r="F16" s="1">
        <v>138</v>
      </c>
      <c r="G16" s="6">
        <v>0.17</v>
      </c>
      <c r="H16" s="1">
        <v>120</v>
      </c>
      <c r="I16" s="1" t="s">
        <v>35</v>
      </c>
      <c r="J16" s="1">
        <v>236</v>
      </c>
      <c r="K16" s="1">
        <f t="shared" si="2"/>
        <v>1</v>
      </c>
      <c r="L16" s="1"/>
      <c r="M16" s="1"/>
      <c r="N16" s="1"/>
      <c r="O16" s="1">
        <v>294</v>
      </c>
      <c r="P16" s="1"/>
      <c r="Q16" s="1">
        <f t="shared" si="3"/>
        <v>47.4</v>
      </c>
      <c r="R16" s="5">
        <f t="shared" si="7"/>
        <v>89.399999999999977</v>
      </c>
      <c r="S16" s="5">
        <f t="shared" si="8"/>
        <v>89.399999999999977</v>
      </c>
      <c r="T16" s="5"/>
      <c r="U16" s="1"/>
      <c r="V16" s="1">
        <f t="shared" si="9"/>
        <v>11</v>
      </c>
      <c r="W16" s="1">
        <f t="shared" si="5"/>
        <v>9.113924050632912</v>
      </c>
      <c r="X16" s="1">
        <v>48</v>
      </c>
      <c r="Y16" s="1">
        <v>33</v>
      </c>
      <c r="Z16" s="1">
        <v>29.6</v>
      </c>
      <c r="AA16" s="1">
        <v>26.4</v>
      </c>
      <c r="AB16" s="1">
        <v>40.4</v>
      </c>
      <c r="AC16" s="1">
        <v>44.4</v>
      </c>
      <c r="AD16" s="1"/>
      <c r="AE16" s="1">
        <f t="shared" si="10"/>
        <v>15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43</v>
      </c>
      <c r="C17" s="1">
        <v>127</v>
      </c>
      <c r="D17" s="1">
        <v>30</v>
      </c>
      <c r="E17" s="1">
        <v>86</v>
      </c>
      <c r="F17" s="1">
        <v>54</v>
      </c>
      <c r="G17" s="6">
        <v>0.35</v>
      </c>
      <c r="H17" s="1">
        <v>45</v>
      </c>
      <c r="I17" s="1" t="s">
        <v>35</v>
      </c>
      <c r="J17" s="1">
        <v>87</v>
      </c>
      <c r="K17" s="1">
        <f t="shared" si="2"/>
        <v>-1</v>
      </c>
      <c r="L17" s="1"/>
      <c r="M17" s="1"/>
      <c r="N17" s="1"/>
      <c r="O17" s="1">
        <v>102.4</v>
      </c>
      <c r="P17" s="1"/>
      <c r="Q17" s="1">
        <f t="shared" si="3"/>
        <v>17.2</v>
      </c>
      <c r="R17" s="5">
        <f t="shared" si="7"/>
        <v>32.799999999999983</v>
      </c>
      <c r="S17" s="5">
        <f t="shared" si="8"/>
        <v>32.799999999999983</v>
      </c>
      <c r="T17" s="5"/>
      <c r="U17" s="1"/>
      <c r="V17" s="1">
        <f t="shared" si="9"/>
        <v>11</v>
      </c>
      <c r="W17" s="1">
        <f t="shared" si="5"/>
        <v>9.0930232558139537</v>
      </c>
      <c r="X17" s="1">
        <v>17.2</v>
      </c>
      <c r="Y17" s="1">
        <v>12.6</v>
      </c>
      <c r="Z17" s="1">
        <v>12.2</v>
      </c>
      <c r="AA17" s="1">
        <v>15.4</v>
      </c>
      <c r="AB17" s="1">
        <v>15.4</v>
      </c>
      <c r="AC17" s="1">
        <v>12.2</v>
      </c>
      <c r="AD17" s="1"/>
      <c r="AE17" s="1">
        <f t="shared" si="10"/>
        <v>11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43</v>
      </c>
      <c r="C18" s="1">
        <v>129</v>
      </c>
      <c r="D18" s="1">
        <v>150</v>
      </c>
      <c r="E18" s="1">
        <v>173</v>
      </c>
      <c r="F18" s="1">
        <v>93</v>
      </c>
      <c r="G18" s="6">
        <v>0.35</v>
      </c>
      <c r="H18" s="1">
        <v>45</v>
      </c>
      <c r="I18" s="1" t="s">
        <v>35</v>
      </c>
      <c r="J18" s="1">
        <v>320</v>
      </c>
      <c r="K18" s="1">
        <f t="shared" si="2"/>
        <v>-147</v>
      </c>
      <c r="L18" s="1"/>
      <c r="M18" s="1"/>
      <c r="N18" s="1"/>
      <c r="O18" s="1">
        <v>45.399999999999977</v>
      </c>
      <c r="P18" s="1"/>
      <c r="Q18" s="1">
        <f t="shared" si="3"/>
        <v>34.6</v>
      </c>
      <c r="R18" s="5">
        <f t="shared" si="7"/>
        <v>242.20000000000005</v>
      </c>
      <c r="S18" s="5">
        <f t="shared" si="8"/>
        <v>242.20000000000005</v>
      </c>
      <c r="T18" s="5"/>
      <c r="U18" s="1"/>
      <c r="V18" s="1">
        <f t="shared" si="9"/>
        <v>11</v>
      </c>
      <c r="W18" s="1">
        <f t="shared" si="5"/>
        <v>3.9999999999999991</v>
      </c>
      <c r="X18" s="1">
        <v>21.6</v>
      </c>
      <c r="Y18" s="1">
        <v>23.6</v>
      </c>
      <c r="Z18" s="1">
        <v>23.6</v>
      </c>
      <c r="AA18" s="1">
        <v>20.8</v>
      </c>
      <c r="AB18" s="1">
        <v>21.8</v>
      </c>
      <c r="AC18" s="1">
        <v>18.600000000000001</v>
      </c>
      <c r="AD18" s="1"/>
      <c r="AE18" s="1">
        <f t="shared" si="10"/>
        <v>85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1503.4749999999999</v>
      </c>
      <c r="D19" s="1">
        <v>501.16</v>
      </c>
      <c r="E19" s="1">
        <v>911.93499999999995</v>
      </c>
      <c r="F19" s="1">
        <v>882.06</v>
      </c>
      <c r="G19" s="6">
        <v>1</v>
      </c>
      <c r="H19" s="1">
        <v>55</v>
      </c>
      <c r="I19" s="1" t="s">
        <v>35</v>
      </c>
      <c r="J19" s="1">
        <v>900.49</v>
      </c>
      <c r="K19" s="1">
        <f t="shared" si="2"/>
        <v>11.444999999999936</v>
      </c>
      <c r="L19" s="1"/>
      <c r="M19" s="1"/>
      <c r="N19" s="1">
        <v>200</v>
      </c>
      <c r="O19" s="1">
        <v>598.4344000000001</v>
      </c>
      <c r="P19" s="1"/>
      <c r="Q19" s="1">
        <f t="shared" si="3"/>
        <v>182.387</v>
      </c>
      <c r="R19" s="5">
        <f>11.8*Q19-P19-O19-N19-F19</f>
        <v>471.67219999999998</v>
      </c>
      <c r="S19" s="5">
        <f t="shared" si="8"/>
        <v>471.67219999999998</v>
      </c>
      <c r="T19" s="5"/>
      <c r="U19" s="1"/>
      <c r="V19" s="1">
        <f t="shared" si="9"/>
        <v>11.8</v>
      </c>
      <c r="W19" s="1">
        <f t="shared" si="5"/>
        <v>9.2138935340786343</v>
      </c>
      <c r="X19" s="1">
        <v>184.88220000000001</v>
      </c>
      <c r="Y19" s="1">
        <v>180.7492</v>
      </c>
      <c r="Z19" s="1">
        <v>184.68680000000001</v>
      </c>
      <c r="AA19" s="1">
        <v>182.12119999999999</v>
      </c>
      <c r="AB19" s="1">
        <v>188.61619999999999</v>
      </c>
      <c r="AC19" s="1">
        <v>186.9316</v>
      </c>
      <c r="AD19" s="1"/>
      <c r="AE19" s="1">
        <f t="shared" si="10"/>
        <v>472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34</v>
      </c>
      <c r="C20" s="1">
        <v>4283.3530000000001</v>
      </c>
      <c r="D20" s="1">
        <v>880.13800000000003</v>
      </c>
      <c r="E20" s="1">
        <v>2570.56</v>
      </c>
      <c r="F20" s="1">
        <v>2028.127</v>
      </c>
      <c r="G20" s="6">
        <v>1</v>
      </c>
      <c r="H20" s="1">
        <v>50</v>
      </c>
      <c r="I20" s="1" t="s">
        <v>35</v>
      </c>
      <c r="J20" s="1">
        <v>2566.1999999999998</v>
      </c>
      <c r="K20" s="1">
        <f t="shared" si="2"/>
        <v>4.3600000000001273</v>
      </c>
      <c r="L20" s="1"/>
      <c r="M20" s="1"/>
      <c r="N20" s="1">
        <v>650</v>
      </c>
      <c r="O20" s="1">
        <v>1006.679</v>
      </c>
      <c r="P20" s="1">
        <v>1000</v>
      </c>
      <c r="Q20" s="1">
        <f t="shared" si="3"/>
        <v>514.11199999999997</v>
      </c>
      <c r="R20" s="5">
        <f t="shared" ref="R20:R21" si="11">11.8*Q20-P20-O20-N20-F20</f>
        <v>1381.7156</v>
      </c>
      <c r="S20" s="5">
        <f t="shared" si="8"/>
        <v>1381.7156</v>
      </c>
      <c r="T20" s="5"/>
      <c r="U20" s="1"/>
      <c r="V20" s="1">
        <f t="shared" si="9"/>
        <v>11.8</v>
      </c>
      <c r="W20" s="1">
        <f t="shared" si="5"/>
        <v>9.1124229739823246</v>
      </c>
      <c r="X20" s="1">
        <v>520.06560000000002</v>
      </c>
      <c r="Y20" s="1">
        <v>463.67219999999998</v>
      </c>
      <c r="Z20" s="1">
        <v>481.72579999999999</v>
      </c>
      <c r="AA20" s="1">
        <v>498.6454</v>
      </c>
      <c r="AB20" s="1">
        <v>553.19080000000008</v>
      </c>
      <c r="AC20" s="1">
        <v>567.96319999999992</v>
      </c>
      <c r="AD20" s="1"/>
      <c r="AE20" s="1">
        <f t="shared" si="10"/>
        <v>1382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2771.5039999999999</v>
      </c>
      <c r="D21" s="1"/>
      <c r="E21" s="1">
        <v>1770.0650000000001</v>
      </c>
      <c r="F21" s="1">
        <v>658.40200000000004</v>
      </c>
      <c r="G21" s="6">
        <v>1</v>
      </c>
      <c r="H21" s="1">
        <v>55</v>
      </c>
      <c r="I21" s="1" t="s">
        <v>35</v>
      </c>
      <c r="J21" s="1">
        <v>1713.43</v>
      </c>
      <c r="K21" s="1">
        <f t="shared" si="2"/>
        <v>56.634999999999991</v>
      </c>
      <c r="L21" s="1"/>
      <c r="M21" s="1"/>
      <c r="N21" s="1">
        <v>500</v>
      </c>
      <c r="O21" s="1">
        <v>808.2</v>
      </c>
      <c r="P21" s="1">
        <v>900</v>
      </c>
      <c r="Q21" s="1">
        <f t="shared" si="3"/>
        <v>354.01300000000003</v>
      </c>
      <c r="R21" s="5">
        <f t="shared" si="11"/>
        <v>1310.751400000001</v>
      </c>
      <c r="S21" s="5">
        <f t="shared" si="8"/>
        <v>1310.751400000001</v>
      </c>
      <c r="T21" s="5"/>
      <c r="U21" s="1"/>
      <c r="V21" s="1">
        <f t="shared" si="9"/>
        <v>11.8</v>
      </c>
      <c r="W21" s="1">
        <f t="shared" si="5"/>
        <v>8.0974483987876145</v>
      </c>
      <c r="X21" s="1">
        <v>361.74599999999998</v>
      </c>
      <c r="Y21" s="1">
        <v>362.56259999999997</v>
      </c>
      <c r="Z21" s="1">
        <v>360.036</v>
      </c>
      <c r="AA21" s="1">
        <v>352.09480000000002</v>
      </c>
      <c r="AB21" s="1">
        <v>364.74540000000002</v>
      </c>
      <c r="AC21" s="1">
        <v>367.12299999999999</v>
      </c>
      <c r="AD21" s="1"/>
      <c r="AE21" s="1">
        <f t="shared" si="10"/>
        <v>1311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54</v>
      </c>
      <c r="B22" s="10" t="s">
        <v>34</v>
      </c>
      <c r="C22" s="10">
        <v>356.86500000000001</v>
      </c>
      <c r="D22" s="10"/>
      <c r="E22" s="10">
        <v>123.675</v>
      </c>
      <c r="F22" s="10">
        <v>179.065</v>
      </c>
      <c r="G22" s="11">
        <v>0</v>
      </c>
      <c r="H22" s="10">
        <v>60</v>
      </c>
      <c r="I22" s="10" t="s">
        <v>37</v>
      </c>
      <c r="J22" s="10">
        <v>137</v>
      </c>
      <c r="K22" s="10">
        <f t="shared" si="2"/>
        <v>-13.325000000000003</v>
      </c>
      <c r="L22" s="10"/>
      <c r="M22" s="10"/>
      <c r="N22" s="10"/>
      <c r="O22" s="10">
        <v>0</v>
      </c>
      <c r="P22" s="10"/>
      <c r="Q22" s="10">
        <f t="shared" si="3"/>
        <v>24.734999999999999</v>
      </c>
      <c r="R22" s="12"/>
      <c r="S22" s="12"/>
      <c r="T22" s="12"/>
      <c r="U22" s="10"/>
      <c r="V22" s="10">
        <f t="shared" si="4"/>
        <v>7.239336971902163</v>
      </c>
      <c r="W22" s="10">
        <f t="shared" si="5"/>
        <v>7.239336971902163</v>
      </c>
      <c r="X22" s="10">
        <v>31.9038</v>
      </c>
      <c r="Y22" s="10">
        <v>36.950000000000003</v>
      </c>
      <c r="Z22" s="10">
        <v>29.045400000000001</v>
      </c>
      <c r="AA22" s="10">
        <v>43.330199999999998</v>
      </c>
      <c r="AB22" s="10">
        <v>49.514600000000002</v>
      </c>
      <c r="AC22" s="10">
        <v>36.3718</v>
      </c>
      <c r="AD22" s="10" t="s">
        <v>140</v>
      </c>
      <c r="AE22" s="10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>
        <v>379.96499999999997</v>
      </c>
      <c r="D23" s="1">
        <v>254.31</v>
      </c>
      <c r="E23" s="1">
        <v>244.14099999999999</v>
      </c>
      <c r="F23" s="1">
        <v>326.77100000000002</v>
      </c>
      <c r="G23" s="6">
        <v>1</v>
      </c>
      <c r="H23" s="1">
        <v>50</v>
      </c>
      <c r="I23" s="1" t="s">
        <v>35</v>
      </c>
      <c r="J23" s="1">
        <v>231.6</v>
      </c>
      <c r="K23" s="1">
        <f t="shared" si="2"/>
        <v>12.540999999999997</v>
      </c>
      <c r="L23" s="1"/>
      <c r="M23" s="1"/>
      <c r="N23" s="1"/>
      <c r="O23" s="1">
        <v>81.510600000000068</v>
      </c>
      <c r="P23" s="1"/>
      <c r="Q23" s="1">
        <f t="shared" si="3"/>
        <v>48.828199999999995</v>
      </c>
      <c r="R23" s="5">
        <f t="shared" ref="R23:R24" si="12">11*Q23-P23-O23-N23-F23</f>
        <v>128.82859999999988</v>
      </c>
      <c r="S23" s="5">
        <f t="shared" ref="S23:S24" si="13">R23</f>
        <v>128.82859999999988</v>
      </c>
      <c r="T23" s="5"/>
      <c r="U23" s="1"/>
      <c r="V23" s="1">
        <f t="shared" ref="V23:V24" si="14">(F23+N23+O23+P23+S23)/Q23</f>
        <v>11</v>
      </c>
      <c r="W23" s="1">
        <f t="shared" si="5"/>
        <v>8.3615943245911204</v>
      </c>
      <c r="X23" s="1">
        <v>47.279200000000003</v>
      </c>
      <c r="Y23" s="1">
        <v>52.119600000000013</v>
      </c>
      <c r="Z23" s="1">
        <v>51.583599999999997</v>
      </c>
      <c r="AA23" s="1">
        <v>52.476999999999997</v>
      </c>
      <c r="AB23" s="1">
        <v>53.408399999999993</v>
      </c>
      <c r="AC23" s="1">
        <v>48.078600000000002</v>
      </c>
      <c r="AD23" s="1"/>
      <c r="AE23" s="1">
        <f t="shared" ref="AE23:AE24" si="15">ROUND(S23*G23,0)</f>
        <v>129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1731.229</v>
      </c>
      <c r="D24" s="1">
        <v>1291.04</v>
      </c>
      <c r="E24" s="1">
        <v>1509.3720000000001</v>
      </c>
      <c r="F24" s="1">
        <v>1277.181</v>
      </c>
      <c r="G24" s="6">
        <v>1</v>
      </c>
      <c r="H24" s="1">
        <v>55</v>
      </c>
      <c r="I24" s="1" t="s">
        <v>35</v>
      </c>
      <c r="J24" s="1">
        <v>1447.08</v>
      </c>
      <c r="K24" s="1">
        <f t="shared" si="2"/>
        <v>62.292000000000144</v>
      </c>
      <c r="L24" s="1"/>
      <c r="M24" s="1"/>
      <c r="N24" s="1">
        <v>300</v>
      </c>
      <c r="O24" s="1">
        <v>532.68489999999997</v>
      </c>
      <c r="P24" s="1">
        <v>600</v>
      </c>
      <c r="Q24" s="1">
        <f t="shared" si="3"/>
        <v>301.87440000000004</v>
      </c>
      <c r="R24" s="5">
        <f t="shared" si="12"/>
        <v>610.75250000000005</v>
      </c>
      <c r="S24" s="5">
        <f t="shared" si="13"/>
        <v>610.75250000000005</v>
      </c>
      <c r="T24" s="5"/>
      <c r="U24" s="1"/>
      <c r="V24" s="1">
        <f t="shared" si="14"/>
        <v>10.999999999999998</v>
      </c>
      <c r="W24" s="1">
        <f t="shared" si="5"/>
        <v>8.9767992913609085</v>
      </c>
      <c r="X24" s="1">
        <v>296.50540000000001</v>
      </c>
      <c r="Y24" s="1">
        <v>279.68419999999998</v>
      </c>
      <c r="Z24" s="1">
        <v>281.85579999999999</v>
      </c>
      <c r="AA24" s="1">
        <v>262.13139999999999</v>
      </c>
      <c r="AB24" s="1">
        <v>264.81200000000001</v>
      </c>
      <c r="AC24" s="1">
        <v>279.84199999999998</v>
      </c>
      <c r="AD24" s="1"/>
      <c r="AE24" s="1">
        <f t="shared" si="15"/>
        <v>611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57</v>
      </c>
      <c r="B25" s="10" t="s">
        <v>34</v>
      </c>
      <c r="C25" s="10"/>
      <c r="D25" s="10">
        <v>425.71600000000001</v>
      </c>
      <c r="E25" s="17">
        <v>331.94600000000003</v>
      </c>
      <c r="F25" s="10"/>
      <c r="G25" s="11">
        <v>0</v>
      </c>
      <c r="H25" s="10">
        <v>60</v>
      </c>
      <c r="I25" s="10" t="s">
        <v>58</v>
      </c>
      <c r="J25" s="10">
        <v>315</v>
      </c>
      <c r="K25" s="10">
        <f t="shared" si="2"/>
        <v>16.946000000000026</v>
      </c>
      <c r="L25" s="10"/>
      <c r="M25" s="10"/>
      <c r="N25" s="10"/>
      <c r="O25" s="10"/>
      <c r="P25" s="10"/>
      <c r="Q25" s="10">
        <f t="shared" si="3"/>
        <v>66.389200000000002</v>
      </c>
      <c r="R25" s="12"/>
      <c r="S25" s="12"/>
      <c r="T25" s="12"/>
      <c r="U25" s="10"/>
      <c r="V25" s="10">
        <f t="shared" si="4"/>
        <v>0</v>
      </c>
      <c r="W25" s="10">
        <f t="shared" si="5"/>
        <v>0</v>
      </c>
      <c r="X25" s="10">
        <v>63.201800000000013</v>
      </c>
      <c r="Y25" s="10">
        <v>59.694399999999987</v>
      </c>
      <c r="Z25" s="10">
        <v>56.5364</v>
      </c>
      <c r="AA25" s="10">
        <v>222.33439999999999</v>
      </c>
      <c r="AB25" s="10">
        <v>371.02719999999999</v>
      </c>
      <c r="AC25" s="10">
        <v>505.52699999999999</v>
      </c>
      <c r="AD25" s="10" t="s">
        <v>59</v>
      </c>
      <c r="AE25" s="10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60</v>
      </c>
      <c r="B26" s="10" t="s">
        <v>34</v>
      </c>
      <c r="C26" s="10"/>
      <c r="D26" s="10">
        <v>360.392</v>
      </c>
      <c r="E26" s="17">
        <v>264.29300000000001</v>
      </c>
      <c r="F26" s="17">
        <v>49.613999999999997</v>
      </c>
      <c r="G26" s="11">
        <v>0</v>
      </c>
      <c r="H26" s="10">
        <v>60</v>
      </c>
      <c r="I26" s="10" t="s">
        <v>58</v>
      </c>
      <c r="J26" s="10">
        <v>315</v>
      </c>
      <c r="K26" s="10">
        <f t="shared" si="2"/>
        <v>-50.706999999999994</v>
      </c>
      <c r="L26" s="10"/>
      <c r="M26" s="10"/>
      <c r="N26" s="10"/>
      <c r="O26" s="10"/>
      <c r="P26" s="10"/>
      <c r="Q26" s="10">
        <f t="shared" si="3"/>
        <v>52.858600000000003</v>
      </c>
      <c r="R26" s="12"/>
      <c r="S26" s="12"/>
      <c r="T26" s="12"/>
      <c r="U26" s="10"/>
      <c r="V26" s="10">
        <f t="shared" si="4"/>
        <v>0.93861736784553496</v>
      </c>
      <c r="W26" s="10">
        <f t="shared" si="5"/>
        <v>0.93861736784553496</v>
      </c>
      <c r="X26" s="10">
        <v>59.574399999999997</v>
      </c>
      <c r="Y26" s="10">
        <v>48.291400000000003</v>
      </c>
      <c r="Z26" s="10">
        <v>98.326599999999999</v>
      </c>
      <c r="AA26" s="10">
        <v>259.79059999999998</v>
      </c>
      <c r="AB26" s="10">
        <v>315.08359999999999</v>
      </c>
      <c r="AC26" s="10">
        <v>412.08460000000002</v>
      </c>
      <c r="AD26" s="10" t="s">
        <v>59</v>
      </c>
      <c r="AE26" s="10">
        <f t="shared" si="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813.81500000000005</v>
      </c>
      <c r="D27" s="1">
        <v>274.93</v>
      </c>
      <c r="E27" s="1">
        <v>439.44900000000001</v>
      </c>
      <c r="F27" s="1">
        <v>539.20799999999997</v>
      </c>
      <c r="G27" s="6">
        <v>1</v>
      </c>
      <c r="H27" s="1">
        <v>60</v>
      </c>
      <c r="I27" s="1" t="s">
        <v>35</v>
      </c>
      <c r="J27" s="1">
        <v>423.7</v>
      </c>
      <c r="K27" s="1">
        <f t="shared" si="2"/>
        <v>15.749000000000024</v>
      </c>
      <c r="L27" s="1"/>
      <c r="M27" s="1"/>
      <c r="N27" s="1"/>
      <c r="O27" s="1">
        <v>281.25200000000001</v>
      </c>
      <c r="P27" s="1"/>
      <c r="Q27" s="1">
        <f t="shared" si="3"/>
        <v>87.889800000000008</v>
      </c>
      <c r="R27" s="5">
        <f t="shared" ref="R27:R36" si="16">11*Q27-P27-O27-N27-F27</f>
        <v>146.32780000000014</v>
      </c>
      <c r="S27" s="5">
        <f t="shared" ref="S27:S37" si="17">R27</f>
        <v>146.32780000000014</v>
      </c>
      <c r="T27" s="5"/>
      <c r="U27" s="1"/>
      <c r="V27" s="1">
        <f t="shared" ref="V27:V37" si="18">(F27+N27+O27+P27+S27)/Q27</f>
        <v>11.000000000000002</v>
      </c>
      <c r="W27" s="1">
        <f t="shared" si="5"/>
        <v>9.3350991810198671</v>
      </c>
      <c r="X27" s="1">
        <v>91.261800000000008</v>
      </c>
      <c r="Y27" s="1">
        <v>88.507800000000003</v>
      </c>
      <c r="Z27" s="1">
        <v>94.504400000000004</v>
      </c>
      <c r="AA27" s="1">
        <v>103.1662</v>
      </c>
      <c r="AB27" s="1">
        <v>107.6644</v>
      </c>
      <c r="AC27" s="1">
        <v>104.64960000000001</v>
      </c>
      <c r="AD27" s="1"/>
      <c r="AE27" s="1">
        <f t="shared" ref="AE27:AE37" si="19">ROUND(S27*G27,0)</f>
        <v>146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768.41099999999994</v>
      </c>
      <c r="D28" s="1">
        <v>559.29999999999995</v>
      </c>
      <c r="E28" s="1">
        <v>603.21</v>
      </c>
      <c r="F28" s="1">
        <v>633.92399999999998</v>
      </c>
      <c r="G28" s="6">
        <v>1</v>
      </c>
      <c r="H28" s="1">
        <v>60</v>
      </c>
      <c r="I28" s="1" t="s">
        <v>35</v>
      </c>
      <c r="J28" s="1">
        <v>585.58000000000004</v>
      </c>
      <c r="K28" s="1">
        <f t="shared" si="2"/>
        <v>17.629999999999995</v>
      </c>
      <c r="L28" s="1"/>
      <c r="M28" s="1"/>
      <c r="N28" s="1"/>
      <c r="O28" s="1">
        <v>408.53949999999998</v>
      </c>
      <c r="P28" s="1"/>
      <c r="Q28" s="1">
        <f t="shared" si="3"/>
        <v>120.64200000000001</v>
      </c>
      <c r="R28" s="5">
        <f t="shared" si="16"/>
        <v>284.59850000000017</v>
      </c>
      <c r="S28" s="5">
        <f t="shared" si="17"/>
        <v>284.59850000000017</v>
      </c>
      <c r="T28" s="5"/>
      <c r="U28" s="1"/>
      <c r="V28" s="1">
        <f t="shared" si="18"/>
        <v>10.999999999999998</v>
      </c>
      <c r="W28" s="1">
        <f t="shared" si="5"/>
        <v>8.6409666616932714</v>
      </c>
      <c r="X28" s="1">
        <v>115.3946</v>
      </c>
      <c r="Y28" s="1">
        <v>112.1502</v>
      </c>
      <c r="Z28" s="1">
        <v>122.36660000000001</v>
      </c>
      <c r="AA28" s="1">
        <v>112.13039999999999</v>
      </c>
      <c r="AB28" s="1">
        <v>114.58499999999999</v>
      </c>
      <c r="AC28" s="1">
        <v>116.04859999999999</v>
      </c>
      <c r="AD28" s="1"/>
      <c r="AE28" s="1">
        <f t="shared" si="19"/>
        <v>285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953.74199999999996</v>
      </c>
      <c r="D29" s="1">
        <v>667.44500000000005</v>
      </c>
      <c r="E29" s="1">
        <v>684.14700000000005</v>
      </c>
      <c r="F29" s="1">
        <v>780.976</v>
      </c>
      <c r="G29" s="6">
        <v>1</v>
      </c>
      <c r="H29" s="1">
        <v>60</v>
      </c>
      <c r="I29" s="1" t="s">
        <v>35</v>
      </c>
      <c r="J29" s="1">
        <v>666.7</v>
      </c>
      <c r="K29" s="1">
        <f t="shared" si="2"/>
        <v>17.447000000000003</v>
      </c>
      <c r="L29" s="1"/>
      <c r="M29" s="1"/>
      <c r="N29" s="1">
        <v>150</v>
      </c>
      <c r="O29" s="1">
        <v>334.22030000000029</v>
      </c>
      <c r="P29" s="1"/>
      <c r="Q29" s="1">
        <f t="shared" si="3"/>
        <v>136.82940000000002</v>
      </c>
      <c r="R29" s="5">
        <f t="shared" si="16"/>
        <v>239.9271</v>
      </c>
      <c r="S29" s="5">
        <f t="shared" si="17"/>
        <v>239.9271</v>
      </c>
      <c r="T29" s="5"/>
      <c r="U29" s="1"/>
      <c r="V29" s="1">
        <f t="shared" si="18"/>
        <v>11.000000000000002</v>
      </c>
      <c r="W29" s="1">
        <f t="shared" si="5"/>
        <v>9.2465237733995771</v>
      </c>
      <c r="X29" s="1">
        <v>139.76220000000001</v>
      </c>
      <c r="Y29" s="1">
        <v>145.7978</v>
      </c>
      <c r="Z29" s="1">
        <v>148.1798</v>
      </c>
      <c r="AA29" s="1">
        <v>138.41499999999999</v>
      </c>
      <c r="AB29" s="1">
        <v>140.42959999999999</v>
      </c>
      <c r="AC29" s="1">
        <v>157.70060000000001</v>
      </c>
      <c r="AD29" s="1"/>
      <c r="AE29" s="1">
        <f t="shared" si="19"/>
        <v>240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34</v>
      </c>
      <c r="C30" s="1">
        <v>30.195</v>
      </c>
      <c r="D30" s="1">
        <v>33.328000000000003</v>
      </c>
      <c r="E30" s="1">
        <v>24.245000000000001</v>
      </c>
      <c r="F30" s="1">
        <v>35.085000000000001</v>
      </c>
      <c r="G30" s="6">
        <v>1</v>
      </c>
      <c r="H30" s="1">
        <v>35</v>
      </c>
      <c r="I30" s="1" t="s">
        <v>35</v>
      </c>
      <c r="J30" s="1">
        <v>25.1</v>
      </c>
      <c r="K30" s="1">
        <f t="shared" si="2"/>
        <v>-0.85500000000000043</v>
      </c>
      <c r="L30" s="1"/>
      <c r="M30" s="1"/>
      <c r="N30" s="1"/>
      <c r="O30" s="1">
        <v>0</v>
      </c>
      <c r="P30" s="1"/>
      <c r="Q30" s="1">
        <f t="shared" si="3"/>
        <v>4.8490000000000002</v>
      </c>
      <c r="R30" s="5">
        <f>10.5*Q30-P30-O30-N30-F30</f>
        <v>15.829500000000003</v>
      </c>
      <c r="S30" s="5">
        <f t="shared" si="17"/>
        <v>15.829500000000003</v>
      </c>
      <c r="T30" s="5"/>
      <c r="U30" s="1"/>
      <c r="V30" s="1">
        <f t="shared" si="18"/>
        <v>10.5</v>
      </c>
      <c r="W30" s="1">
        <f t="shared" si="5"/>
        <v>7.2355124767993395</v>
      </c>
      <c r="X30" s="1">
        <v>4.0242000000000004</v>
      </c>
      <c r="Y30" s="1">
        <v>4.7767999999999997</v>
      </c>
      <c r="Z30" s="1">
        <v>5.5972</v>
      </c>
      <c r="AA30" s="1">
        <v>3.8946000000000001</v>
      </c>
      <c r="AB30" s="1">
        <v>1.6679999999999999</v>
      </c>
      <c r="AC30" s="1">
        <v>2.1476000000000002</v>
      </c>
      <c r="AD30" s="1"/>
      <c r="AE30" s="1">
        <f t="shared" si="19"/>
        <v>16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34</v>
      </c>
      <c r="C31" s="1">
        <v>420.95100000000002</v>
      </c>
      <c r="D31" s="1">
        <v>402.47899999999998</v>
      </c>
      <c r="E31" s="1">
        <v>365.06099999999998</v>
      </c>
      <c r="F31" s="1">
        <v>393.00099999999998</v>
      </c>
      <c r="G31" s="6">
        <v>1</v>
      </c>
      <c r="H31" s="1">
        <v>30</v>
      </c>
      <c r="I31" s="1" t="s">
        <v>35</v>
      </c>
      <c r="J31" s="1">
        <v>367.7</v>
      </c>
      <c r="K31" s="1">
        <f t="shared" si="2"/>
        <v>-2.63900000000001</v>
      </c>
      <c r="L31" s="1"/>
      <c r="M31" s="1"/>
      <c r="N31" s="1"/>
      <c r="O31" s="1">
        <v>214.02029999999979</v>
      </c>
      <c r="P31" s="1"/>
      <c r="Q31" s="1">
        <f t="shared" si="3"/>
        <v>73.012199999999993</v>
      </c>
      <c r="R31" s="5">
        <f t="shared" ref="R31:R33" si="20">10.5*Q31-P31-O31-N31-F31</f>
        <v>159.60680000000013</v>
      </c>
      <c r="S31" s="5">
        <f t="shared" si="17"/>
        <v>159.60680000000013</v>
      </c>
      <c r="T31" s="5"/>
      <c r="U31" s="1"/>
      <c r="V31" s="1">
        <f t="shared" si="18"/>
        <v>10.5</v>
      </c>
      <c r="W31" s="1">
        <f t="shared" si="5"/>
        <v>8.3139708158362549</v>
      </c>
      <c r="X31" s="1">
        <v>70.776399999999995</v>
      </c>
      <c r="Y31" s="1">
        <v>70.983000000000004</v>
      </c>
      <c r="Z31" s="1">
        <v>72.526199999999989</v>
      </c>
      <c r="AA31" s="1">
        <v>66.375399999999999</v>
      </c>
      <c r="AB31" s="1">
        <v>71.070599999999999</v>
      </c>
      <c r="AC31" s="1">
        <v>77.805800000000005</v>
      </c>
      <c r="AD31" s="1"/>
      <c r="AE31" s="1">
        <f t="shared" si="19"/>
        <v>160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360.06299999999999</v>
      </c>
      <c r="D32" s="1">
        <v>296.63400000000001</v>
      </c>
      <c r="E32" s="1">
        <v>359.596</v>
      </c>
      <c r="F32" s="1">
        <v>257.67700000000002</v>
      </c>
      <c r="G32" s="6">
        <v>1</v>
      </c>
      <c r="H32" s="1">
        <v>30</v>
      </c>
      <c r="I32" s="1" t="s">
        <v>35</v>
      </c>
      <c r="J32" s="1">
        <v>375.95</v>
      </c>
      <c r="K32" s="1">
        <f t="shared" si="2"/>
        <v>-16.353999999999985</v>
      </c>
      <c r="L32" s="1"/>
      <c r="M32" s="1"/>
      <c r="N32" s="1"/>
      <c r="O32" s="1">
        <v>388.70530000000008</v>
      </c>
      <c r="P32" s="1"/>
      <c r="Q32" s="1">
        <f t="shared" si="3"/>
        <v>71.919200000000004</v>
      </c>
      <c r="R32" s="5">
        <f t="shared" si="20"/>
        <v>108.76929999999993</v>
      </c>
      <c r="S32" s="5">
        <f t="shared" si="17"/>
        <v>108.76929999999993</v>
      </c>
      <c r="T32" s="5"/>
      <c r="U32" s="1"/>
      <c r="V32" s="1">
        <f t="shared" si="18"/>
        <v>10.5</v>
      </c>
      <c r="W32" s="1">
        <f t="shared" si="5"/>
        <v>8.9876180491440412</v>
      </c>
      <c r="X32" s="1">
        <v>71.969200000000001</v>
      </c>
      <c r="Y32" s="1">
        <v>58.2102</v>
      </c>
      <c r="Z32" s="1">
        <v>61.313400000000001</v>
      </c>
      <c r="AA32" s="1">
        <v>57.636400000000002</v>
      </c>
      <c r="AB32" s="1">
        <v>62.590800000000002</v>
      </c>
      <c r="AC32" s="1">
        <v>62.386400000000002</v>
      </c>
      <c r="AD32" s="1"/>
      <c r="AE32" s="1">
        <f t="shared" si="19"/>
        <v>109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>
        <v>707.07299999999998</v>
      </c>
      <c r="D33" s="1">
        <v>452.93400000000003</v>
      </c>
      <c r="E33" s="1">
        <v>604.84299999999996</v>
      </c>
      <c r="F33" s="1">
        <v>453.95600000000002</v>
      </c>
      <c r="G33" s="6">
        <v>1</v>
      </c>
      <c r="H33" s="1">
        <v>30</v>
      </c>
      <c r="I33" s="1" t="s">
        <v>35</v>
      </c>
      <c r="J33" s="1">
        <v>601.07399999999996</v>
      </c>
      <c r="K33" s="1">
        <f t="shared" si="2"/>
        <v>3.7690000000000055</v>
      </c>
      <c r="L33" s="1"/>
      <c r="M33" s="1"/>
      <c r="N33" s="1">
        <v>150</v>
      </c>
      <c r="O33" s="1">
        <v>367.44849999999991</v>
      </c>
      <c r="P33" s="1"/>
      <c r="Q33" s="1">
        <f t="shared" si="3"/>
        <v>120.9686</v>
      </c>
      <c r="R33" s="5">
        <f t="shared" si="20"/>
        <v>298.76580000000001</v>
      </c>
      <c r="S33" s="5">
        <f t="shared" si="17"/>
        <v>298.76580000000001</v>
      </c>
      <c r="T33" s="5"/>
      <c r="U33" s="1"/>
      <c r="V33" s="1">
        <f t="shared" si="18"/>
        <v>10.499999999999998</v>
      </c>
      <c r="W33" s="1">
        <f t="shared" si="5"/>
        <v>8.0302202389711042</v>
      </c>
      <c r="X33" s="1">
        <v>115.2474</v>
      </c>
      <c r="Y33" s="1">
        <v>110.07299999999999</v>
      </c>
      <c r="Z33" s="1">
        <v>103.9906</v>
      </c>
      <c r="AA33" s="1">
        <v>104.5904</v>
      </c>
      <c r="AB33" s="1">
        <v>108.1952</v>
      </c>
      <c r="AC33" s="1">
        <v>113.5474</v>
      </c>
      <c r="AD33" s="1"/>
      <c r="AE33" s="1">
        <f t="shared" si="19"/>
        <v>299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34</v>
      </c>
      <c r="C34" s="1">
        <v>179.68700000000001</v>
      </c>
      <c r="D34" s="1">
        <v>95.575999999999993</v>
      </c>
      <c r="E34" s="1">
        <v>119.077</v>
      </c>
      <c r="F34" s="1">
        <v>127.619</v>
      </c>
      <c r="G34" s="6">
        <v>1</v>
      </c>
      <c r="H34" s="1">
        <v>45</v>
      </c>
      <c r="I34" s="1" t="s">
        <v>35</v>
      </c>
      <c r="J34" s="1">
        <v>116.9</v>
      </c>
      <c r="K34" s="1">
        <f t="shared" si="2"/>
        <v>2.1769999999999925</v>
      </c>
      <c r="L34" s="1"/>
      <c r="M34" s="1"/>
      <c r="N34" s="1"/>
      <c r="O34" s="1">
        <v>123.9197999999999</v>
      </c>
      <c r="P34" s="1"/>
      <c r="Q34" s="1">
        <f t="shared" si="3"/>
        <v>23.8154</v>
      </c>
      <c r="R34" s="5">
        <f t="shared" si="16"/>
        <v>10.430600000000112</v>
      </c>
      <c r="S34" s="5">
        <f t="shared" si="17"/>
        <v>10.430600000000112</v>
      </c>
      <c r="T34" s="5"/>
      <c r="U34" s="1"/>
      <c r="V34" s="1">
        <f t="shared" si="18"/>
        <v>11</v>
      </c>
      <c r="W34" s="1">
        <f t="shared" si="5"/>
        <v>10.562022892750065</v>
      </c>
      <c r="X34" s="1">
        <v>25.837599999999998</v>
      </c>
      <c r="Y34" s="1">
        <v>20.531199999999998</v>
      </c>
      <c r="Z34" s="1">
        <v>18.431999999999999</v>
      </c>
      <c r="AA34" s="1">
        <v>19.268599999999999</v>
      </c>
      <c r="AB34" s="1">
        <v>24.821999999999999</v>
      </c>
      <c r="AC34" s="1">
        <v>21.542200000000001</v>
      </c>
      <c r="AD34" s="1"/>
      <c r="AE34" s="1">
        <f t="shared" si="19"/>
        <v>10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34</v>
      </c>
      <c r="C35" s="1">
        <v>81.653000000000006</v>
      </c>
      <c r="D35" s="1">
        <v>72.498000000000005</v>
      </c>
      <c r="E35" s="1">
        <v>19.396999999999998</v>
      </c>
      <c r="F35" s="1">
        <v>134.75399999999999</v>
      </c>
      <c r="G35" s="6">
        <v>1</v>
      </c>
      <c r="H35" s="1">
        <v>40</v>
      </c>
      <c r="I35" s="1" t="s">
        <v>35</v>
      </c>
      <c r="J35" s="1">
        <v>22.1</v>
      </c>
      <c r="K35" s="1">
        <f t="shared" si="2"/>
        <v>-2.703000000000003</v>
      </c>
      <c r="L35" s="1"/>
      <c r="M35" s="1"/>
      <c r="N35" s="1"/>
      <c r="O35" s="1">
        <v>0</v>
      </c>
      <c r="P35" s="1"/>
      <c r="Q35" s="1">
        <f t="shared" si="3"/>
        <v>3.8793999999999995</v>
      </c>
      <c r="R35" s="5"/>
      <c r="S35" s="5">
        <f t="shared" si="17"/>
        <v>0</v>
      </c>
      <c r="T35" s="5"/>
      <c r="U35" s="1"/>
      <c r="V35" s="1">
        <f t="shared" si="18"/>
        <v>34.735783884105793</v>
      </c>
      <c r="W35" s="1">
        <f t="shared" si="5"/>
        <v>34.735783884105793</v>
      </c>
      <c r="X35" s="1">
        <v>2.7833999999999999</v>
      </c>
      <c r="Y35" s="1">
        <v>13.079800000000001</v>
      </c>
      <c r="Z35" s="1">
        <v>14.988200000000001</v>
      </c>
      <c r="AA35" s="1">
        <v>12.5098</v>
      </c>
      <c r="AB35" s="1">
        <v>10.4534</v>
      </c>
      <c r="AC35" s="1">
        <v>11.0928</v>
      </c>
      <c r="AD35" s="16" t="s">
        <v>70</v>
      </c>
      <c r="AE35" s="1">
        <f t="shared" si="1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2553.761</v>
      </c>
      <c r="D36" s="1">
        <v>1403.9390000000001</v>
      </c>
      <c r="E36" s="1">
        <v>1985.4649999999999</v>
      </c>
      <c r="F36" s="1">
        <v>1608.922</v>
      </c>
      <c r="G36" s="6">
        <v>1</v>
      </c>
      <c r="H36" s="1">
        <v>40</v>
      </c>
      <c r="I36" s="1" t="s">
        <v>35</v>
      </c>
      <c r="J36" s="1">
        <v>1971.5</v>
      </c>
      <c r="K36" s="1">
        <f t="shared" si="2"/>
        <v>13.964999999999918</v>
      </c>
      <c r="L36" s="1"/>
      <c r="M36" s="1"/>
      <c r="N36" s="1">
        <v>450</v>
      </c>
      <c r="O36" s="1">
        <v>1698.5133000000001</v>
      </c>
      <c r="P36" s="1"/>
      <c r="Q36" s="1">
        <f t="shared" si="3"/>
        <v>397.09299999999996</v>
      </c>
      <c r="R36" s="5">
        <f t="shared" si="16"/>
        <v>610.58769999999913</v>
      </c>
      <c r="S36" s="5">
        <f t="shared" si="17"/>
        <v>610.58769999999913</v>
      </c>
      <c r="T36" s="5"/>
      <c r="U36" s="1"/>
      <c r="V36" s="1">
        <f t="shared" si="18"/>
        <v>11</v>
      </c>
      <c r="W36" s="1">
        <f t="shared" si="5"/>
        <v>9.4623559216606701</v>
      </c>
      <c r="X36" s="1">
        <v>406.48820000000001</v>
      </c>
      <c r="Y36" s="1">
        <v>365.88060000000002</v>
      </c>
      <c r="Z36" s="1">
        <v>365.56020000000001</v>
      </c>
      <c r="AA36" s="1">
        <v>364.49779999999998</v>
      </c>
      <c r="AB36" s="1">
        <v>374.57679999999999</v>
      </c>
      <c r="AC36" s="1">
        <v>366.79140000000001</v>
      </c>
      <c r="AD36" s="1"/>
      <c r="AE36" s="1">
        <f t="shared" si="19"/>
        <v>611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231.3</v>
      </c>
      <c r="D37" s="1"/>
      <c r="E37" s="1">
        <v>99.668999999999997</v>
      </c>
      <c r="F37" s="1">
        <v>117.634</v>
      </c>
      <c r="G37" s="6">
        <v>1</v>
      </c>
      <c r="H37" s="1">
        <v>35</v>
      </c>
      <c r="I37" s="1" t="s">
        <v>35</v>
      </c>
      <c r="J37" s="1">
        <v>133.15</v>
      </c>
      <c r="K37" s="1">
        <f t="shared" si="2"/>
        <v>-33.481000000000009</v>
      </c>
      <c r="L37" s="1"/>
      <c r="M37" s="1"/>
      <c r="N37" s="1"/>
      <c r="O37" s="1">
        <v>62.965899999999998</v>
      </c>
      <c r="P37" s="1"/>
      <c r="Q37" s="1">
        <f t="shared" si="3"/>
        <v>19.933799999999998</v>
      </c>
      <c r="R37" s="5">
        <f>10.5*Q37-P37-O37-N37-F37</f>
        <v>28.70499999999997</v>
      </c>
      <c r="S37" s="5">
        <f t="shared" si="17"/>
        <v>28.70499999999997</v>
      </c>
      <c r="T37" s="5"/>
      <c r="U37" s="1"/>
      <c r="V37" s="1">
        <f t="shared" si="18"/>
        <v>10.5</v>
      </c>
      <c r="W37" s="1">
        <f t="shared" si="5"/>
        <v>9.059983545535724</v>
      </c>
      <c r="X37" s="1">
        <v>20.2942</v>
      </c>
      <c r="Y37" s="1">
        <v>14.305199999999999</v>
      </c>
      <c r="Z37" s="1">
        <v>15.351800000000001</v>
      </c>
      <c r="AA37" s="1">
        <v>25.3444</v>
      </c>
      <c r="AB37" s="1">
        <v>25.104199999999999</v>
      </c>
      <c r="AC37" s="1">
        <v>24.902999999999999</v>
      </c>
      <c r="AD37" s="1"/>
      <c r="AE37" s="1">
        <f t="shared" si="19"/>
        <v>29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73</v>
      </c>
      <c r="B38" s="13" t="s">
        <v>34</v>
      </c>
      <c r="C38" s="13"/>
      <c r="D38" s="13"/>
      <c r="E38" s="13"/>
      <c r="F38" s="13"/>
      <c r="G38" s="14">
        <v>0</v>
      </c>
      <c r="H38" s="13">
        <v>45</v>
      </c>
      <c r="I38" s="13" t="s">
        <v>35</v>
      </c>
      <c r="J38" s="13">
        <v>9.5</v>
      </c>
      <c r="K38" s="13">
        <f t="shared" ref="K38:K69" si="21">E38-J38</f>
        <v>-9.5</v>
      </c>
      <c r="L38" s="13"/>
      <c r="M38" s="13"/>
      <c r="N38" s="13"/>
      <c r="O38" s="13"/>
      <c r="P38" s="13"/>
      <c r="Q38" s="13">
        <f t="shared" si="3"/>
        <v>0</v>
      </c>
      <c r="R38" s="15"/>
      <c r="S38" s="15"/>
      <c r="T38" s="15"/>
      <c r="U38" s="13"/>
      <c r="V38" s="13" t="e">
        <f t="shared" si="4"/>
        <v>#DIV/0!</v>
      </c>
      <c r="W38" s="13" t="e">
        <f t="shared" si="5"/>
        <v>#DIV/0!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 t="s">
        <v>74</v>
      </c>
      <c r="AE38" s="13">
        <f t="shared" ref="AE38:AE58" si="22">ROUND(R38*G38,0)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249.80799999999999</v>
      </c>
      <c r="D39" s="1">
        <v>220.24100000000001</v>
      </c>
      <c r="E39" s="1">
        <v>187.24</v>
      </c>
      <c r="F39" s="1">
        <v>219.58199999999999</v>
      </c>
      <c r="G39" s="6">
        <v>1</v>
      </c>
      <c r="H39" s="1">
        <v>30</v>
      </c>
      <c r="I39" s="1" t="s">
        <v>35</v>
      </c>
      <c r="J39" s="1">
        <v>188.6</v>
      </c>
      <c r="K39" s="1">
        <f t="shared" si="21"/>
        <v>-1.3599999999999852</v>
      </c>
      <c r="L39" s="1"/>
      <c r="M39" s="1"/>
      <c r="N39" s="1"/>
      <c r="O39" s="1">
        <v>170.21559999999999</v>
      </c>
      <c r="P39" s="1"/>
      <c r="Q39" s="1">
        <f t="shared" si="3"/>
        <v>37.448</v>
      </c>
      <c r="R39" s="5"/>
      <c r="S39" s="5">
        <f t="shared" ref="S39:S57" si="23">R39</f>
        <v>0</v>
      </c>
      <c r="T39" s="5"/>
      <c r="U39" s="1"/>
      <c r="V39" s="1">
        <f t="shared" ref="V39:V57" si="24">(F39+N39+O39+P39+S39)/Q39</f>
        <v>10.409036530655843</v>
      </c>
      <c r="W39" s="1">
        <f t="shared" si="5"/>
        <v>10.409036530655843</v>
      </c>
      <c r="X39" s="1">
        <v>43.945599999999999</v>
      </c>
      <c r="Y39" s="1">
        <v>38.0852</v>
      </c>
      <c r="Z39" s="1">
        <v>31.353400000000001</v>
      </c>
      <c r="AA39" s="1">
        <v>32.381399999999999</v>
      </c>
      <c r="AB39" s="1">
        <v>38.885199999999998</v>
      </c>
      <c r="AC39" s="1">
        <v>44.135000000000012</v>
      </c>
      <c r="AD39" s="1"/>
      <c r="AE39" s="1">
        <f t="shared" ref="AE39:AE57" si="25">ROUND(S39*G39,0)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34</v>
      </c>
      <c r="C40" s="1">
        <v>48.347000000000001</v>
      </c>
      <c r="D40" s="1">
        <v>119.71299999999999</v>
      </c>
      <c r="E40" s="1">
        <v>46.752000000000002</v>
      </c>
      <c r="F40" s="1">
        <v>118.307</v>
      </c>
      <c r="G40" s="6">
        <v>1</v>
      </c>
      <c r="H40" s="1">
        <v>45</v>
      </c>
      <c r="I40" s="1" t="s">
        <v>35</v>
      </c>
      <c r="J40" s="1">
        <v>57.5</v>
      </c>
      <c r="K40" s="1">
        <f t="shared" si="21"/>
        <v>-10.747999999999998</v>
      </c>
      <c r="L40" s="1"/>
      <c r="M40" s="1"/>
      <c r="N40" s="1"/>
      <c r="O40" s="1">
        <v>0</v>
      </c>
      <c r="P40" s="1"/>
      <c r="Q40" s="1">
        <f t="shared" si="3"/>
        <v>9.3504000000000005</v>
      </c>
      <c r="R40" s="5"/>
      <c r="S40" s="5">
        <f t="shared" si="23"/>
        <v>0</v>
      </c>
      <c r="T40" s="5"/>
      <c r="U40" s="1"/>
      <c r="V40" s="1">
        <f t="shared" si="24"/>
        <v>12.65261379192334</v>
      </c>
      <c r="W40" s="1">
        <f t="shared" si="5"/>
        <v>12.65261379192334</v>
      </c>
      <c r="X40" s="1">
        <v>5.9944000000000006</v>
      </c>
      <c r="Y40" s="1">
        <v>14.654400000000001</v>
      </c>
      <c r="Z40" s="1">
        <v>14.652200000000001</v>
      </c>
      <c r="AA40" s="1">
        <v>6.6319999999999997</v>
      </c>
      <c r="AB40" s="1">
        <v>11.787599999999999</v>
      </c>
      <c r="AC40" s="1">
        <v>8.8032000000000004</v>
      </c>
      <c r="AD40" s="16" t="s">
        <v>70</v>
      </c>
      <c r="AE40" s="1">
        <f t="shared" si="25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128.499</v>
      </c>
      <c r="D41" s="1">
        <v>81.616</v>
      </c>
      <c r="E41" s="1">
        <v>81.034999999999997</v>
      </c>
      <c r="F41" s="1">
        <v>103.045</v>
      </c>
      <c r="G41" s="6">
        <v>1</v>
      </c>
      <c r="H41" s="1">
        <v>45</v>
      </c>
      <c r="I41" s="1" t="s">
        <v>35</v>
      </c>
      <c r="J41" s="1">
        <v>78</v>
      </c>
      <c r="K41" s="1">
        <f t="shared" si="21"/>
        <v>3.0349999999999966</v>
      </c>
      <c r="L41" s="1"/>
      <c r="M41" s="1"/>
      <c r="N41" s="1"/>
      <c r="O41" s="1">
        <v>25.648399999999999</v>
      </c>
      <c r="P41" s="1"/>
      <c r="Q41" s="1">
        <f t="shared" si="3"/>
        <v>16.207000000000001</v>
      </c>
      <c r="R41" s="5">
        <f t="shared" ref="R41:R56" si="26">11*Q41-P41-O41-N41-F41</f>
        <v>49.583600000000004</v>
      </c>
      <c r="S41" s="5">
        <f t="shared" si="23"/>
        <v>49.583600000000004</v>
      </c>
      <c r="T41" s="5"/>
      <c r="U41" s="1"/>
      <c r="V41" s="1">
        <f t="shared" si="24"/>
        <v>10.999999999999998</v>
      </c>
      <c r="W41" s="1">
        <f t="shared" si="5"/>
        <v>7.9406059110260996</v>
      </c>
      <c r="X41" s="1">
        <v>15.3216</v>
      </c>
      <c r="Y41" s="1">
        <v>16.194600000000001</v>
      </c>
      <c r="Z41" s="1">
        <v>11.566800000000001</v>
      </c>
      <c r="AA41" s="1">
        <v>7.3754000000000008</v>
      </c>
      <c r="AB41" s="1">
        <v>13.2622</v>
      </c>
      <c r="AC41" s="1">
        <v>18.484200000000001</v>
      </c>
      <c r="AD41" s="1"/>
      <c r="AE41" s="1">
        <f t="shared" si="25"/>
        <v>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34</v>
      </c>
      <c r="C42" s="1">
        <v>105.807</v>
      </c>
      <c r="D42" s="1">
        <v>77.643000000000001</v>
      </c>
      <c r="E42" s="1">
        <v>92.376000000000005</v>
      </c>
      <c r="F42" s="1">
        <v>60.466999999999999</v>
      </c>
      <c r="G42" s="6">
        <v>1</v>
      </c>
      <c r="H42" s="1">
        <v>45</v>
      </c>
      <c r="I42" s="1" t="s">
        <v>35</v>
      </c>
      <c r="J42" s="1">
        <v>131.19999999999999</v>
      </c>
      <c r="K42" s="1">
        <f t="shared" si="21"/>
        <v>-38.823999999999984</v>
      </c>
      <c r="L42" s="1"/>
      <c r="M42" s="1"/>
      <c r="N42" s="1"/>
      <c r="O42" s="1">
        <v>137.86660000000001</v>
      </c>
      <c r="P42" s="1"/>
      <c r="Q42" s="1">
        <f t="shared" si="3"/>
        <v>18.475200000000001</v>
      </c>
      <c r="R42" s="5"/>
      <c r="S42" s="5">
        <f t="shared" si="23"/>
        <v>0</v>
      </c>
      <c r="T42" s="5"/>
      <c r="U42" s="1"/>
      <c r="V42" s="1">
        <f t="shared" si="24"/>
        <v>10.735126006754999</v>
      </c>
      <c r="W42" s="1">
        <f t="shared" si="5"/>
        <v>10.735126006754999</v>
      </c>
      <c r="X42" s="1">
        <v>20.958400000000001</v>
      </c>
      <c r="Y42" s="1">
        <v>13.448399999999999</v>
      </c>
      <c r="Z42" s="1">
        <v>8.0982000000000003</v>
      </c>
      <c r="AA42" s="1">
        <v>6.9468000000000014</v>
      </c>
      <c r="AB42" s="1">
        <v>13.594799999999999</v>
      </c>
      <c r="AC42" s="1">
        <v>13.5016</v>
      </c>
      <c r="AD42" s="1"/>
      <c r="AE42" s="1">
        <f t="shared" si="2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43</v>
      </c>
      <c r="C43" s="1">
        <v>2094</v>
      </c>
      <c r="D43" s="1">
        <v>1794</v>
      </c>
      <c r="E43" s="1">
        <v>1831.395</v>
      </c>
      <c r="F43" s="1">
        <v>1706.605</v>
      </c>
      <c r="G43" s="6">
        <v>0.4</v>
      </c>
      <c r="H43" s="1">
        <v>45</v>
      </c>
      <c r="I43" s="1" t="s">
        <v>35</v>
      </c>
      <c r="J43" s="1">
        <v>1839</v>
      </c>
      <c r="K43" s="1">
        <f t="shared" si="21"/>
        <v>-7.6050000000000182</v>
      </c>
      <c r="L43" s="1"/>
      <c r="M43" s="1"/>
      <c r="N43" s="1">
        <v>500</v>
      </c>
      <c r="O43" s="1">
        <v>1041.585</v>
      </c>
      <c r="P43" s="1"/>
      <c r="Q43" s="1">
        <f t="shared" si="3"/>
        <v>366.279</v>
      </c>
      <c r="R43" s="5">
        <f t="shared" si="26"/>
        <v>780.87899999999991</v>
      </c>
      <c r="S43" s="5">
        <f t="shared" si="23"/>
        <v>780.87899999999991</v>
      </c>
      <c r="T43" s="5"/>
      <c r="U43" s="1"/>
      <c r="V43" s="1">
        <f t="shared" si="24"/>
        <v>11</v>
      </c>
      <c r="W43" s="1">
        <f t="shared" si="5"/>
        <v>8.8680759748716138</v>
      </c>
      <c r="X43" s="1">
        <v>361.07900000000001</v>
      </c>
      <c r="Y43" s="1">
        <v>366.2</v>
      </c>
      <c r="Z43" s="1">
        <v>354.8</v>
      </c>
      <c r="AA43" s="1">
        <v>324.8</v>
      </c>
      <c r="AB43" s="1">
        <v>340</v>
      </c>
      <c r="AC43" s="1">
        <v>329.8</v>
      </c>
      <c r="AD43" s="1" t="s">
        <v>80</v>
      </c>
      <c r="AE43" s="1">
        <f t="shared" si="25"/>
        <v>312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43</v>
      </c>
      <c r="C44" s="1">
        <v>765</v>
      </c>
      <c r="D44" s="1">
        <v>550</v>
      </c>
      <c r="E44" s="1">
        <v>456</v>
      </c>
      <c r="F44" s="1">
        <v>795</v>
      </c>
      <c r="G44" s="6">
        <v>0.45</v>
      </c>
      <c r="H44" s="1">
        <v>50</v>
      </c>
      <c r="I44" s="1" t="s">
        <v>35</v>
      </c>
      <c r="J44" s="1">
        <v>443</v>
      </c>
      <c r="K44" s="1">
        <f t="shared" si="21"/>
        <v>13</v>
      </c>
      <c r="L44" s="1"/>
      <c r="M44" s="1"/>
      <c r="N44" s="1"/>
      <c r="O44" s="1">
        <v>0</v>
      </c>
      <c r="P44" s="1"/>
      <c r="Q44" s="1">
        <f t="shared" si="3"/>
        <v>91.2</v>
      </c>
      <c r="R44" s="5">
        <f t="shared" si="26"/>
        <v>208.20000000000005</v>
      </c>
      <c r="S44" s="5">
        <f t="shared" si="23"/>
        <v>208.20000000000005</v>
      </c>
      <c r="T44" s="5"/>
      <c r="U44" s="1"/>
      <c r="V44" s="1">
        <f t="shared" si="24"/>
        <v>11</v>
      </c>
      <c r="W44" s="1">
        <f t="shared" si="5"/>
        <v>8.7171052631578938</v>
      </c>
      <c r="X44" s="1">
        <v>80.599999999999994</v>
      </c>
      <c r="Y44" s="1">
        <v>113</v>
      </c>
      <c r="Z44" s="1">
        <v>116.2</v>
      </c>
      <c r="AA44" s="1">
        <v>115</v>
      </c>
      <c r="AB44" s="1">
        <v>116.8</v>
      </c>
      <c r="AC44" s="1">
        <v>147.6</v>
      </c>
      <c r="AD44" s="1"/>
      <c r="AE44" s="1">
        <f t="shared" si="25"/>
        <v>94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43</v>
      </c>
      <c r="C45" s="1">
        <v>1740</v>
      </c>
      <c r="D45" s="1">
        <v>1830</v>
      </c>
      <c r="E45" s="1">
        <v>1594</v>
      </c>
      <c r="F45" s="1">
        <v>1683</v>
      </c>
      <c r="G45" s="6">
        <v>0.4</v>
      </c>
      <c r="H45" s="1">
        <v>45</v>
      </c>
      <c r="I45" s="1" t="s">
        <v>35</v>
      </c>
      <c r="J45" s="1">
        <v>1707</v>
      </c>
      <c r="K45" s="1">
        <f t="shared" si="21"/>
        <v>-113</v>
      </c>
      <c r="L45" s="1"/>
      <c r="M45" s="1"/>
      <c r="N45" s="1">
        <v>500</v>
      </c>
      <c r="O45" s="1">
        <v>757.70000000000027</v>
      </c>
      <c r="P45" s="1"/>
      <c r="Q45" s="1">
        <f t="shared" si="3"/>
        <v>318.8</v>
      </c>
      <c r="R45" s="5">
        <f t="shared" si="26"/>
        <v>566.09999999999991</v>
      </c>
      <c r="S45" s="5">
        <f t="shared" si="23"/>
        <v>566.09999999999991</v>
      </c>
      <c r="T45" s="5"/>
      <c r="U45" s="1"/>
      <c r="V45" s="1">
        <f t="shared" si="24"/>
        <v>11</v>
      </c>
      <c r="W45" s="1">
        <f t="shared" si="5"/>
        <v>9.2242785445420328</v>
      </c>
      <c r="X45" s="1">
        <v>321</v>
      </c>
      <c r="Y45" s="1">
        <v>343.2</v>
      </c>
      <c r="Z45" s="1">
        <v>328.2</v>
      </c>
      <c r="AA45" s="1">
        <v>288</v>
      </c>
      <c r="AB45" s="1">
        <v>304</v>
      </c>
      <c r="AC45" s="1">
        <v>284.2</v>
      </c>
      <c r="AD45" s="1" t="s">
        <v>80</v>
      </c>
      <c r="AE45" s="1">
        <f t="shared" si="25"/>
        <v>226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1576.03</v>
      </c>
      <c r="D46" s="1">
        <v>891.86300000000006</v>
      </c>
      <c r="E46" s="1">
        <v>1044.47</v>
      </c>
      <c r="F46" s="1">
        <v>1203.982</v>
      </c>
      <c r="G46" s="6">
        <v>1</v>
      </c>
      <c r="H46" s="1">
        <v>45</v>
      </c>
      <c r="I46" s="1" t="s">
        <v>35</v>
      </c>
      <c r="J46" s="1">
        <v>981.4</v>
      </c>
      <c r="K46" s="1">
        <f t="shared" si="21"/>
        <v>63.07000000000005</v>
      </c>
      <c r="L46" s="1"/>
      <c r="M46" s="1"/>
      <c r="N46" s="1">
        <v>200</v>
      </c>
      <c r="O46" s="1">
        <v>375.56860000000012</v>
      </c>
      <c r="P46" s="1">
        <v>400</v>
      </c>
      <c r="Q46" s="1">
        <f t="shared" si="3"/>
        <v>208.89400000000001</v>
      </c>
      <c r="R46" s="5">
        <f t="shared" si="26"/>
        <v>118.2833999999998</v>
      </c>
      <c r="S46" s="5">
        <f t="shared" si="23"/>
        <v>118.2833999999998</v>
      </c>
      <c r="T46" s="5"/>
      <c r="U46" s="1"/>
      <c r="V46" s="1">
        <f t="shared" si="24"/>
        <v>10.999999999999998</v>
      </c>
      <c r="W46" s="1">
        <f t="shared" si="5"/>
        <v>10.433763535573066</v>
      </c>
      <c r="X46" s="1">
        <v>229.2628</v>
      </c>
      <c r="Y46" s="1">
        <v>221.58959999999999</v>
      </c>
      <c r="Z46" s="1">
        <v>231.48759999999999</v>
      </c>
      <c r="AA46" s="1">
        <v>222.3278</v>
      </c>
      <c r="AB46" s="1">
        <v>212.63220000000001</v>
      </c>
      <c r="AC46" s="1">
        <v>222.68379999999999</v>
      </c>
      <c r="AD46" s="1"/>
      <c r="AE46" s="1">
        <f t="shared" si="25"/>
        <v>118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43</v>
      </c>
      <c r="C47" s="1">
        <v>994</v>
      </c>
      <c r="D47" s="1">
        <v>204</v>
      </c>
      <c r="E47" s="1">
        <v>447</v>
      </c>
      <c r="F47" s="1">
        <v>664</v>
      </c>
      <c r="G47" s="6">
        <v>0.45</v>
      </c>
      <c r="H47" s="1">
        <v>45</v>
      </c>
      <c r="I47" s="1" t="s">
        <v>35</v>
      </c>
      <c r="J47" s="1">
        <v>451</v>
      </c>
      <c r="K47" s="1">
        <f t="shared" si="21"/>
        <v>-4</v>
      </c>
      <c r="L47" s="1"/>
      <c r="M47" s="1"/>
      <c r="N47" s="1">
        <v>100</v>
      </c>
      <c r="O47" s="1">
        <v>61.400000000000091</v>
      </c>
      <c r="P47" s="1"/>
      <c r="Q47" s="1">
        <f t="shared" si="3"/>
        <v>89.4</v>
      </c>
      <c r="R47" s="5">
        <f t="shared" si="26"/>
        <v>158</v>
      </c>
      <c r="S47" s="5">
        <f t="shared" si="23"/>
        <v>158</v>
      </c>
      <c r="T47" s="5"/>
      <c r="U47" s="1"/>
      <c r="V47" s="1">
        <f t="shared" si="24"/>
        <v>11</v>
      </c>
      <c r="W47" s="1">
        <f t="shared" si="5"/>
        <v>9.232662192393736</v>
      </c>
      <c r="X47" s="1">
        <v>90.6</v>
      </c>
      <c r="Y47" s="1">
        <v>109.6</v>
      </c>
      <c r="Z47" s="1">
        <v>108</v>
      </c>
      <c r="AA47" s="1">
        <v>131.4</v>
      </c>
      <c r="AB47" s="1">
        <v>133.80000000000001</v>
      </c>
      <c r="AC47" s="1">
        <v>116.4</v>
      </c>
      <c r="AD47" s="1"/>
      <c r="AE47" s="1">
        <f t="shared" si="25"/>
        <v>71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43</v>
      </c>
      <c r="C48" s="1">
        <v>887</v>
      </c>
      <c r="D48" s="1">
        <v>360</v>
      </c>
      <c r="E48" s="1">
        <v>602</v>
      </c>
      <c r="F48" s="1">
        <v>491</v>
      </c>
      <c r="G48" s="6">
        <v>0.35</v>
      </c>
      <c r="H48" s="1">
        <v>40</v>
      </c>
      <c r="I48" s="1" t="s">
        <v>35</v>
      </c>
      <c r="J48" s="1">
        <v>607</v>
      </c>
      <c r="K48" s="1">
        <f t="shared" si="21"/>
        <v>-5</v>
      </c>
      <c r="L48" s="1"/>
      <c r="M48" s="1"/>
      <c r="N48" s="1">
        <v>150</v>
      </c>
      <c r="O48" s="1">
        <v>372.90000000000009</v>
      </c>
      <c r="P48" s="1"/>
      <c r="Q48" s="1">
        <f t="shared" si="3"/>
        <v>120.4</v>
      </c>
      <c r="R48" s="5">
        <f t="shared" si="26"/>
        <v>310.5</v>
      </c>
      <c r="S48" s="5">
        <f t="shared" si="23"/>
        <v>310.5</v>
      </c>
      <c r="T48" s="5"/>
      <c r="U48" s="1"/>
      <c r="V48" s="1">
        <f t="shared" si="24"/>
        <v>11</v>
      </c>
      <c r="W48" s="1">
        <f t="shared" si="5"/>
        <v>8.4210963455149503</v>
      </c>
      <c r="X48" s="1">
        <v>117.6</v>
      </c>
      <c r="Y48" s="1">
        <v>112.6</v>
      </c>
      <c r="Z48" s="1">
        <v>111</v>
      </c>
      <c r="AA48" s="1">
        <v>117.6</v>
      </c>
      <c r="AB48" s="1">
        <v>119.4</v>
      </c>
      <c r="AC48" s="1">
        <v>115</v>
      </c>
      <c r="AD48" s="1" t="s">
        <v>80</v>
      </c>
      <c r="AE48" s="1">
        <f t="shared" si="25"/>
        <v>109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307.5</v>
      </c>
      <c r="D49" s="1">
        <v>331.74700000000001</v>
      </c>
      <c r="E49" s="1">
        <v>293.464</v>
      </c>
      <c r="F49" s="1">
        <v>242.35</v>
      </c>
      <c r="G49" s="6">
        <v>1</v>
      </c>
      <c r="H49" s="1">
        <v>40</v>
      </c>
      <c r="I49" s="1" t="s">
        <v>35</v>
      </c>
      <c r="J49" s="1">
        <v>300.85000000000002</v>
      </c>
      <c r="K49" s="1">
        <f t="shared" si="21"/>
        <v>-7.3860000000000241</v>
      </c>
      <c r="L49" s="1"/>
      <c r="M49" s="1"/>
      <c r="N49" s="1">
        <v>100</v>
      </c>
      <c r="O49" s="1">
        <v>189.86879999999991</v>
      </c>
      <c r="P49" s="1"/>
      <c r="Q49" s="1">
        <f t="shared" si="3"/>
        <v>58.692799999999998</v>
      </c>
      <c r="R49" s="5">
        <f t="shared" si="26"/>
        <v>113.40200000000013</v>
      </c>
      <c r="S49" s="5">
        <f t="shared" si="23"/>
        <v>113.40200000000013</v>
      </c>
      <c r="T49" s="5"/>
      <c r="U49" s="1"/>
      <c r="V49" s="1">
        <f t="shared" si="24"/>
        <v>11</v>
      </c>
      <c r="W49" s="1">
        <f t="shared" si="5"/>
        <v>9.0678720388190701</v>
      </c>
      <c r="X49" s="1">
        <v>61.662999999999997</v>
      </c>
      <c r="Y49" s="1">
        <v>55.703200000000002</v>
      </c>
      <c r="Z49" s="1">
        <v>47.588999999999999</v>
      </c>
      <c r="AA49" s="1">
        <v>40.642800000000001</v>
      </c>
      <c r="AB49" s="1">
        <v>53.830199999999998</v>
      </c>
      <c r="AC49" s="1">
        <v>51.420399999999987</v>
      </c>
      <c r="AD49" s="1"/>
      <c r="AE49" s="1">
        <f t="shared" si="25"/>
        <v>113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43</v>
      </c>
      <c r="C50" s="1">
        <v>719</v>
      </c>
      <c r="D50" s="1">
        <v>1452</v>
      </c>
      <c r="E50" s="1">
        <v>627</v>
      </c>
      <c r="F50" s="1">
        <v>1321</v>
      </c>
      <c r="G50" s="6">
        <v>0.4</v>
      </c>
      <c r="H50" s="1">
        <v>40</v>
      </c>
      <c r="I50" s="1" t="s">
        <v>35</v>
      </c>
      <c r="J50" s="1">
        <v>805</v>
      </c>
      <c r="K50" s="1">
        <f t="shared" si="21"/>
        <v>-178</v>
      </c>
      <c r="L50" s="1"/>
      <c r="M50" s="1"/>
      <c r="N50" s="1">
        <v>300</v>
      </c>
      <c r="O50" s="1">
        <v>0</v>
      </c>
      <c r="P50" s="1"/>
      <c r="Q50" s="1">
        <f t="shared" si="3"/>
        <v>125.4</v>
      </c>
      <c r="R50" s="5"/>
      <c r="S50" s="5">
        <f t="shared" si="23"/>
        <v>0</v>
      </c>
      <c r="T50" s="5"/>
      <c r="U50" s="1"/>
      <c r="V50" s="1">
        <f t="shared" si="24"/>
        <v>12.926634768740032</v>
      </c>
      <c r="W50" s="1">
        <f t="shared" si="5"/>
        <v>12.926634768740032</v>
      </c>
      <c r="X50" s="1">
        <v>144.6</v>
      </c>
      <c r="Y50" s="1">
        <v>203</v>
      </c>
      <c r="Z50" s="1">
        <v>195.8</v>
      </c>
      <c r="AA50" s="1">
        <v>136.19999999999999</v>
      </c>
      <c r="AB50" s="1">
        <v>134.19999999999999</v>
      </c>
      <c r="AC50" s="1">
        <v>155.19999999999999</v>
      </c>
      <c r="AD50" s="1"/>
      <c r="AE50" s="1">
        <f t="shared" si="25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43</v>
      </c>
      <c r="C51" s="1">
        <v>834</v>
      </c>
      <c r="D51" s="1">
        <v>1151</v>
      </c>
      <c r="E51" s="1">
        <v>732</v>
      </c>
      <c r="F51" s="1">
        <v>1059</v>
      </c>
      <c r="G51" s="6">
        <v>0.4</v>
      </c>
      <c r="H51" s="1">
        <v>45</v>
      </c>
      <c r="I51" s="1" t="s">
        <v>35</v>
      </c>
      <c r="J51" s="1">
        <v>777</v>
      </c>
      <c r="K51" s="1">
        <f t="shared" si="21"/>
        <v>-45</v>
      </c>
      <c r="L51" s="1"/>
      <c r="M51" s="1"/>
      <c r="N51" s="1">
        <v>200</v>
      </c>
      <c r="O51" s="1">
        <v>350.09999999999968</v>
      </c>
      <c r="P51" s="1"/>
      <c r="Q51" s="1">
        <f t="shared" si="3"/>
        <v>146.4</v>
      </c>
      <c r="R51" s="5"/>
      <c r="S51" s="5">
        <f t="shared" si="23"/>
        <v>0</v>
      </c>
      <c r="T51" s="5"/>
      <c r="U51" s="1"/>
      <c r="V51" s="1">
        <f t="shared" si="24"/>
        <v>10.991120218579232</v>
      </c>
      <c r="W51" s="1">
        <f t="shared" si="5"/>
        <v>10.991120218579232</v>
      </c>
      <c r="X51" s="1">
        <v>168.6</v>
      </c>
      <c r="Y51" s="1">
        <v>179.8</v>
      </c>
      <c r="Z51" s="1">
        <v>176.2</v>
      </c>
      <c r="AA51" s="1">
        <v>139.4</v>
      </c>
      <c r="AB51" s="1">
        <v>141.19999999999999</v>
      </c>
      <c r="AC51" s="1">
        <v>148</v>
      </c>
      <c r="AD51" s="1" t="s">
        <v>80</v>
      </c>
      <c r="AE51" s="1">
        <f t="shared" si="2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396.41699999999997</v>
      </c>
      <c r="D52" s="1">
        <v>221.14099999999999</v>
      </c>
      <c r="E52" s="1">
        <v>271.77999999999997</v>
      </c>
      <c r="F52" s="1">
        <v>276.50299999999999</v>
      </c>
      <c r="G52" s="6">
        <v>1</v>
      </c>
      <c r="H52" s="1">
        <v>40</v>
      </c>
      <c r="I52" s="1" t="s">
        <v>35</v>
      </c>
      <c r="J52" s="1">
        <v>313.95</v>
      </c>
      <c r="K52" s="1">
        <f t="shared" si="21"/>
        <v>-42.170000000000016</v>
      </c>
      <c r="L52" s="1"/>
      <c r="M52" s="1"/>
      <c r="N52" s="1"/>
      <c r="O52" s="1">
        <v>279.14019999999988</v>
      </c>
      <c r="P52" s="1"/>
      <c r="Q52" s="1">
        <f t="shared" si="3"/>
        <v>54.355999999999995</v>
      </c>
      <c r="R52" s="5">
        <f t="shared" si="26"/>
        <v>42.272800000000075</v>
      </c>
      <c r="S52" s="5">
        <f t="shared" si="23"/>
        <v>42.272800000000075</v>
      </c>
      <c r="T52" s="5"/>
      <c r="U52" s="1"/>
      <c r="V52" s="1">
        <f t="shared" si="24"/>
        <v>11</v>
      </c>
      <c r="W52" s="1">
        <f t="shared" si="5"/>
        <v>10.222297446464051</v>
      </c>
      <c r="X52" s="1">
        <v>59.563000000000002</v>
      </c>
      <c r="Y52" s="1">
        <v>49.452800000000003</v>
      </c>
      <c r="Z52" s="1">
        <v>53.856399999999987</v>
      </c>
      <c r="AA52" s="1">
        <v>51.722400000000007</v>
      </c>
      <c r="AB52" s="1">
        <v>64.015799999999999</v>
      </c>
      <c r="AC52" s="1">
        <v>66.991</v>
      </c>
      <c r="AD52" s="1"/>
      <c r="AE52" s="1">
        <f t="shared" si="25"/>
        <v>42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43</v>
      </c>
      <c r="C53" s="1">
        <v>1054</v>
      </c>
      <c r="D53" s="1">
        <v>564</v>
      </c>
      <c r="E53" s="1">
        <v>737</v>
      </c>
      <c r="F53" s="1">
        <v>680</v>
      </c>
      <c r="G53" s="6">
        <v>0.35</v>
      </c>
      <c r="H53" s="1">
        <v>40</v>
      </c>
      <c r="I53" s="1" t="s">
        <v>35</v>
      </c>
      <c r="J53" s="1">
        <v>734</v>
      </c>
      <c r="K53" s="1">
        <f t="shared" si="21"/>
        <v>3</v>
      </c>
      <c r="L53" s="1"/>
      <c r="M53" s="1"/>
      <c r="N53" s="1">
        <v>200</v>
      </c>
      <c r="O53" s="1">
        <v>332.49999999999977</v>
      </c>
      <c r="P53" s="1"/>
      <c r="Q53" s="1">
        <f t="shared" si="3"/>
        <v>147.4</v>
      </c>
      <c r="R53" s="5">
        <f t="shared" si="26"/>
        <v>408.90000000000032</v>
      </c>
      <c r="S53" s="5">
        <f t="shared" si="23"/>
        <v>408.90000000000032</v>
      </c>
      <c r="T53" s="5"/>
      <c r="U53" s="1"/>
      <c r="V53" s="1">
        <f t="shared" si="24"/>
        <v>11</v>
      </c>
      <c r="W53" s="1">
        <f t="shared" si="5"/>
        <v>8.2259158751696049</v>
      </c>
      <c r="X53" s="1">
        <v>143.19999999999999</v>
      </c>
      <c r="Y53" s="1">
        <v>146.80000000000001</v>
      </c>
      <c r="Z53" s="1">
        <v>141.4</v>
      </c>
      <c r="AA53" s="1">
        <v>144.19999999999999</v>
      </c>
      <c r="AB53" s="1">
        <v>145.4</v>
      </c>
      <c r="AC53" s="1">
        <v>148.4</v>
      </c>
      <c r="AD53" s="1"/>
      <c r="AE53" s="1">
        <f t="shared" si="25"/>
        <v>143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43</v>
      </c>
      <c r="C54" s="1">
        <v>851</v>
      </c>
      <c r="D54" s="1">
        <v>624</v>
      </c>
      <c r="E54" s="1">
        <v>605</v>
      </c>
      <c r="F54" s="1">
        <v>615</v>
      </c>
      <c r="G54" s="6">
        <v>0.4</v>
      </c>
      <c r="H54" s="1">
        <v>40</v>
      </c>
      <c r="I54" s="1" t="s">
        <v>35</v>
      </c>
      <c r="J54" s="1">
        <v>729</v>
      </c>
      <c r="K54" s="1">
        <f t="shared" si="21"/>
        <v>-124</v>
      </c>
      <c r="L54" s="1"/>
      <c r="M54" s="1"/>
      <c r="N54" s="1">
        <v>150</v>
      </c>
      <c r="O54" s="1">
        <v>358.39999999999992</v>
      </c>
      <c r="P54" s="1">
        <v>300</v>
      </c>
      <c r="Q54" s="1">
        <f t="shared" si="3"/>
        <v>121</v>
      </c>
      <c r="R54" s="5"/>
      <c r="S54" s="5">
        <f t="shared" si="23"/>
        <v>0</v>
      </c>
      <c r="T54" s="5"/>
      <c r="U54" s="1"/>
      <c r="V54" s="1">
        <f t="shared" si="24"/>
        <v>11.763636363636362</v>
      </c>
      <c r="W54" s="1">
        <f t="shared" si="5"/>
        <v>11.763636363636362</v>
      </c>
      <c r="X54" s="1">
        <v>143.19999999999999</v>
      </c>
      <c r="Y54" s="1">
        <v>135.80000000000001</v>
      </c>
      <c r="Z54" s="1">
        <v>129.6</v>
      </c>
      <c r="AA54" s="1">
        <v>127.8</v>
      </c>
      <c r="AB54" s="1">
        <v>143.6</v>
      </c>
      <c r="AC54" s="1">
        <v>149.6</v>
      </c>
      <c r="AD54" s="1"/>
      <c r="AE54" s="1">
        <f t="shared" si="2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34</v>
      </c>
      <c r="C55" s="1">
        <v>1122.5450000000001</v>
      </c>
      <c r="D55" s="1">
        <v>270.88600000000002</v>
      </c>
      <c r="E55" s="1">
        <v>687.04399999999998</v>
      </c>
      <c r="F55" s="1">
        <v>514.78899999999999</v>
      </c>
      <c r="G55" s="6">
        <v>1</v>
      </c>
      <c r="H55" s="1">
        <v>50</v>
      </c>
      <c r="I55" s="1" t="s">
        <v>35</v>
      </c>
      <c r="J55" s="1">
        <v>671.3</v>
      </c>
      <c r="K55" s="1">
        <f t="shared" si="21"/>
        <v>15.744000000000028</v>
      </c>
      <c r="L55" s="1"/>
      <c r="M55" s="1"/>
      <c r="N55" s="1">
        <v>150</v>
      </c>
      <c r="O55" s="1">
        <v>324.58899999999988</v>
      </c>
      <c r="P55" s="1">
        <v>300</v>
      </c>
      <c r="Q55" s="1">
        <f t="shared" si="3"/>
        <v>137.40879999999999</v>
      </c>
      <c r="R55" s="5">
        <f t="shared" si="26"/>
        <v>222.11879999999996</v>
      </c>
      <c r="S55" s="5">
        <f t="shared" si="23"/>
        <v>222.11879999999996</v>
      </c>
      <c r="T55" s="5"/>
      <c r="U55" s="1"/>
      <c r="V55" s="1">
        <f t="shared" si="24"/>
        <v>11</v>
      </c>
      <c r="W55" s="1">
        <f t="shared" si="5"/>
        <v>9.3835183772800583</v>
      </c>
      <c r="X55" s="1">
        <v>144.14580000000001</v>
      </c>
      <c r="Y55" s="1">
        <v>122.0586</v>
      </c>
      <c r="Z55" s="1">
        <v>124.6528</v>
      </c>
      <c r="AA55" s="1">
        <v>131.95599999999999</v>
      </c>
      <c r="AB55" s="1">
        <v>150.18799999999999</v>
      </c>
      <c r="AC55" s="1">
        <v>188.25239999999999</v>
      </c>
      <c r="AD55" s="1"/>
      <c r="AE55" s="1">
        <f t="shared" si="25"/>
        <v>222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34</v>
      </c>
      <c r="C56" s="1">
        <v>1234.4069999999999</v>
      </c>
      <c r="D56" s="1">
        <v>585.24900000000002</v>
      </c>
      <c r="E56" s="1">
        <v>967.71900000000005</v>
      </c>
      <c r="F56" s="1">
        <v>711.69899999999996</v>
      </c>
      <c r="G56" s="6">
        <v>1</v>
      </c>
      <c r="H56" s="1">
        <v>50</v>
      </c>
      <c r="I56" s="1" t="s">
        <v>35</v>
      </c>
      <c r="J56" s="1">
        <v>943.2</v>
      </c>
      <c r="K56" s="1">
        <f t="shared" si="21"/>
        <v>24.519000000000005</v>
      </c>
      <c r="L56" s="1"/>
      <c r="M56" s="1"/>
      <c r="N56" s="1"/>
      <c r="O56" s="1">
        <v>425.43940000000032</v>
      </c>
      <c r="P56" s="1">
        <v>500</v>
      </c>
      <c r="Q56" s="1">
        <f t="shared" si="3"/>
        <v>193.5438</v>
      </c>
      <c r="R56" s="5">
        <f t="shared" si="26"/>
        <v>491.84339999999986</v>
      </c>
      <c r="S56" s="5">
        <f t="shared" si="23"/>
        <v>491.84339999999986</v>
      </c>
      <c r="T56" s="5"/>
      <c r="U56" s="1"/>
      <c r="V56" s="1">
        <f t="shared" si="24"/>
        <v>11</v>
      </c>
      <c r="W56" s="1">
        <f t="shared" si="5"/>
        <v>8.4587488723482753</v>
      </c>
      <c r="X56" s="1">
        <v>182.78540000000001</v>
      </c>
      <c r="Y56" s="1">
        <v>151.61259999999999</v>
      </c>
      <c r="Z56" s="1">
        <v>176.63800000000001</v>
      </c>
      <c r="AA56" s="1">
        <v>166.77719999999999</v>
      </c>
      <c r="AB56" s="1">
        <v>148.7578</v>
      </c>
      <c r="AC56" s="1">
        <v>193.404</v>
      </c>
      <c r="AD56" s="1"/>
      <c r="AE56" s="1">
        <f t="shared" si="25"/>
        <v>492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34</v>
      </c>
      <c r="C57" s="1">
        <v>65.622</v>
      </c>
      <c r="D57" s="1">
        <v>31.744</v>
      </c>
      <c r="E57" s="1">
        <v>41.622</v>
      </c>
      <c r="F57" s="1">
        <v>31.744</v>
      </c>
      <c r="G57" s="6">
        <v>1</v>
      </c>
      <c r="H57" s="1">
        <v>40</v>
      </c>
      <c r="I57" s="1" t="s">
        <v>35</v>
      </c>
      <c r="J57" s="1">
        <v>55.2</v>
      </c>
      <c r="K57" s="1">
        <f t="shared" si="21"/>
        <v>-13.578000000000003</v>
      </c>
      <c r="L57" s="1"/>
      <c r="M57" s="1"/>
      <c r="N57" s="1"/>
      <c r="O57" s="1">
        <v>74.924800000000033</v>
      </c>
      <c r="P57" s="1"/>
      <c r="Q57" s="1">
        <f t="shared" si="3"/>
        <v>8.3244000000000007</v>
      </c>
      <c r="R57" s="5"/>
      <c r="S57" s="5">
        <f t="shared" si="23"/>
        <v>0</v>
      </c>
      <c r="T57" s="5"/>
      <c r="U57" s="1"/>
      <c r="V57" s="1">
        <f t="shared" si="24"/>
        <v>12.813992600067275</v>
      </c>
      <c r="W57" s="1">
        <f t="shared" si="5"/>
        <v>12.813992600067275</v>
      </c>
      <c r="X57" s="1">
        <v>11.500999999999999</v>
      </c>
      <c r="Y57" s="1">
        <v>6.8081999999999994</v>
      </c>
      <c r="Z57" s="1">
        <v>8.0327999999999999</v>
      </c>
      <c r="AA57" s="1">
        <v>7.2767999999999997</v>
      </c>
      <c r="AB57" s="1">
        <v>6.8144000000000009</v>
      </c>
      <c r="AC57" s="1">
        <v>6.6707999999999998</v>
      </c>
      <c r="AD57" s="1"/>
      <c r="AE57" s="1">
        <f t="shared" si="25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95</v>
      </c>
      <c r="B58" s="13" t="s">
        <v>34</v>
      </c>
      <c r="C58" s="13"/>
      <c r="D58" s="13"/>
      <c r="E58" s="13"/>
      <c r="F58" s="13"/>
      <c r="G58" s="14">
        <v>0</v>
      </c>
      <c r="H58" s="13">
        <v>40</v>
      </c>
      <c r="I58" s="13" t="s">
        <v>35</v>
      </c>
      <c r="J58" s="13"/>
      <c r="K58" s="13">
        <f t="shared" si="21"/>
        <v>0</v>
      </c>
      <c r="L58" s="13"/>
      <c r="M58" s="13"/>
      <c r="N58" s="13"/>
      <c r="O58" s="13"/>
      <c r="P58" s="13"/>
      <c r="Q58" s="13">
        <f t="shared" si="3"/>
        <v>0</v>
      </c>
      <c r="R58" s="15"/>
      <c r="S58" s="15"/>
      <c r="T58" s="15"/>
      <c r="U58" s="13"/>
      <c r="V58" s="13" t="e">
        <f t="shared" si="4"/>
        <v>#DIV/0!</v>
      </c>
      <c r="W58" s="13" t="e">
        <f t="shared" si="5"/>
        <v>#DIV/0!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 t="s">
        <v>74</v>
      </c>
      <c r="AE58" s="13">
        <f t="shared" si="22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34</v>
      </c>
      <c r="C59" s="1">
        <v>67.652000000000001</v>
      </c>
      <c r="D59" s="1">
        <v>50.283999999999999</v>
      </c>
      <c r="E59" s="1">
        <v>29.459</v>
      </c>
      <c r="F59" s="1">
        <v>66.575000000000003</v>
      </c>
      <c r="G59" s="6">
        <v>1</v>
      </c>
      <c r="H59" s="1">
        <v>40</v>
      </c>
      <c r="I59" s="1" t="s">
        <v>35</v>
      </c>
      <c r="J59" s="1">
        <v>30.65</v>
      </c>
      <c r="K59" s="1">
        <f t="shared" si="21"/>
        <v>-1.1909999999999989</v>
      </c>
      <c r="L59" s="1"/>
      <c r="M59" s="1"/>
      <c r="N59" s="1"/>
      <c r="O59" s="1">
        <v>37.932599999999987</v>
      </c>
      <c r="P59" s="1"/>
      <c r="Q59" s="1">
        <f t="shared" si="3"/>
        <v>5.8917999999999999</v>
      </c>
      <c r="R59" s="5"/>
      <c r="S59" s="5">
        <f t="shared" ref="S59:S74" si="27">R59</f>
        <v>0</v>
      </c>
      <c r="T59" s="5"/>
      <c r="U59" s="1"/>
      <c r="V59" s="1">
        <f t="shared" ref="V59:V74" si="28">(F59+N59+O59+P59+S59)/Q59</f>
        <v>17.737805085033436</v>
      </c>
      <c r="W59" s="1">
        <f t="shared" si="5"/>
        <v>17.737805085033436</v>
      </c>
      <c r="X59" s="1">
        <v>9.9653999999999989</v>
      </c>
      <c r="Y59" s="1">
        <v>7.7644000000000002</v>
      </c>
      <c r="Z59" s="1">
        <v>7.1616</v>
      </c>
      <c r="AA59" s="1">
        <v>7.0977999999999994</v>
      </c>
      <c r="AB59" s="1">
        <v>6.0488</v>
      </c>
      <c r="AC59" s="1">
        <v>7.7593999999999994</v>
      </c>
      <c r="AD59" s="1"/>
      <c r="AE59" s="1">
        <f t="shared" ref="AE59:AE74" si="29">ROUND(S59*G59,0)</f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43</v>
      </c>
      <c r="C60" s="1">
        <v>767</v>
      </c>
      <c r="D60" s="1">
        <v>220</v>
      </c>
      <c r="E60" s="1">
        <v>392</v>
      </c>
      <c r="F60" s="1">
        <v>517</v>
      </c>
      <c r="G60" s="6">
        <v>0.45</v>
      </c>
      <c r="H60" s="1">
        <v>50</v>
      </c>
      <c r="I60" s="1" t="s">
        <v>35</v>
      </c>
      <c r="J60" s="1">
        <v>366</v>
      </c>
      <c r="K60" s="1">
        <f t="shared" si="21"/>
        <v>26</v>
      </c>
      <c r="L60" s="1"/>
      <c r="M60" s="1"/>
      <c r="N60" s="1">
        <v>100</v>
      </c>
      <c r="O60" s="1">
        <v>0</v>
      </c>
      <c r="P60" s="1"/>
      <c r="Q60" s="1">
        <f t="shared" si="3"/>
        <v>78.400000000000006</v>
      </c>
      <c r="R60" s="5">
        <f t="shared" ref="R60:R72" si="30">11*Q60-P60-O60-N60-F60</f>
        <v>245.40000000000009</v>
      </c>
      <c r="S60" s="5">
        <f t="shared" si="27"/>
        <v>245.40000000000009</v>
      </c>
      <c r="T60" s="5"/>
      <c r="U60" s="1"/>
      <c r="V60" s="1">
        <f t="shared" si="28"/>
        <v>11</v>
      </c>
      <c r="W60" s="1">
        <f t="shared" si="5"/>
        <v>7.8698979591836729</v>
      </c>
      <c r="X60" s="1">
        <v>69.8</v>
      </c>
      <c r="Y60" s="1">
        <v>91</v>
      </c>
      <c r="Z60" s="1">
        <v>87.2</v>
      </c>
      <c r="AA60" s="1">
        <v>102.8</v>
      </c>
      <c r="AB60" s="1">
        <v>103</v>
      </c>
      <c r="AC60" s="1">
        <v>114</v>
      </c>
      <c r="AD60" s="1"/>
      <c r="AE60" s="1">
        <f t="shared" si="29"/>
        <v>110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34</v>
      </c>
      <c r="C61" s="1">
        <v>523.84199999999998</v>
      </c>
      <c r="D61" s="1">
        <v>152.126</v>
      </c>
      <c r="E61" s="1">
        <v>267.91000000000003</v>
      </c>
      <c r="F61" s="1">
        <v>330.85300000000001</v>
      </c>
      <c r="G61" s="6">
        <v>1</v>
      </c>
      <c r="H61" s="1">
        <v>40</v>
      </c>
      <c r="I61" s="1" t="s">
        <v>35</v>
      </c>
      <c r="J61" s="1">
        <v>260.7</v>
      </c>
      <c r="K61" s="1">
        <f t="shared" si="21"/>
        <v>7.2100000000000364</v>
      </c>
      <c r="L61" s="1"/>
      <c r="M61" s="1"/>
      <c r="N61" s="1"/>
      <c r="O61" s="1">
        <v>226.28479999999999</v>
      </c>
      <c r="P61" s="1"/>
      <c r="Q61" s="1">
        <f t="shared" si="3"/>
        <v>53.582000000000008</v>
      </c>
      <c r="R61" s="5">
        <f t="shared" si="30"/>
        <v>32.264200000000017</v>
      </c>
      <c r="S61" s="5">
        <f t="shared" si="27"/>
        <v>32.264200000000017</v>
      </c>
      <c r="T61" s="5"/>
      <c r="U61" s="1"/>
      <c r="V61" s="1">
        <f t="shared" si="28"/>
        <v>11</v>
      </c>
      <c r="W61" s="1">
        <f t="shared" si="5"/>
        <v>10.397853756858645</v>
      </c>
      <c r="X61" s="1">
        <v>59.6126</v>
      </c>
      <c r="Y61" s="1">
        <v>53.152200000000008</v>
      </c>
      <c r="Z61" s="1">
        <v>53.093800000000002</v>
      </c>
      <c r="AA61" s="1">
        <v>62.784199999999998</v>
      </c>
      <c r="AB61" s="1">
        <v>61.945000000000007</v>
      </c>
      <c r="AC61" s="1">
        <v>51.185000000000002</v>
      </c>
      <c r="AD61" s="1"/>
      <c r="AE61" s="1">
        <f t="shared" si="29"/>
        <v>32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99</v>
      </c>
      <c r="B62" s="1" t="s">
        <v>43</v>
      </c>
      <c r="C62" s="1"/>
      <c r="D62" s="1"/>
      <c r="E62" s="17">
        <f>E75</f>
        <v>374</v>
      </c>
      <c r="F62" s="17">
        <f>F75</f>
        <v>574</v>
      </c>
      <c r="G62" s="6">
        <v>0.4</v>
      </c>
      <c r="H62" s="1">
        <v>40</v>
      </c>
      <c r="I62" s="1" t="s">
        <v>35</v>
      </c>
      <c r="J62" s="1"/>
      <c r="K62" s="1">
        <f t="shared" si="21"/>
        <v>374</v>
      </c>
      <c r="L62" s="1"/>
      <c r="M62" s="1"/>
      <c r="N62" s="1">
        <v>100</v>
      </c>
      <c r="O62" s="1">
        <v>0</v>
      </c>
      <c r="P62" s="1"/>
      <c r="Q62" s="1">
        <f t="shared" si="3"/>
        <v>74.8</v>
      </c>
      <c r="R62" s="5">
        <f t="shared" si="30"/>
        <v>148.79999999999995</v>
      </c>
      <c r="S62" s="5">
        <f t="shared" si="27"/>
        <v>148.79999999999995</v>
      </c>
      <c r="T62" s="5"/>
      <c r="U62" s="1"/>
      <c r="V62" s="1">
        <f t="shared" si="28"/>
        <v>11</v>
      </c>
      <c r="W62" s="1">
        <f t="shared" si="5"/>
        <v>9.0106951871657763</v>
      </c>
      <c r="X62" s="1">
        <v>66.400000000000006</v>
      </c>
      <c r="Y62" s="1">
        <v>87.8</v>
      </c>
      <c r="Z62" s="1">
        <v>78.599999999999994</v>
      </c>
      <c r="AA62" s="1">
        <v>55.6</v>
      </c>
      <c r="AB62" s="1">
        <v>52.2</v>
      </c>
      <c r="AC62" s="1">
        <v>56.2</v>
      </c>
      <c r="AD62" s="1" t="s">
        <v>100</v>
      </c>
      <c r="AE62" s="1">
        <f t="shared" si="29"/>
        <v>60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43</v>
      </c>
      <c r="C63" s="1">
        <v>265</v>
      </c>
      <c r="D63" s="1">
        <v>262</v>
      </c>
      <c r="E63" s="1">
        <v>170</v>
      </c>
      <c r="F63" s="1">
        <v>311</v>
      </c>
      <c r="G63" s="6">
        <v>0.4</v>
      </c>
      <c r="H63" s="1">
        <v>40</v>
      </c>
      <c r="I63" s="1" t="s">
        <v>35</v>
      </c>
      <c r="J63" s="1">
        <v>186</v>
      </c>
      <c r="K63" s="1">
        <f t="shared" si="21"/>
        <v>-16</v>
      </c>
      <c r="L63" s="1"/>
      <c r="M63" s="1"/>
      <c r="N63" s="1"/>
      <c r="O63" s="1">
        <v>0</v>
      </c>
      <c r="P63" s="1"/>
      <c r="Q63" s="1">
        <f t="shared" si="3"/>
        <v>34</v>
      </c>
      <c r="R63" s="5">
        <f t="shared" si="30"/>
        <v>63</v>
      </c>
      <c r="S63" s="5">
        <f t="shared" si="27"/>
        <v>63</v>
      </c>
      <c r="T63" s="5"/>
      <c r="U63" s="1"/>
      <c r="V63" s="1">
        <f t="shared" si="28"/>
        <v>11</v>
      </c>
      <c r="W63" s="1">
        <f t="shared" si="5"/>
        <v>9.1470588235294112</v>
      </c>
      <c r="X63" s="1">
        <v>33</v>
      </c>
      <c r="Y63" s="1">
        <v>37.4</v>
      </c>
      <c r="Z63" s="1">
        <v>32.6</v>
      </c>
      <c r="AA63" s="1">
        <v>36.200000000000003</v>
      </c>
      <c r="AB63" s="1">
        <v>36.799999999999997</v>
      </c>
      <c r="AC63" s="1">
        <v>30.8</v>
      </c>
      <c r="AD63" s="1"/>
      <c r="AE63" s="1">
        <f t="shared" si="29"/>
        <v>25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731.83399999999995</v>
      </c>
      <c r="D64" s="1">
        <v>509.03</v>
      </c>
      <c r="E64" s="1">
        <v>489.596</v>
      </c>
      <c r="F64" s="1">
        <v>548.13900000000001</v>
      </c>
      <c r="G64" s="6">
        <v>1</v>
      </c>
      <c r="H64" s="1">
        <v>55</v>
      </c>
      <c r="I64" s="1" t="s">
        <v>35</v>
      </c>
      <c r="J64" s="1">
        <v>482.8</v>
      </c>
      <c r="K64" s="1">
        <f t="shared" si="21"/>
        <v>6.7959999999999923</v>
      </c>
      <c r="L64" s="1"/>
      <c r="M64" s="1"/>
      <c r="N64" s="1">
        <v>190</v>
      </c>
      <c r="O64" s="1">
        <v>341.58139999999997</v>
      </c>
      <c r="P64" s="1"/>
      <c r="Q64" s="1">
        <f t="shared" si="3"/>
        <v>97.919200000000004</v>
      </c>
      <c r="R64" s="5"/>
      <c r="S64" s="5">
        <f t="shared" si="27"/>
        <v>0</v>
      </c>
      <c r="T64" s="5"/>
      <c r="U64" s="1"/>
      <c r="V64" s="1">
        <f t="shared" si="28"/>
        <v>11.026646459529896</v>
      </c>
      <c r="W64" s="1">
        <f t="shared" si="5"/>
        <v>11.026646459529896</v>
      </c>
      <c r="X64" s="1">
        <v>117.45399999999999</v>
      </c>
      <c r="Y64" s="1">
        <v>109.6236</v>
      </c>
      <c r="Z64" s="1">
        <v>101.9464</v>
      </c>
      <c r="AA64" s="1">
        <v>96.86</v>
      </c>
      <c r="AB64" s="1">
        <v>91.720399999999998</v>
      </c>
      <c r="AC64" s="1">
        <v>109.9436</v>
      </c>
      <c r="AD64" s="1"/>
      <c r="AE64" s="1">
        <f t="shared" si="2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34</v>
      </c>
      <c r="C65" s="1">
        <v>1392.386</v>
      </c>
      <c r="D65" s="1">
        <v>1016.901</v>
      </c>
      <c r="E65" s="1">
        <v>1156.325</v>
      </c>
      <c r="F65" s="1">
        <v>989.86599999999999</v>
      </c>
      <c r="G65" s="6">
        <v>1</v>
      </c>
      <c r="H65" s="1">
        <v>50</v>
      </c>
      <c r="I65" s="1" t="s">
        <v>35</v>
      </c>
      <c r="J65" s="1">
        <v>1057.6500000000001</v>
      </c>
      <c r="K65" s="1">
        <f t="shared" si="21"/>
        <v>98.674999999999955</v>
      </c>
      <c r="L65" s="1"/>
      <c r="M65" s="1"/>
      <c r="N65" s="1">
        <v>220</v>
      </c>
      <c r="O65" s="1">
        <v>470.30720000000088</v>
      </c>
      <c r="P65" s="1">
        <v>500</v>
      </c>
      <c r="Q65" s="1">
        <f t="shared" si="3"/>
        <v>231.26500000000001</v>
      </c>
      <c r="R65" s="5">
        <f t="shared" si="30"/>
        <v>363.7417999999991</v>
      </c>
      <c r="S65" s="5">
        <f t="shared" si="27"/>
        <v>363.7417999999991</v>
      </c>
      <c r="T65" s="5"/>
      <c r="U65" s="1"/>
      <c r="V65" s="1">
        <f t="shared" si="28"/>
        <v>11</v>
      </c>
      <c r="W65" s="1">
        <f t="shared" si="5"/>
        <v>9.4271645082481186</v>
      </c>
      <c r="X65" s="1">
        <v>239.0994</v>
      </c>
      <c r="Y65" s="1">
        <v>212.90280000000001</v>
      </c>
      <c r="Z65" s="1">
        <v>212.23179999999999</v>
      </c>
      <c r="AA65" s="1">
        <v>196.7834</v>
      </c>
      <c r="AB65" s="1">
        <v>209.27359999999999</v>
      </c>
      <c r="AC65" s="1">
        <v>254.6026</v>
      </c>
      <c r="AD65" s="1"/>
      <c r="AE65" s="1">
        <f t="shared" si="29"/>
        <v>364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377.12900000000002</v>
      </c>
      <c r="D66" s="1"/>
      <c r="E66" s="1">
        <v>116.06</v>
      </c>
      <c r="F66" s="1">
        <v>250.27099999999999</v>
      </c>
      <c r="G66" s="6">
        <v>1</v>
      </c>
      <c r="H66" s="1">
        <v>50</v>
      </c>
      <c r="I66" s="1" t="s">
        <v>35</v>
      </c>
      <c r="J66" s="1">
        <v>164.1</v>
      </c>
      <c r="K66" s="1">
        <f t="shared" si="21"/>
        <v>-48.039999999999992</v>
      </c>
      <c r="L66" s="1"/>
      <c r="M66" s="1"/>
      <c r="N66" s="1"/>
      <c r="O66" s="1">
        <v>0</v>
      </c>
      <c r="P66" s="1"/>
      <c r="Q66" s="1">
        <f t="shared" si="3"/>
        <v>23.212</v>
      </c>
      <c r="R66" s="5"/>
      <c r="S66" s="5">
        <f t="shared" si="27"/>
        <v>0</v>
      </c>
      <c r="T66" s="5"/>
      <c r="U66" s="1"/>
      <c r="V66" s="1">
        <f t="shared" si="28"/>
        <v>10.781966224366707</v>
      </c>
      <c r="W66" s="1">
        <f t="shared" si="5"/>
        <v>10.781966224366707</v>
      </c>
      <c r="X66" s="1">
        <v>11.8582</v>
      </c>
      <c r="Y66" s="1">
        <v>15.845599999999999</v>
      </c>
      <c r="Z66" s="1">
        <v>17.5608</v>
      </c>
      <c r="AA66" s="1">
        <v>30.986599999999999</v>
      </c>
      <c r="AB66" s="1">
        <v>43.120800000000003</v>
      </c>
      <c r="AC66" s="1">
        <v>34.272599999999997</v>
      </c>
      <c r="AD66" s="16" t="s">
        <v>70</v>
      </c>
      <c r="AE66" s="1">
        <f t="shared" si="2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43</v>
      </c>
      <c r="C67" s="1">
        <v>133</v>
      </c>
      <c r="D67" s="1">
        <v>620</v>
      </c>
      <c r="E67" s="1">
        <v>132</v>
      </c>
      <c r="F67" s="1">
        <v>580</v>
      </c>
      <c r="G67" s="6">
        <v>0.4</v>
      </c>
      <c r="H67" s="1">
        <v>50</v>
      </c>
      <c r="I67" s="1" t="s">
        <v>35</v>
      </c>
      <c r="J67" s="1">
        <v>199</v>
      </c>
      <c r="K67" s="1">
        <f t="shared" si="21"/>
        <v>-67</v>
      </c>
      <c r="L67" s="1"/>
      <c r="M67" s="1"/>
      <c r="N67" s="1"/>
      <c r="O67" s="1">
        <v>0</v>
      </c>
      <c r="P67" s="1"/>
      <c r="Q67" s="1">
        <f t="shared" si="3"/>
        <v>26.4</v>
      </c>
      <c r="R67" s="5"/>
      <c r="S67" s="5">
        <f t="shared" si="27"/>
        <v>0</v>
      </c>
      <c r="T67" s="5"/>
      <c r="U67" s="1"/>
      <c r="V67" s="1">
        <f t="shared" si="28"/>
        <v>21.969696969696972</v>
      </c>
      <c r="W67" s="1">
        <f t="shared" si="5"/>
        <v>21.969696969696972</v>
      </c>
      <c r="X67" s="1">
        <v>26.2</v>
      </c>
      <c r="Y67" s="1">
        <v>63.8</v>
      </c>
      <c r="Z67" s="1">
        <v>71.599999999999994</v>
      </c>
      <c r="AA67" s="1">
        <v>37.6</v>
      </c>
      <c r="AB67" s="1">
        <v>27</v>
      </c>
      <c r="AC67" s="1">
        <v>47.6</v>
      </c>
      <c r="AD67" s="16" t="s">
        <v>70</v>
      </c>
      <c r="AE67" s="1">
        <f t="shared" si="2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43</v>
      </c>
      <c r="C68" s="1">
        <v>1420</v>
      </c>
      <c r="D68" s="1">
        <v>1062</v>
      </c>
      <c r="E68" s="1">
        <v>1208</v>
      </c>
      <c r="F68" s="1">
        <v>1039</v>
      </c>
      <c r="G68" s="6">
        <v>0.4</v>
      </c>
      <c r="H68" s="1">
        <v>40</v>
      </c>
      <c r="I68" s="1" t="s">
        <v>35</v>
      </c>
      <c r="J68" s="1">
        <v>1228</v>
      </c>
      <c r="K68" s="1">
        <f t="shared" si="21"/>
        <v>-20</v>
      </c>
      <c r="L68" s="1"/>
      <c r="M68" s="1"/>
      <c r="N68" s="1">
        <v>250</v>
      </c>
      <c r="O68" s="1">
        <v>547.80000000000018</v>
      </c>
      <c r="P68" s="1">
        <v>500</v>
      </c>
      <c r="Q68" s="1">
        <f t="shared" si="3"/>
        <v>241.6</v>
      </c>
      <c r="R68" s="5">
        <f t="shared" si="30"/>
        <v>320.79999999999973</v>
      </c>
      <c r="S68" s="5">
        <f t="shared" si="27"/>
        <v>320.79999999999973</v>
      </c>
      <c r="T68" s="5"/>
      <c r="U68" s="1"/>
      <c r="V68" s="1">
        <f t="shared" si="28"/>
        <v>11</v>
      </c>
      <c r="W68" s="1">
        <f t="shared" si="5"/>
        <v>9.6721854304635766</v>
      </c>
      <c r="X68" s="1">
        <v>249.8</v>
      </c>
      <c r="Y68" s="1">
        <v>229.2</v>
      </c>
      <c r="Z68" s="1">
        <v>219.4</v>
      </c>
      <c r="AA68" s="1">
        <v>214</v>
      </c>
      <c r="AB68" s="1">
        <v>228</v>
      </c>
      <c r="AC68" s="1">
        <v>240.2</v>
      </c>
      <c r="AD68" s="1"/>
      <c r="AE68" s="1">
        <f t="shared" si="29"/>
        <v>128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43</v>
      </c>
      <c r="C69" s="1">
        <v>1225</v>
      </c>
      <c r="D69" s="1">
        <v>888</v>
      </c>
      <c r="E69" s="1">
        <v>1067</v>
      </c>
      <c r="F69" s="1">
        <v>844</v>
      </c>
      <c r="G69" s="6">
        <v>0.4</v>
      </c>
      <c r="H69" s="1">
        <v>40</v>
      </c>
      <c r="I69" s="1" t="s">
        <v>35</v>
      </c>
      <c r="J69" s="1">
        <v>1129</v>
      </c>
      <c r="K69" s="1">
        <f t="shared" si="21"/>
        <v>-62</v>
      </c>
      <c r="L69" s="1"/>
      <c r="M69" s="1"/>
      <c r="N69" s="1">
        <v>200</v>
      </c>
      <c r="O69" s="1">
        <v>600.80000000000018</v>
      </c>
      <c r="P69" s="1">
        <v>500</v>
      </c>
      <c r="Q69" s="1">
        <f t="shared" si="3"/>
        <v>213.4</v>
      </c>
      <c r="R69" s="5">
        <f t="shared" si="30"/>
        <v>202.59999999999991</v>
      </c>
      <c r="S69" s="5">
        <f t="shared" si="27"/>
        <v>202.59999999999991</v>
      </c>
      <c r="T69" s="5"/>
      <c r="U69" s="1"/>
      <c r="V69" s="1">
        <f t="shared" si="28"/>
        <v>11</v>
      </c>
      <c r="W69" s="1">
        <f t="shared" si="5"/>
        <v>10.050609184629804</v>
      </c>
      <c r="X69" s="1">
        <v>224.2</v>
      </c>
      <c r="Y69" s="1">
        <v>195.2</v>
      </c>
      <c r="Z69" s="1">
        <v>186.2</v>
      </c>
      <c r="AA69" s="1">
        <v>185.2</v>
      </c>
      <c r="AB69" s="1">
        <v>197.6</v>
      </c>
      <c r="AC69" s="1">
        <v>209.8</v>
      </c>
      <c r="AD69" s="1"/>
      <c r="AE69" s="1">
        <f t="shared" si="29"/>
        <v>81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1078.4390000000001</v>
      </c>
      <c r="D70" s="1">
        <v>358.35599999999999</v>
      </c>
      <c r="E70" s="1">
        <v>626.16200000000003</v>
      </c>
      <c r="F70" s="1">
        <v>591.15800000000002</v>
      </c>
      <c r="G70" s="6">
        <v>1</v>
      </c>
      <c r="H70" s="1">
        <v>40</v>
      </c>
      <c r="I70" s="1" t="s">
        <v>35</v>
      </c>
      <c r="J70" s="1">
        <v>609.85</v>
      </c>
      <c r="K70" s="1">
        <f t="shared" ref="K70:K99" si="31">E70-J70</f>
        <v>16.312000000000012</v>
      </c>
      <c r="L70" s="1"/>
      <c r="M70" s="1"/>
      <c r="N70" s="1">
        <v>300</v>
      </c>
      <c r="O70" s="1">
        <v>360.80059999999997</v>
      </c>
      <c r="P70" s="1"/>
      <c r="Q70" s="1">
        <f t="shared" si="3"/>
        <v>125.23240000000001</v>
      </c>
      <c r="R70" s="5">
        <f t="shared" si="30"/>
        <v>125.59780000000012</v>
      </c>
      <c r="S70" s="5">
        <f t="shared" si="27"/>
        <v>125.59780000000012</v>
      </c>
      <c r="T70" s="5"/>
      <c r="U70" s="1"/>
      <c r="V70" s="1">
        <f t="shared" si="28"/>
        <v>10.999999999999998</v>
      </c>
      <c r="W70" s="1">
        <f t="shared" si="5"/>
        <v>9.9970822247277837</v>
      </c>
      <c r="X70" s="1">
        <v>139.40039999999999</v>
      </c>
      <c r="Y70" s="1">
        <v>136.86940000000001</v>
      </c>
      <c r="Z70" s="1">
        <v>109.5368</v>
      </c>
      <c r="AA70" s="1">
        <v>121.6758</v>
      </c>
      <c r="AB70" s="1">
        <v>161.37440000000001</v>
      </c>
      <c r="AC70" s="1">
        <v>146.1172</v>
      </c>
      <c r="AD70" s="1"/>
      <c r="AE70" s="1">
        <f t="shared" si="29"/>
        <v>126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634.81600000000003</v>
      </c>
      <c r="D71" s="1">
        <v>387.60700000000003</v>
      </c>
      <c r="E71" s="1">
        <v>401.29</v>
      </c>
      <c r="F71" s="1">
        <v>444.92500000000001</v>
      </c>
      <c r="G71" s="6">
        <v>1</v>
      </c>
      <c r="H71" s="1">
        <v>40</v>
      </c>
      <c r="I71" s="1" t="s">
        <v>35</v>
      </c>
      <c r="J71" s="1">
        <v>395</v>
      </c>
      <c r="K71" s="1">
        <f t="shared" si="31"/>
        <v>6.2900000000000205</v>
      </c>
      <c r="L71" s="1"/>
      <c r="M71" s="1"/>
      <c r="N71" s="1">
        <v>200</v>
      </c>
      <c r="O71" s="1">
        <v>312.53440000000012</v>
      </c>
      <c r="P71" s="1"/>
      <c r="Q71" s="1">
        <f t="shared" ref="Q71:Q102" si="32">E71/5</f>
        <v>80.25800000000001</v>
      </c>
      <c r="R71" s="5"/>
      <c r="S71" s="5">
        <f t="shared" si="27"/>
        <v>0</v>
      </c>
      <c r="T71" s="5"/>
      <c r="U71" s="1"/>
      <c r="V71" s="1">
        <f t="shared" si="28"/>
        <v>11.929768994991154</v>
      </c>
      <c r="W71" s="1">
        <f t="shared" ref="W71:W99" si="33">(F71+N71+O71+P71)/Q71</f>
        <v>11.929768994991154</v>
      </c>
      <c r="X71" s="1">
        <v>101.97020000000001</v>
      </c>
      <c r="Y71" s="1">
        <v>94.394599999999997</v>
      </c>
      <c r="Z71" s="1">
        <v>77.713800000000006</v>
      </c>
      <c r="AA71" s="1">
        <v>74.153199999999998</v>
      </c>
      <c r="AB71" s="1">
        <v>100.7796</v>
      </c>
      <c r="AC71" s="1">
        <v>100.5428</v>
      </c>
      <c r="AD71" s="1"/>
      <c r="AE71" s="1">
        <f t="shared" si="2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678.39800000000002</v>
      </c>
      <c r="D72" s="1">
        <v>165.797</v>
      </c>
      <c r="E72" s="1">
        <v>427.32</v>
      </c>
      <c r="F72" s="1">
        <v>291.10899999999998</v>
      </c>
      <c r="G72" s="6">
        <v>1</v>
      </c>
      <c r="H72" s="1">
        <v>40</v>
      </c>
      <c r="I72" s="1" t="s">
        <v>35</v>
      </c>
      <c r="J72" s="1">
        <v>400.35</v>
      </c>
      <c r="K72" s="1">
        <f t="shared" si="31"/>
        <v>26.96999999999997</v>
      </c>
      <c r="L72" s="1"/>
      <c r="M72" s="1"/>
      <c r="N72" s="1">
        <v>150</v>
      </c>
      <c r="O72" s="1">
        <v>438.94580000000008</v>
      </c>
      <c r="P72" s="1"/>
      <c r="Q72" s="1">
        <f t="shared" si="32"/>
        <v>85.463999999999999</v>
      </c>
      <c r="R72" s="5">
        <f t="shared" si="30"/>
        <v>60.049199999999985</v>
      </c>
      <c r="S72" s="5">
        <f t="shared" si="27"/>
        <v>60.049199999999985</v>
      </c>
      <c r="T72" s="5"/>
      <c r="U72" s="1"/>
      <c r="V72" s="1">
        <f t="shared" si="28"/>
        <v>11</v>
      </c>
      <c r="W72" s="1">
        <f t="shared" si="33"/>
        <v>10.297374333052515</v>
      </c>
      <c r="X72" s="1">
        <v>95.465999999999994</v>
      </c>
      <c r="Y72" s="1">
        <v>78.423199999999994</v>
      </c>
      <c r="Z72" s="1">
        <v>69.322800000000001</v>
      </c>
      <c r="AA72" s="1">
        <v>79.111400000000003</v>
      </c>
      <c r="AB72" s="1">
        <v>101.4402</v>
      </c>
      <c r="AC72" s="1">
        <v>100.4624</v>
      </c>
      <c r="AD72" s="1"/>
      <c r="AE72" s="1">
        <f t="shared" si="29"/>
        <v>60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201.471</v>
      </c>
      <c r="D73" s="1">
        <v>157.61699999999999</v>
      </c>
      <c r="E73" s="1">
        <v>166.18799999999999</v>
      </c>
      <c r="F73" s="1">
        <v>145.654</v>
      </c>
      <c r="G73" s="6">
        <v>1</v>
      </c>
      <c r="H73" s="1">
        <v>30</v>
      </c>
      <c r="I73" s="1" t="s">
        <v>35</v>
      </c>
      <c r="J73" s="1">
        <v>150.4</v>
      </c>
      <c r="K73" s="1">
        <f t="shared" si="31"/>
        <v>15.787999999999982</v>
      </c>
      <c r="L73" s="1"/>
      <c r="M73" s="1"/>
      <c r="N73" s="1"/>
      <c r="O73" s="1">
        <v>127.97839999999999</v>
      </c>
      <c r="P73" s="1"/>
      <c r="Q73" s="1">
        <f t="shared" si="32"/>
        <v>33.2376</v>
      </c>
      <c r="R73" s="5">
        <f>10.5*Q73-P73-O73-N73-F73</f>
        <v>75.362400000000008</v>
      </c>
      <c r="S73" s="5">
        <f t="shared" si="27"/>
        <v>75.362400000000008</v>
      </c>
      <c r="T73" s="5"/>
      <c r="U73" s="1"/>
      <c r="V73" s="1">
        <f t="shared" si="28"/>
        <v>10.499999999999998</v>
      </c>
      <c r="W73" s="1">
        <f t="shared" si="33"/>
        <v>8.2326160733626956</v>
      </c>
      <c r="X73" s="1">
        <v>33.265799999999999</v>
      </c>
      <c r="Y73" s="1">
        <v>28.6374</v>
      </c>
      <c r="Z73" s="1">
        <v>25.4636</v>
      </c>
      <c r="AA73" s="1">
        <v>26.082999999999998</v>
      </c>
      <c r="AB73" s="1">
        <v>30.006</v>
      </c>
      <c r="AC73" s="1">
        <v>31.115200000000002</v>
      </c>
      <c r="AD73" s="1" t="s">
        <v>80</v>
      </c>
      <c r="AE73" s="1">
        <f t="shared" si="29"/>
        <v>75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43</v>
      </c>
      <c r="C74" s="1">
        <v>84</v>
      </c>
      <c r="D74" s="1">
        <v>306</v>
      </c>
      <c r="E74" s="1">
        <v>91</v>
      </c>
      <c r="F74" s="1">
        <v>240</v>
      </c>
      <c r="G74" s="6">
        <v>0.6</v>
      </c>
      <c r="H74" s="1">
        <v>55</v>
      </c>
      <c r="I74" s="1" t="s">
        <v>35</v>
      </c>
      <c r="J74" s="1">
        <v>135</v>
      </c>
      <c r="K74" s="1">
        <f t="shared" si="31"/>
        <v>-44</v>
      </c>
      <c r="L74" s="1"/>
      <c r="M74" s="1"/>
      <c r="N74" s="1"/>
      <c r="O74" s="1">
        <v>0</v>
      </c>
      <c r="P74" s="1"/>
      <c r="Q74" s="1">
        <f t="shared" si="32"/>
        <v>18.2</v>
      </c>
      <c r="R74" s="5"/>
      <c r="S74" s="5">
        <f t="shared" si="27"/>
        <v>0</v>
      </c>
      <c r="T74" s="5"/>
      <c r="U74" s="1"/>
      <c r="V74" s="1">
        <f t="shared" si="28"/>
        <v>13.186813186813188</v>
      </c>
      <c r="W74" s="1">
        <f t="shared" si="33"/>
        <v>13.186813186813188</v>
      </c>
      <c r="X74" s="1">
        <v>14</v>
      </c>
      <c r="Y74" s="1">
        <v>30.8</v>
      </c>
      <c r="Z74" s="1">
        <v>29</v>
      </c>
      <c r="AA74" s="1">
        <v>17.2</v>
      </c>
      <c r="AB74" s="1">
        <v>12.4</v>
      </c>
      <c r="AC74" s="1">
        <v>18.2</v>
      </c>
      <c r="AD74" s="16" t="s">
        <v>70</v>
      </c>
      <c r="AE74" s="1">
        <f t="shared" si="2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113</v>
      </c>
      <c r="B75" s="10" t="s">
        <v>43</v>
      </c>
      <c r="C75" s="10">
        <v>280</v>
      </c>
      <c r="D75" s="19">
        <v>772</v>
      </c>
      <c r="E75" s="17">
        <v>374</v>
      </c>
      <c r="F75" s="17">
        <v>574</v>
      </c>
      <c r="G75" s="11">
        <v>0</v>
      </c>
      <c r="H75" s="10">
        <v>40</v>
      </c>
      <c r="I75" s="10" t="s">
        <v>37</v>
      </c>
      <c r="J75" s="10">
        <v>684</v>
      </c>
      <c r="K75" s="10">
        <f t="shared" si="31"/>
        <v>-310</v>
      </c>
      <c r="L75" s="10"/>
      <c r="M75" s="10"/>
      <c r="N75" s="10"/>
      <c r="O75" s="10"/>
      <c r="P75" s="10"/>
      <c r="Q75" s="10">
        <f t="shared" si="32"/>
        <v>74.8</v>
      </c>
      <c r="R75" s="12"/>
      <c r="S75" s="12"/>
      <c r="T75" s="12"/>
      <c r="U75" s="10"/>
      <c r="V75" s="10">
        <f t="shared" ref="V75:V94" si="34">(F75+N75+O75+P75+R75)/Q75</f>
        <v>7.6737967914438503</v>
      </c>
      <c r="W75" s="10">
        <f t="shared" si="33"/>
        <v>7.6737967914438503</v>
      </c>
      <c r="X75" s="10">
        <v>66.400000000000006</v>
      </c>
      <c r="Y75" s="10">
        <v>87.8</v>
      </c>
      <c r="Z75" s="10">
        <v>78.599999999999994</v>
      </c>
      <c r="AA75" s="10">
        <v>55.6</v>
      </c>
      <c r="AB75" s="10">
        <v>52.2</v>
      </c>
      <c r="AC75" s="10">
        <v>56.2</v>
      </c>
      <c r="AD75" s="18" t="s">
        <v>114</v>
      </c>
      <c r="AE75" s="10">
        <f t="shared" ref="AE75:AE94" si="35">ROUND(R75*G75,0)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43</v>
      </c>
      <c r="C76" s="1">
        <v>150</v>
      </c>
      <c r="D76" s="1">
        <v>424</v>
      </c>
      <c r="E76" s="1">
        <v>152</v>
      </c>
      <c r="F76" s="1">
        <v>369</v>
      </c>
      <c r="G76" s="6">
        <v>0.35</v>
      </c>
      <c r="H76" s="1">
        <v>50</v>
      </c>
      <c r="I76" s="1" t="s">
        <v>35</v>
      </c>
      <c r="J76" s="1">
        <v>167</v>
      </c>
      <c r="K76" s="1">
        <f t="shared" si="31"/>
        <v>-15</v>
      </c>
      <c r="L76" s="1"/>
      <c r="M76" s="1"/>
      <c r="N76" s="1"/>
      <c r="O76" s="1">
        <v>0</v>
      </c>
      <c r="P76" s="1"/>
      <c r="Q76" s="1">
        <f t="shared" si="32"/>
        <v>30.4</v>
      </c>
      <c r="R76" s="5"/>
      <c r="S76" s="5">
        <f t="shared" ref="S76:S87" si="36">R76</f>
        <v>0</v>
      </c>
      <c r="T76" s="5"/>
      <c r="U76" s="1"/>
      <c r="V76" s="1">
        <f t="shared" ref="V76:V87" si="37">(F76+N76+O76+P76+S76)/Q76</f>
        <v>12.138157894736842</v>
      </c>
      <c r="W76" s="1">
        <f t="shared" si="33"/>
        <v>12.138157894736842</v>
      </c>
      <c r="X76" s="1">
        <v>33.200000000000003</v>
      </c>
      <c r="Y76" s="1">
        <v>44.2</v>
      </c>
      <c r="Z76" s="1">
        <v>39.4</v>
      </c>
      <c r="AA76" s="1">
        <v>23.4</v>
      </c>
      <c r="AB76" s="1">
        <v>20.399999999999999</v>
      </c>
      <c r="AC76" s="1">
        <v>38.200000000000003</v>
      </c>
      <c r="AD76" s="1"/>
      <c r="AE76" s="1">
        <f t="shared" ref="AE76:AE87" si="38">ROUND(S76*G76,0)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43</v>
      </c>
      <c r="C77" s="1">
        <v>478</v>
      </c>
      <c r="D77" s="1">
        <v>410</v>
      </c>
      <c r="E77" s="1">
        <v>307</v>
      </c>
      <c r="F77" s="1">
        <v>504</v>
      </c>
      <c r="G77" s="6">
        <v>0.37</v>
      </c>
      <c r="H77" s="1">
        <v>50</v>
      </c>
      <c r="I77" s="1" t="s">
        <v>35</v>
      </c>
      <c r="J77" s="1">
        <v>324</v>
      </c>
      <c r="K77" s="1">
        <f t="shared" si="31"/>
        <v>-17</v>
      </c>
      <c r="L77" s="1"/>
      <c r="M77" s="1"/>
      <c r="N77" s="1"/>
      <c r="O77" s="1">
        <v>0</v>
      </c>
      <c r="P77" s="1"/>
      <c r="Q77" s="1">
        <f t="shared" si="32"/>
        <v>61.4</v>
      </c>
      <c r="R77" s="5">
        <f t="shared" ref="R77:R86" si="39">11*Q77-P77-O77-N77-F77</f>
        <v>171.39999999999998</v>
      </c>
      <c r="S77" s="5">
        <f t="shared" si="36"/>
        <v>171.39999999999998</v>
      </c>
      <c r="T77" s="5"/>
      <c r="U77" s="1"/>
      <c r="V77" s="1">
        <f t="shared" si="37"/>
        <v>11</v>
      </c>
      <c r="W77" s="1">
        <f t="shared" si="33"/>
        <v>8.2084690553745929</v>
      </c>
      <c r="X77" s="1">
        <v>51.4</v>
      </c>
      <c r="Y77" s="1">
        <v>74.8</v>
      </c>
      <c r="Z77" s="1">
        <v>75.2</v>
      </c>
      <c r="AA77" s="1">
        <v>71.400000000000006</v>
      </c>
      <c r="AB77" s="1">
        <v>70</v>
      </c>
      <c r="AC77" s="1">
        <v>61</v>
      </c>
      <c r="AD77" s="1"/>
      <c r="AE77" s="1">
        <f t="shared" si="38"/>
        <v>63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43</v>
      </c>
      <c r="C78" s="1">
        <v>125</v>
      </c>
      <c r="D78" s="1">
        <v>172</v>
      </c>
      <c r="E78" s="1">
        <v>75</v>
      </c>
      <c r="F78" s="1">
        <v>186</v>
      </c>
      <c r="G78" s="6">
        <v>0.4</v>
      </c>
      <c r="H78" s="1">
        <v>30</v>
      </c>
      <c r="I78" s="1" t="s">
        <v>35</v>
      </c>
      <c r="J78" s="1">
        <v>100</v>
      </c>
      <c r="K78" s="1">
        <f t="shared" si="31"/>
        <v>-25</v>
      </c>
      <c r="L78" s="1"/>
      <c r="M78" s="1"/>
      <c r="N78" s="1"/>
      <c r="O78" s="1">
        <v>0</v>
      </c>
      <c r="P78" s="1"/>
      <c r="Q78" s="1">
        <f t="shared" si="32"/>
        <v>15</v>
      </c>
      <c r="R78" s="5"/>
      <c r="S78" s="5">
        <f t="shared" si="36"/>
        <v>0</v>
      </c>
      <c r="T78" s="5"/>
      <c r="U78" s="1"/>
      <c r="V78" s="1">
        <f t="shared" si="37"/>
        <v>12.4</v>
      </c>
      <c r="W78" s="1">
        <f t="shared" si="33"/>
        <v>12.4</v>
      </c>
      <c r="X78" s="1">
        <v>17.2</v>
      </c>
      <c r="Y78" s="1">
        <v>22.6</v>
      </c>
      <c r="Z78" s="1">
        <v>19.2</v>
      </c>
      <c r="AA78" s="1">
        <v>5.2</v>
      </c>
      <c r="AB78" s="1">
        <v>3.2</v>
      </c>
      <c r="AC78" s="1">
        <v>19.399999999999999</v>
      </c>
      <c r="AD78" s="1"/>
      <c r="AE78" s="1">
        <f t="shared" si="38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43</v>
      </c>
      <c r="C79" s="1">
        <v>90</v>
      </c>
      <c r="D79" s="1">
        <v>544</v>
      </c>
      <c r="E79" s="1">
        <v>216</v>
      </c>
      <c r="F79" s="1">
        <v>393</v>
      </c>
      <c r="G79" s="6">
        <v>0.6</v>
      </c>
      <c r="H79" s="1">
        <v>55</v>
      </c>
      <c r="I79" s="1" t="s">
        <v>35</v>
      </c>
      <c r="J79" s="1">
        <v>441</v>
      </c>
      <c r="K79" s="1">
        <f t="shared" si="31"/>
        <v>-225</v>
      </c>
      <c r="L79" s="1"/>
      <c r="M79" s="1"/>
      <c r="N79" s="1">
        <v>90</v>
      </c>
      <c r="O79" s="1">
        <v>0</v>
      </c>
      <c r="P79" s="1"/>
      <c r="Q79" s="1">
        <f t="shared" si="32"/>
        <v>43.2</v>
      </c>
      <c r="R79" s="5"/>
      <c r="S79" s="5">
        <f t="shared" si="36"/>
        <v>0</v>
      </c>
      <c r="T79" s="5"/>
      <c r="U79" s="1"/>
      <c r="V79" s="1">
        <f t="shared" si="37"/>
        <v>11.180555555555555</v>
      </c>
      <c r="W79" s="1">
        <f t="shared" si="33"/>
        <v>11.180555555555555</v>
      </c>
      <c r="X79" s="1">
        <v>18.2</v>
      </c>
      <c r="Y79" s="1">
        <v>61.8</v>
      </c>
      <c r="Z79" s="1">
        <v>64</v>
      </c>
      <c r="AA79" s="1">
        <v>32.4</v>
      </c>
      <c r="AB79" s="1">
        <v>28.8</v>
      </c>
      <c r="AC79" s="1">
        <v>46.4</v>
      </c>
      <c r="AD79" s="20" t="s">
        <v>80</v>
      </c>
      <c r="AE79" s="1">
        <f t="shared" si="38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43</v>
      </c>
      <c r="C80" s="1">
        <v>120</v>
      </c>
      <c r="D80" s="1">
        <v>96</v>
      </c>
      <c r="E80" s="1">
        <v>49</v>
      </c>
      <c r="F80" s="1">
        <v>137</v>
      </c>
      <c r="G80" s="6">
        <v>0.45</v>
      </c>
      <c r="H80" s="1">
        <v>40</v>
      </c>
      <c r="I80" s="1" t="s">
        <v>35</v>
      </c>
      <c r="J80" s="1">
        <v>47</v>
      </c>
      <c r="K80" s="1">
        <f t="shared" si="31"/>
        <v>2</v>
      </c>
      <c r="L80" s="1"/>
      <c r="M80" s="1"/>
      <c r="N80" s="1"/>
      <c r="O80" s="1">
        <v>0</v>
      </c>
      <c r="P80" s="1"/>
      <c r="Q80" s="1">
        <f t="shared" si="32"/>
        <v>9.8000000000000007</v>
      </c>
      <c r="R80" s="5"/>
      <c r="S80" s="5">
        <f t="shared" si="36"/>
        <v>0</v>
      </c>
      <c r="T80" s="5"/>
      <c r="U80" s="1"/>
      <c r="V80" s="1">
        <f t="shared" si="37"/>
        <v>13.979591836734693</v>
      </c>
      <c r="W80" s="1">
        <f t="shared" si="33"/>
        <v>13.979591836734693</v>
      </c>
      <c r="X80" s="1">
        <v>11</v>
      </c>
      <c r="Y80" s="1">
        <v>16.8</v>
      </c>
      <c r="Z80" s="1">
        <v>12</v>
      </c>
      <c r="AA80" s="1">
        <v>7.2</v>
      </c>
      <c r="AB80" s="1">
        <v>7.2</v>
      </c>
      <c r="AC80" s="1">
        <v>19.399999999999999</v>
      </c>
      <c r="AD80" s="1" t="s">
        <v>80</v>
      </c>
      <c r="AE80" s="1">
        <f t="shared" si="38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43</v>
      </c>
      <c r="C81" s="1">
        <v>215</v>
      </c>
      <c r="D81" s="1">
        <v>264</v>
      </c>
      <c r="E81" s="1">
        <v>149</v>
      </c>
      <c r="F81" s="1">
        <v>283</v>
      </c>
      <c r="G81" s="6">
        <v>0.4</v>
      </c>
      <c r="H81" s="1">
        <v>50</v>
      </c>
      <c r="I81" s="1" t="s">
        <v>35</v>
      </c>
      <c r="J81" s="1">
        <v>158</v>
      </c>
      <c r="K81" s="1">
        <f t="shared" si="31"/>
        <v>-9</v>
      </c>
      <c r="L81" s="1"/>
      <c r="M81" s="1"/>
      <c r="N81" s="1"/>
      <c r="O81" s="1">
        <v>0</v>
      </c>
      <c r="P81" s="1"/>
      <c r="Q81" s="1">
        <f t="shared" si="32"/>
        <v>29.8</v>
      </c>
      <c r="R81" s="5">
        <f t="shared" si="39"/>
        <v>44.800000000000011</v>
      </c>
      <c r="S81" s="5">
        <f t="shared" si="36"/>
        <v>44.800000000000011</v>
      </c>
      <c r="T81" s="5"/>
      <c r="U81" s="1"/>
      <c r="V81" s="1">
        <f t="shared" si="37"/>
        <v>11</v>
      </c>
      <c r="W81" s="1">
        <f t="shared" si="33"/>
        <v>9.4966442953020138</v>
      </c>
      <c r="X81" s="1">
        <v>31.2</v>
      </c>
      <c r="Y81" s="1">
        <v>39</v>
      </c>
      <c r="Z81" s="1">
        <v>35.799999999999997</v>
      </c>
      <c r="AA81" s="1">
        <v>32.6</v>
      </c>
      <c r="AB81" s="1">
        <v>30.8</v>
      </c>
      <c r="AC81" s="1">
        <v>30</v>
      </c>
      <c r="AD81" s="1"/>
      <c r="AE81" s="1">
        <f t="shared" si="38"/>
        <v>18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4.1" customHeight="1" x14ac:dyDescent="0.25">
      <c r="A82" s="1" t="s">
        <v>121</v>
      </c>
      <c r="B82" s="1" t="s">
        <v>43</v>
      </c>
      <c r="C82" s="1">
        <v>50</v>
      </c>
      <c r="D82" s="1"/>
      <c r="E82" s="1">
        <v>31</v>
      </c>
      <c r="F82" s="1">
        <v>14</v>
      </c>
      <c r="G82" s="6">
        <v>0.11</v>
      </c>
      <c r="H82" s="1">
        <v>150</v>
      </c>
      <c r="I82" s="1" t="s">
        <v>35</v>
      </c>
      <c r="J82" s="1">
        <v>23</v>
      </c>
      <c r="K82" s="1">
        <f t="shared" si="31"/>
        <v>8</v>
      </c>
      <c r="L82" s="1"/>
      <c r="M82" s="1"/>
      <c r="N82" s="1"/>
      <c r="O82" s="1">
        <v>41</v>
      </c>
      <c r="P82" s="1"/>
      <c r="Q82" s="1">
        <f t="shared" si="32"/>
        <v>6.2</v>
      </c>
      <c r="R82" s="22">
        <v>80</v>
      </c>
      <c r="S82" s="5">
        <f t="shared" si="36"/>
        <v>80</v>
      </c>
      <c r="T82" s="5"/>
      <c r="U82" s="1"/>
      <c r="V82" s="1">
        <f t="shared" si="37"/>
        <v>21.774193548387096</v>
      </c>
      <c r="W82" s="1">
        <f t="shared" si="33"/>
        <v>8.870967741935484</v>
      </c>
      <c r="X82" s="1">
        <v>7</v>
      </c>
      <c r="Y82" s="1">
        <v>1.8</v>
      </c>
      <c r="Z82" s="1">
        <v>0.8</v>
      </c>
      <c r="AA82" s="1">
        <v>1.6</v>
      </c>
      <c r="AB82" s="1">
        <v>2.8</v>
      </c>
      <c r="AC82" s="1">
        <v>3.8</v>
      </c>
      <c r="AD82" s="1"/>
      <c r="AE82" s="1">
        <f t="shared" si="38"/>
        <v>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43</v>
      </c>
      <c r="C83" s="1">
        <v>86</v>
      </c>
      <c r="D83" s="1">
        <v>162</v>
      </c>
      <c r="E83" s="1">
        <v>63</v>
      </c>
      <c r="F83" s="1">
        <v>160</v>
      </c>
      <c r="G83" s="6">
        <v>0.06</v>
      </c>
      <c r="H83" s="1">
        <v>60</v>
      </c>
      <c r="I83" s="1" t="s">
        <v>35</v>
      </c>
      <c r="J83" s="1">
        <v>84</v>
      </c>
      <c r="K83" s="1">
        <f t="shared" si="31"/>
        <v>-21</v>
      </c>
      <c r="L83" s="1"/>
      <c r="M83" s="1"/>
      <c r="N83" s="1"/>
      <c r="O83" s="1">
        <v>32.199999999999989</v>
      </c>
      <c r="P83" s="1"/>
      <c r="Q83" s="1">
        <f t="shared" si="32"/>
        <v>12.6</v>
      </c>
      <c r="R83" s="22">
        <v>100</v>
      </c>
      <c r="S83" s="5">
        <f t="shared" si="36"/>
        <v>100</v>
      </c>
      <c r="T83" s="5"/>
      <c r="U83" s="1"/>
      <c r="V83" s="1">
        <f t="shared" si="37"/>
        <v>23.19047619047619</v>
      </c>
      <c r="W83" s="1">
        <f t="shared" si="33"/>
        <v>15.253968253968253</v>
      </c>
      <c r="X83" s="1">
        <v>17.600000000000001</v>
      </c>
      <c r="Y83" s="1">
        <v>16.8</v>
      </c>
      <c r="Z83" s="1">
        <v>14.6</v>
      </c>
      <c r="AA83" s="1">
        <v>9.8000000000000007</v>
      </c>
      <c r="AB83" s="1">
        <v>11</v>
      </c>
      <c r="AC83" s="1">
        <v>15.4</v>
      </c>
      <c r="AD83" s="1"/>
      <c r="AE83" s="1">
        <f t="shared" si="38"/>
        <v>6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43</v>
      </c>
      <c r="C84" s="1">
        <v>65</v>
      </c>
      <c r="D84" s="1">
        <v>63</v>
      </c>
      <c r="E84" s="1">
        <v>57</v>
      </c>
      <c r="F84" s="1">
        <v>62</v>
      </c>
      <c r="G84" s="6">
        <v>0.15</v>
      </c>
      <c r="H84" s="1">
        <v>60</v>
      </c>
      <c r="I84" s="1" t="s">
        <v>35</v>
      </c>
      <c r="J84" s="1">
        <v>56</v>
      </c>
      <c r="K84" s="1">
        <f t="shared" si="31"/>
        <v>1</v>
      </c>
      <c r="L84" s="1"/>
      <c r="M84" s="1"/>
      <c r="N84" s="1"/>
      <c r="O84" s="1">
        <v>36</v>
      </c>
      <c r="P84" s="1"/>
      <c r="Q84" s="1">
        <f t="shared" si="32"/>
        <v>11.4</v>
      </c>
      <c r="R84" s="22">
        <v>40</v>
      </c>
      <c r="S84" s="5">
        <f t="shared" si="36"/>
        <v>40</v>
      </c>
      <c r="T84" s="5"/>
      <c r="U84" s="1"/>
      <c r="V84" s="1">
        <f t="shared" si="37"/>
        <v>12.105263157894736</v>
      </c>
      <c r="W84" s="1">
        <f t="shared" si="33"/>
        <v>8.5964912280701746</v>
      </c>
      <c r="X84" s="1">
        <v>10.6</v>
      </c>
      <c r="Y84" s="1">
        <v>9.8000000000000007</v>
      </c>
      <c r="Z84" s="1">
        <v>12.6</v>
      </c>
      <c r="AA84" s="1">
        <v>8.4</v>
      </c>
      <c r="AB84" s="1">
        <v>5.2</v>
      </c>
      <c r="AC84" s="1">
        <v>8</v>
      </c>
      <c r="AD84" s="1"/>
      <c r="AE84" s="1">
        <f t="shared" si="38"/>
        <v>6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34</v>
      </c>
      <c r="C85" s="1">
        <v>174.79</v>
      </c>
      <c r="D85" s="1">
        <v>143.30500000000001</v>
      </c>
      <c r="E85" s="1">
        <v>118.527</v>
      </c>
      <c r="F85" s="1">
        <v>179.38399999999999</v>
      </c>
      <c r="G85" s="6">
        <v>1</v>
      </c>
      <c r="H85" s="1">
        <v>55</v>
      </c>
      <c r="I85" s="1" t="s">
        <v>35</v>
      </c>
      <c r="J85" s="1">
        <v>105</v>
      </c>
      <c r="K85" s="1">
        <f t="shared" si="31"/>
        <v>13.527000000000001</v>
      </c>
      <c r="L85" s="1"/>
      <c r="M85" s="1"/>
      <c r="N85" s="1"/>
      <c r="O85" s="1">
        <v>0</v>
      </c>
      <c r="P85" s="1"/>
      <c r="Q85" s="1">
        <f t="shared" si="32"/>
        <v>23.705400000000001</v>
      </c>
      <c r="R85" s="5">
        <f t="shared" si="39"/>
        <v>81.375400000000042</v>
      </c>
      <c r="S85" s="5">
        <f t="shared" si="36"/>
        <v>81.375400000000042</v>
      </c>
      <c r="T85" s="5"/>
      <c r="U85" s="1"/>
      <c r="V85" s="1">
        <f t="shared" si="37"/>
        <v>11</v>
      </c>
      <c r="W85" s="1">
        <f t="shared" si="33"/>
        <v>7.5672209707492799</v>
      </c>
      <c r="X85" s="1">
        <v>13.276400000000001</v>
      </c>
      <c r="Y85" s="1">
        <v>25.763200000000001</v>
      </c>
      <c r="Z85" s="1">
        <v>24.891999999999999</v>
      </c>
      <c r="AA85" s="1">
        <v>8.932599999999999</v>
      </c>
      <c r="AB85" s="1">
        <v>22.4954</v>
      </c>
      <c r="AC85" s="1">
        <v>24.520199999999999</v>
      </c>
      <c r="AD85" s="1"/>
      <c r="AE85" s="1">
        <f t="shared" si="38"/>
        <v>81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43</v>
      </c>
      <c r="C86" s="1">
        <v>13</v>
      </c>
      <c r="D86" s="1">
        <v>162</v>
      </c>
      <c r="E86" s="1">
        <v>94</v>
      </c>
      <c r="F86" s="1">
        <v>71</v>
      </c>
      <c r="G86" s="6">
        <v>0.4</v>
      </c>
      <c r="H86" s="1">
        <v>55</v>
      </c>
      <c r="I86" s="1" t="s">
        <v>35</v>
      </c>
      <c r="J86" s="1">
        <v>336</v>
      </c>
      <c r="K86" s="1">
        <f t="shared" si="31"/>
        <v>-242</v>
      </c>
      <c r="L86" s="1"/>
      <c r="M86" s="1"/>
      <c r="N86" s="1"/>
      <c r="O86" s="1">
        <v>0</v>
      </c>
      <c r="P86" s="1"/>
      <c r="Q86" s="1">
        <f t="shared" si="32"/>
        <v>18.8</v>
      </c>
      <c r="R86" s="5">
        <f t="shared" si="39"/>
        <v>135.80000000000001</v>
      </c>
      <c r="S86" s="5">
        <v>0</v>
      </c>
      <c r="T86" s="5">
        <v>0</v>
      </c>
      <c r="U86" s="1" t="s">
        <v>146</v>
      </c>
      <c r="V86" s="1">
        <f t="shared" si="37"/>
        <v>3.7765957446808511</v>
      </c>
      <c r="W86" s="1">
        <f t="shared" si="33"/>
        <v>3.7765957446808511</v>
      </c>
      <c r="X86" s="1">
        <v>2.8</v>
      </c>
      <c r="Y86" s="1">
        <v>14.2</v>
      </c>
      <c r="Z86" s="1">
        <v>12.2</v>
      </c>
      <c r="AA86" s="1">
        <v>4</v>
      </c>
      <c r="AB86" s="1">
        <v>3.8</v>
      </c>
      <c r="AC86" s="1">
        <v>7.8</v>
      </c>
      <c r="AD86" s="1" t="s">
        <v>147</v>
      </c>
      <c r="AE86" s="1">
        <f t="shared" si="38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34</v>
      </c>
      <c r="C87" s="1">
        <v>562.495</v>
      </c>
      <c r="D87" s="1">
        <v>136.32</v>
      </c>
      <c r="E87" s="1">
        <v>498.56799999999998</v>
      </c>
      <c r="F87" s="1">
        <v>116.535</v>
      </c>
      <c r="G87" s="6">
        <v>1</v>
      </c>
      <c r="H87" s="1">
        <v>55</v>
      </c>
      <c r="I87" s="1" t="s">
        <v>35</v>
      </c>
      <c r="J87" s="1">
        <v>436.15</v>
      </c>
      <c r="K87" s="1">
        <f t="shared" si="31"/>
        <v>62.418000000000006</v>
      </c>
      <c r="L87" s="1"/>
      <c r="M87" s="1"/>
      <c r="N87" s="1">
        <v>100</v>
      </c>
      <c r="O87" s="1">
        <v>228.57159999999999</v>
      </c>
      <c r="P87" s="1"/>
      <c r="Q87" s="1">
        <f t="shared" si="32"/>
        <v>99.7136</v>
      </c>
      <c r="R87" s="5">
        <f>11.8*Q87-P87-O87-N87-F87</f>
        <v>731.51388000000009</v>
      </c>
      <c r="S87" s="5">
        <f t="shared" si="36"/>
        <v>731.51388000000009</v>
      </c>
      <c r="T87" s="5"/>
      <c r="U87" s="1"/>
      <c r="V87" s="1">
        <f t="shared" si="37"/>
        <v>11.8</v>
      </c>
      <c r="W87" s="1">
        <f t="shared" si="33"/>
        <v>4.463850467739606</v>
      </c>
      <c r="X87" s="1">
        <v>67.2744</v>
      </c>
      <c r="Y87" s="1">
        <v>63.348400000000012</v>
      </c>
      <c r="Z87" s="1">
        <v>54.070399999999992</v>
      </c>
      <c r="AA87" s="1">
        <v>62.328400000000002</v>
      </c>
      <c r="AB87" s="1">
        <v>80.298400000000001</v>
      </c>
      <c r="AC87" s="1">
        <v>62.144599999999997</v>
      </c>
      <c r="AD87" s="1"/>
      <c r="AE87" s="1">
        <f t="shared" si="38"/>
        <v>732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127</v>
      </c>
      <c r="B88" s="13" t="s">
        <v>43</v>
      </c>
      <c r="C88" s="13"/>
      <c r="D88" s="13"/>
      <c r="E88" s="13"/>
      <c r="F88" s="13"/>
      <c r="G88" s="14">
        <v>0</v>
      </c>
      <c r="H88" s="13" t="e">
        <v>#N/A</v>
      </c>
      <c r="I88" s="13" t="s">
        <v>35</v>
      </c>
      <c r="J88" s="13"/>
      <c r="K88" s="13">
        <f t="shared" si="31"/>
        <v>0</v>
      </c>
      <c r="L88" s="13"/>
      <c r="M88" s="13"/>
      <c r="N88" s="13"/>
      <c r="O88" s="13"/>
      <c r="P88" s="13"/>
      <c r="Q88" s="13">
        <f t="shared" si="32"/>
        <v>0</v>
      </c>
      <c r="R88" s="15"/>
      <c r="S88" s="15"/>
      <c r="T88" s="15"/>
      <c r="U88" s="13"/>
      <c r="V88" s="13" t="e">
        <f t="shared" si="34"/>
        <v>#DIV/0!</v>
      </c>
      <c r="W88" s="13" t="e">
        <f t="shared" si="33"/>
        <v>#DIV/0!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 t="s">
        <v>74</v>
      </c>
      <c r="AE88" s="13">
        <f t="shared" si="3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43</v>
      </c>
      <c r="C89" s="1">
        <v>25</v>
      </c>
      <c r="D89" s="1">
        <v>2</v>
      </c>
      <c r="E89" s="1">
        <v>9</v>
      </c>
      <c r="F89" s="1">
        <v>18</v>
      </c>
      <c r="G89" s="6">
        <v>0.4</v>
      </c>
      <c r="H89" s="1">
        <v>55</v>
      </c>
      <c r="I89" s="1" t="s">
        <v>35</v>
      </c>
      <c r="J89" s="1">
        <v>9</v>
      </c>
      <c r="K89" s="1">
        <f t="shared" si="31"/>
        <v>0</v>
      </c>
      <c r="L89" s="1"/>
      <c r="M89" s="1"/>
      <c r="N89" s="1"/>
      <c r="O89" s="1">
        <v>0</v>
      </c>
      <c r="P89" s="1"/>
      <c r="Q89" s="1">
        <f t="shared" si="32"/>
        <v>1.8</v>
      </c>
      <c r="R89" s="5">
        <v>5</v>
      </c>
      <c r="S89" s="5">
        <f t="shared" ref="S89:S90" si="40">R89</f>
        <v>5</v>
      </c>
      <c r="T89" s="5"/>
      <c r="U89" s="1"/>
      <c r="V89" s="1">
        <f t="shared" ref="V89:V90" si="41">(F89+N89+O89+P89+S89)/Q89</f>
        <v>12.777777777777777</v>
      </c>
      <c r="W89" s="1">
        <f t="shared" si="33"/>
        <v>10</v>
      </c>
      <c r="X89" s="1">
        <v>1.8</v>
      </c>
      <c r="Y89" s="1">
        <v>1</v>
      </c>
      <c r="Z89" s="1">
        <v>1</v>
      </c>
      <c r="AA89" s="1">
        <v>1.4</v>
      </c>
      <c r="AB89" s="1">
        <v>1.4</v>
      </c>
      <c r="AC89" s="1">
        <v>0.6</v>
      </c>
      <c r="AD89" s="1"/>
      <c r="AE89" s="1">
        <f t="shared" ref="AE89:AE90" si="42">ROUND(S89*G89,0)</f>
        <v>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34</v>
      </c>
      <c r="C90" s="1">
        <v>430.87599999999998</v>
      </c>
      <c r="D90" s="1">
        <v>621.73900000000003</v>
      </c>
      <c r="E90" s="1">
        <v>360.13299999999998</v>
      </c>
      <c r="F90" s="1">
        <v>570.38099999999997</v>
      </c>
      <c r="G90" s="6">
        <v>1</v>
      </c>
      <c r="H90" s="1">
        <v>50</v>
      </c>
      <c r="I90" s="1" t="s">
        <v>35</v>
      </c>
      <c r="J90" s="1">
        <v>333.8</v>
      </c>
      <c r="K90" s="1">
        <f t="shared" si="31"/>
        <v>26.33299999999997</v>
      </c>
      <c r="L90" s="1"/>
      <c r="M90" s="1"/>
      <c r="N90" s="1">
        <v>70</v>
      </c>
      <c r="O90" s="1">
        <v>20.06960000000004</v>
      </c>
      <c r="P90" s="1"/>
      <c r="Q90" s="1">
        <f t="shared" si="32"/>
        <v>72.026600000000002</v>
      </c>
      <c r="R90" s="5">
        <f t="shared" ref="R90" si="43">11*Q90-P90-O90-N90-F90</f>
        <v>131.84199999999998</v>
      </c>
      <c r="S90" s="5">
        <f t="shared" si="40"/>
        <v>131.84199999999998</v>
      </c>
      <c r="T90" s="5"/>
      <c r="U90" s="1"/>
      <c r="V90" s="1">
        <f t="shared" si="41"/>
        <v>11</v>
      </c>
      <c r="W90" s="1">
        <f t="shared" si="33"/>
        <v>9.1695373653622418</v>
      </c>
      <c r="X90" s="1">
        <v>74.844000000000008</v>
      </c>
      <c r="Y90" s="1">
        <v>88.318399999999997</v>
      </c>
      <c r="Z90" s="1">
        <v>91.575400000000002</v>
      </c>
      <c r="AA90" s="1">
        <v>67.344200000000001</v>
      </c>
      <c r="AB90" s="1">
        <v>65.724999999999994</v>
      </c>
      <c r="AC90" s="1">
        <v>92.697199999999995</v>
      </c>
      <c r="AD90" s="1"/>
      <c r="AE90" s="1">
        <f t="shared" si="42"/>
        <v>132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130</v>
      </c>
      <c r="B91" s="13" t="s">
        <v>43</v>
      </c>
      <c r="C91" s="13"/>
      <c r="D91" s="13"/>
      <c r="E91" s="13"/>
      <c r="F91" s="13"/>
      <c r="G91" s="14">
        <v>0</v>
      </c>
      <c r="H91" s="13">
        <v>30</v>
      </c>
      <c r="I91" s="13" t="s">
        <v>35</v>
      </c>
      <c r="J91" s="13"/>
      <c r="K91" s="13">
        <f t="shared" si="31"/>
        <v>0</v>
      </c>
      <c r="L91" s="13"/>
      <c r="M91" s="13"/>
      <c r="N91" s="13"/>
      <c r="O91" s="13"/>
      <c r="P91" s="13"/>
      <c r="Q91" s="13">
        <f t="shared" si="32"/>
        <v>0</v>
      </c>
      <c r="R91" s="15"/>
      <c r="S91" s="15"/>
      <c r="T91" s="15"/>
      <c r="U91" s="13"/>
      <c r="V91" s="13" t="e">
        <f t="shared" si="34"/>
        <v>#DIV/0!</v>
      </c>
      <c r="W91" s="13" t="e">
        <f t="shared" si="33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-0.8</v>
      </c>
      <c r="AD91" s="13" t="s">
        <v>74</v>
      </c>
      <c r="AE91" s="13">
        <f t="shared" si="3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131</v>
      </c>
      <c r="B92" s="13" t="s">
        <v>43</v>
      </c>
      <c r="C92" s="13"/>
      <c r="D92" s="13"/>
      <c r="E92" s="13"/>
      <c r="F92" s="13"/>
      <c r="G92" s="14">
        <v>0</v>
      </c>
      <c r="H92" s="13">
        <v>30</v>
      </c>
      <c r="I92" s="13" t="s">
        <v>35</v>
      </c>
      <c r="J92" s="13"/>
      <c r="K92" s="13">
        <f t="shared" si="31"/>
        <v>0</v>
      </c>
      <c r="L92" s="13"/>
      <c r="M92" s="13"/>
      <c r="N92" s="13"/>
      <c r="O92" s="13"/>
      <c r="P92" s="13"/>
      <c r="Q92" s="13">
        <f t="shared" si="32"/>
        <v>0</v>
      </c>
      <c r="R92" s="15"/>
      <c r="S92" s="15"/>
      <c r="T92" s="15"/>
      <c r="U92" s="13"/>
      <c r="V92" s="13" t="e">
        <f t="shared" si="34"/>
        <v>#DIV/0!</v>
      </c>
      <c r="W92" s="13" t="e">
        <f t="shared" si="33"/>
        <v>#DIV/0!</v>
      </c>
      <c r="X92" s="13">
        <v>0</v>
      </c>
      <c r="Y92" s="13">
        <v>0</v>
      </c>
      <c r="Z92" s="13">
        <v>0</v>
      </c>
      <c r="AA92" s="13">
        <v>-0.2</v>
      </c>
      <c r="AB92" s="13">
        <v>-0.2</v>
      </c>
      <c r="AC92" s="13">
        <v>-1.6</v>
      </c>
      <c r="AD92" s="13" t="s">
        <v>74</v>
      </c>
      <c r="AE92" s="13">
        <f t="shared" si="3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34</v>
      </c>
      <c r="C93" s="1">
        <v>2357.4650000000001</v>
      </c>
      <c r="D93" s="1">
        <v>1195.24</v>
      </c>
      <c r="E93" s="17">
        <f>1405.233+E26</f>
        <v>1669.5259999999998</v>
      </c>
      <c r="F93" s="17">
        <f>1409.69+F26</f>
        <v>1459.3040000000001</v>
      </c>
      <c r="G93" s="6">
        <v>1</v>
      </c>
      <c r="H93" s="1">
        <v>60</v>
      </c>
      <c r="I93" s="1" t="s">
        <v>133</v>
      </c>
      <c r="J93" s="1">
        <v>1367.5</v>
      </c>
      <c r="K93" s="1">
        <f t="shared" si="31"/>
        <v>302.02599999999984</v>
      </c>
      <c r="L93" s="1"/>
      <c r="M93" s="1"/>
      <c r="N93" s="1">
        <v>500</v>
      </c>
      <c r="O93" s="1">
        <v>667.04290000000015</v>
      </c>
      <c r="P93" s="1">
        <v>600</v>
      </c>
      <c r="Q93" s="1">
        <f t="shared" si="32"/>
        <v>333.90519999999998</v>
      </c>
      <c r="R93" s="5">
        <f>11.8*Q93-P93-O93-N93-F93</f>
        <v>713.73445999999967</v>
      </c>
      <c r="S93" s="5">
        <f>R93</f>
        <v>713.73445999999967</v>
      </c>
      <c r="T93" s="5"/>
      <c r="U93" s="1"/>
      <c r="V93" s="1">
        <f>(F93+N93+O93+P93+S93)/Q93</f>
        <v>11.8</v>
      </c>
      <c r="W93" s="1">
        <f t="shared" si="33"/>
        <v>9.6624637771439339</v>
      </c>
      <c r="X93" s="1">
        <v>353.63200000000001</v>
      </c>
      <c r="Y93" s="1">
        <v>325.14159999999998</v>
      </c>
      <c r="Z93" s="1">
        <v>320.71499999999997</v>
      </c>
      <c r="AA93" s="1">
        <v>318.30759999999998</v>
      </c>
      <c r="AB93" s="1">
        <v>353.06240000000003</v>
      </c>
      <c r="AC93" s="1">
        <v>412.08460000000002</v>
      </c>
      <c r="AD93" s="1" t="s">
        <v>59</v>
      </c>
      <c r="AE93" s="1">
        <f>ROUND(S93*G93,0)</f>
        <v>714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134</v>
      </c>
      <c r="B94" s="10" t="s">
        <v>34</v>
      </c>
      <c r="C94" s="10"/>
      <c r="D94" s="10">
        <v>62.28</v>
      </c>
      <c r="E94" s="17">
        <v>61.83</v>
      </c>
      <c r="F94" s="10"/>
      <c r="G94" s="11">
        <v>0</v>
      </c>
      <c r="H94" s="10">
        <v>60</v>
      </c>
      <c r="I94" s="10" t="s">
        <v>37</v>
      </c>
      <c r="J94" s="10">
        <v>60</v>
      </c>
      <c r="K94" s="10">
        <f t="shared" si="31"/>
        <v>1.8299999999999983</v>
      </c>
      <c r="L94" s="10"/>
      <c r="M94" s="10"/>
      <c r="N94" s="10"/>
      <c r="O94" s="10"/>
      <c r="P94" s="10"/>
      <c r="Q94" s="10">
        <f t="shared" si="32"/>
        <v>12.366</v>
      </c>
      <c r="R94" s="12"/>
      <c r="S94" s="12"/>
      <c r="T94" s="12"/>
      <c r="U94" s="10"/>
      <c r="V94" s="10">
        <f t="shared" si="34"/>
        <v>0</v>
      </c>
      <c r="W94" s="10">
        <f t="shared" si="33"/>
        <v>0</v>
      </c>
      <c r="X94" s="10">
        <v>12.366</v>
      </c>
      <c r="Y94" s="10">
        <v>98.6798</v>
      </c>
      <c r="Z94" s="10">
        <v>165.99100000000001</v>
      </c>
      <c r="AA94" s="10">
        <v>222.5744</v>
      </c>
      <c r="AB94" s="10">
        <v>261.21879999999999</v>
      </c>
      <c r="AC94" s="10">
        <v>243.87180000000001</v>
      </c>
      <c r="AD94" s="10" t="s">
        <v>59</v>
      </c>
      <c r="AE94" s="10">
        <f t="shared" si="3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43</v>
      </c>
      <c r="C95" s="1">
        <v>62</v>
      </c>
      <c r="D95" s="1"/>
      <c r="E95" s="1">
        <v>17</v>
      </c>
      <c r="F95" s="1">
        <v>39</v>
      </c>
      <c r="G95" s="6">
        <v>0.1</v>
      </c>
      <c r="H95" s="1">
        <v>60</v>
      </c>
      <c r="I95" s="1" t="s">
        <v>35</v>
      </c>
      <c r="J95" s="1">
        <v>17</v>
      </c>
      <c r="K95" s="1">
        <f t="shared" si="31"/>
        <v>0</v>
      </c>
      <c r="L95" s="1"/>
      <c r="M95" s="1"/>
      <c r="N95" s="1"/>
      <c r="O95" s="1">
        <v>0</v>
      </c>
      <c r="P95" s="1"/>
      <c r="Q95" s="1">
        <f t="shared" si="32"/>
        <v>3.4</v>
      </c>
      <c r="R95" s="22">
        <v>60</v>
      </c>
      <c r="S95" s="5">
        <f t="shared" ref="S95:S102" si="44">R95</f>
        <v>60</v>
      </c>
      <c r="T95" s="5"/>
      <c r="U95" s="1"/>
      <c r="V95" s="1">
        <f t="shared" ref="V95:V99" si="45">(F95+N95+O95+P95+S95)/Q95</f>
        <v>29.117647058823529</v>
      </c>
      <c r="W95" s="1">
        <f t="shared" si="33"/>
        <v>11.470588235294118</v>
      </c>
      <c r="X95" s="1">
        <v>4.2</v>
      </c>
      <c r="Y95" s="1">
        <v>2.4</v>
      </c>
      <c r="Z95" s="1">
        <v>1.2</v>
      </c>
      <c r="AA95" s="1">
        <v>1.2</v>
      </c>
      <c r="AB95" s="1">
        <v>1.4</v>
      </c>
      <c r="AC95" s="1">
        <v>5.2</v>
      </c>
      <c r="AD95" s="1"/>
      <c r="AE95" s="1">
        <f t="shared" ref="AE95:AE102" si="46">ROUND(S95*G95,0)</f>
        <v>6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34</v>
      </c>
      <c r="C96" s="1">
        <v>4430.0739999999996</v>
      </c>
      <c r="D96" s="1">
        <v>2457.4899999999998</v>
      </c>
      <c r="E96" s="17">
        <f>3070.179+E94</f>
        <v>3132.009</v>
      </c>
      <c r="F96" s="1">
        <v>2838.1170000000002</v>
      </c>
      <c r="G96" s="6">
        <v>1</v>
      </c>
      <c r="H96" s="1">
        <v>60</v>
      </c>
      <c r="I96" s="1" t="s">
        <v>35</v>
      </c>
      <c r="J96" s="1">
        <v>3003.9</v>
      </c>
      <c r="K96" s="1">
        <f t="shared" si="31"/>
        <v>128.10899999999992</v>
      </c>
      <c r="L96" s="1"/>
      <c r="M96" s="1"/>
      <c r="N96" s="1">
        <v>1000</v>
      </c>
      <c r="O96" s="1">
        <v>1123.668399999998</v>
      </c>
      <c r="P96" s="1">
        <v>1200</v>
      </c>
      <c r="Q96" s="1">
        <f t="shared" si="32"/>
        <v>626.40179999999998</v>
      </c>
      <c r="R96" s="5">
        <f t="shared" ref="R96:R97" si="47">11.8*Q96-P96-O96-N96-F96</f>
        <v>1229.7558400000025</v>
      </c>
      <c r="S96" s="5">
        <f t="shared" si="44"/>
        <v>1229.7558400000025</v>
      </c>
      <c r="T96" s="5"/>
      <c r="U96" s="1"/>
      <c r="V96" s="1">
        <f t="shared" si="45"/>
        <v>11.8</v>
      </c>
      <c r="W96" s="1">
        <f t="shared" si="33"/>
        <v>9.8367938917161446</v>
      </c>
      <c r="X96" s="1">
        <v>679.45399999999995</v>
      </c>
      <c r="Y96" s="1">
        <v>630.39859999999999</v>
      </c>
      <c r="Z96" s="1">
        <v>607.85599999999999</v>
      </c>
      <c r="AA96" s="1">
        <v>552.06799999999998</v>
      </c>
      <c r="AB96" s="1">
        <v>617.17719999999997</v>
      </c>
      <c r="AC96" s="1">
        <v>659.33119999999997</v>
      </c>
      <c r="AD96" s="1" t="s">
        <v>59</v>
      </c>
      <c r="AE96" s="1">
        <f t="shared" si="46"/>
        <v>1230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34</v>
      </c>
      <c r="C97" s="1">
        <v>3121.4580000000001</v>
      </c>
      <c r="D97" s="1">
        <v>2073.1849999999999</v>
      </c>
      <c r="E97" s="17">
        <f>2047.546+E25</f>
        <v>2379.4920000000002</v>
      </c>
      <c r="F97" s="1">
        <v>2168.7959999999998</v>
      </c>
      <c r="G97" s="6">
        <v>1</v>
      </c>
      <c r="H97" s="1">
        <v>60</v>
      </c>
      <c r="I97" s="1" t="s">
        <v>133</v>
      </c>
      <c r="J97" s="1">
        <v>2003.8</v>
      </c>
      <c r="K97" s="1">
        <f t="shared" si="31"/>
        <v>375.69200000000023</v>
      </c>
      <c r="L97" s="1"/>
      <c r="M97" s="1"/>
      <c r="N97" s="1">
        <v>800</v>
      </c>
      <c r="O97" s="1">
        <v>702.43139999999858</v>
      </c>
      <c r="P97" s="1">
        <v>700</v>
      </c>
      <c r="Q97" s="1">
        <f t="shared" si="32"/>
        <v>475.89840000000004</v>
      </c>
      <c r="R97" s="5">
        <f t="shared" si="47"/>
        <v>1244.3737200000028</v>
      </c>
      <c r="S97" s="5">
        <f t="shared" si="44"/>
        <v>1244.3737200000028</v>
      </c>
      <c r="T97" s="5"/>
      <c r="U97" s="1"/>
      <c r="V97" s="1">
        <f t="shared" si="45"/>
        <v>11.8</v>
      </c>
      <c r="W97" s="1">
        <f t="shared" si="33"/>
        <v>9.1852113812528007</v>
      </c>
      <c r="X97" s="1">
        <v>492.13060000000002</v>
      </c>
      <c r="Y97" s="1">
        <v>484.02260000000012</v>
      </c>
      <c r="Z97" s="1">
        <v>464.02</v>
      </c>
      <c r="AA97" s="1">
        <v>404.58139999999997</v>
      </c>
      <c r="AB97" s="1">
        <v>459.88600000000002</v>
      </c>
      <c r="AC97" s="1">
        <v>505.52699999999999</v>
      </c>
      <c r="AD97" s="1" t="s">
        <v>59</v>
      </c>
      <c r="AE97" s="1">
        <f t="shared" si="46"/>
        <v>1244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138</v>
      </c>
      <c r="B98" s="1" t="s">
        <v>43</v>
      </c>
      <c r="C98" s="1">
        <v>23</v>
      </c>
      <c r="D98" s="1">
        <v>79</v>
      </c>
      <c r="E98" s="1">
        <v>12</v>
      </c>
      <c r="F98" s="1">
        <v>75</v>
      </c>
      <c r="G98" s="6">
        <v>0.2</v>
      </c>
      <c r="H98" s="1">
        <v>30</v>
      </c>
      <c r="I98" s="1" t="s">
        <v>35</v>
      </c>
      <c r="J98" s="1">
        <v>12</v>
      </c>
      <c r="K98" s="1">
        <f t="shared" si="31"/>
        <v>0</v>
      </c>
      <c r="L98" s="1"/>
      <c r="M98" s="1"/>
      <c r="N98" s="1"/>
      <c r="O98" s="1">
        <v>0</v>
      </c>
      <c r="P98" s="1"/>
      <c r="Q98" s="1">
        <f t="shared" si="32"/>
        <v>2.4</v>
      </c>
      <c r="R98" s="5"/>
      <c r="S98" s="5">
        <f t="shared" si="44"/>
        <v>0</v>
      </c>
      <c r="T98" s="5"/>
      <c r="U98" s="1" t="s">
        <v>74</v>
      </c>
      <c r="V98" s="1">
        <f t="shared" si="45"/>
        <v>31.25</v>
      </c>
      <c r="W98" s="1">
        <f t="shared" si="33"/>
        <v>31.25</v>
      </c>
      <c r="X98" s="1">
        <v>3.8</v>
      </c>
      <c r="Y98" s="1">
        <v>8</v>
      </c>
      <c r="Z98" s="1">
        <v>7</v>
      </c>
      <c r="AA98" s="1">
        <v>3.2</v>
      </c>
      <c r="AB98" s="1">
        <v>3.8</v>
      </c>
      <c r="AC98" s="1">
        <v>2.8</v>
      </c>
      <c r="AD98" s="16" t="s">
        <v>70</v>
      </c>
      <c r="AE98" s="1">
        <f t="shared" si="4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139</v>
      </c>
      <c r="B99" s="1" t="s">
        <v>34</v>
      </c>
      <c r="C99" s="1"/>
      <c r="D99" s="1">
        <v>108.992</v>
      </c>
      <c r="E99" s="1"/>
      <c r="F99" s="1">
        <v>108.992</v>
      </c>
      <c r="G99" s="6">
        <v>1</v>
      </c>
      <c r="H99" s="1" t="e">
        <v>#N/A</v>
      </c>
      <c r="I99" s="1" t="s">
        <v>35</v>
      </c>
      <c r="J99" s="1"/>
      <c r="K99" s="1">
        <f t="shared" si="31"/>
        <v>0</v>
      </c>
      <c r="L99" s="1"/>
      <c r="M99" s="1"/>
      <c r="N99" s="1"/>
      <c r="O99" s="1"/>
      <c r="P99" s="1"/>
      <c r="Q99" s="1">
        <f t="shared" si="32"/>
        <v>0</v>
      </c>
      <c r="R99" s="5"/>
      <c r="S99" s="5">
        <f t="shared" si="44"/>
        <v>0</v>
      </c>
      <c r="T99" s="5"/>
      <c r="U99" s="1"/>
      <c r="V99" s="1" t="e">
        <f t="shared" si="45"/>
        <v>#DIV/0!</v>
      </c>
      <c r="W99" s="1" t="e">
        <f t="shared" si="33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20" t="s">
        <v>141</v>
      </c>
      <c r="AE99" s="1">
        <f t="shared" si="4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43</v>
      </c>
      <c r="C100" s="1"/>
      <c r="D100" s="1"/>
      <c r="E100" s="1"/>
      <c r="F100" s="1"/>
      <c r="G100" s="6">
        <v>0.11</v>
      </c>
      <c r="H100" s="1"/>
      <c r="I100" s="23" t="s">
        <v>143</v>
      </c>
      <c r="J100" s="1"/>
      <c r="K100" s="1"/>
      <c r="L100" s="1"/>
      <c r="M100" s="1"/>
      <c r="N100" s="1"/>
      <c r="O100" s="1"/>
      <c r="P100" s="1"/>
      <c r="Q100" s="1">
        <f t="shared" si="32"/>
        <v>0</v>
      </c>
      <c r="R100" s="24">
        <v>80</v>
      </c>
      <c r="S100" s="5">
        <f t="shared" si="44"/>
        <v>80</v>
      </c>
      <c r="T100" s="1"/>
      <c r="U100" s="1"/>
      <c r="V100" s="1" t="e">
        <f t="shared" ref="V100:V102" si="48">(F100+N100+O100+P100+S100)/Q100</f>
        <v>#DIV/0!</v>
      </c>
      <c r="W100" s="1" t="e">
        <f t="shared" ref="W100:W102" si="49">(F100+N100+O100+P100)/Q100</f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si="46"/>
        <v>9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43</v>
      </c>
      <c r="C101" s="1"/>
      <c r="D101" s="1"/>
      <c r="E101" s="1"/>
      <c r="F101" s="1"/>
      <c r="G101" s="6">
        <v>0.06</v>
      </c>
      <c r="H101" s="1"/>
      <c r="I101" s="23" t="s">
        <v>143</v>
      </c>
      <c r="J101" s="1"/>
      <c r="K101" s="1"/>
      <c r="L101" s="1"/>
      <c r="M101" s="1"/>
      <c r="N101" s="1"/>
      <c r="O101" s="1"/>
      <c r="P101" s="1"/>
      <c r="Q101" s="1">
        <f t="shared" si="32"/>
        <v>0</v>
      </c>
      <c r="R101" s="24">
        <v>100</v>
      </c>
      <c r="S101" s="5">
        <f t="shared" si="44"/>
        <v>100</v>
      </c>
      <c r="T101" s="1"/>
      <c r="U101" s="1"/>
      <c r="V101" s="1" t="e">
        <f t="shared" si="48"/>
        <v>#DIV/0!</v>
      </c>
      <c r="W101" s="1" t="e">
        <f t="shared" si="49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46"/>
        <v>6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43</v>
      </c>
      <c r="C102" s="1"/>
      <c r="D102" s="1"/>
      <c r="E102" s="1"/>
      <c r="F102" s="1"/>
      <c r="G102" s="6">
        <v>0.06</v>
      </c>
      <c r="H102" s="1"/>
      <c r="I102" s="23" t="s">
        <v>143</v>
      </c>
      <c r="J102" s="1"/>
      <c r="K102" s="1"/>
      <c r="L102" s="1"/>
      <c r="M102" s="1"/>
      <c r="N102" s="1"/>
      <c r="O102" s="1"/>
      <c r="P102" s="1"/>
      <c r="Q102" s="1">
        <f t="shared" si="32"/>
        <v>0</v>
      </c>
      <c r="R102" s="24">
        <v>100</v>
      </c>
      <c r="S102" s="5">
        <f t="shared" si="44"/>
        <v>100</v>
      </c>
      <c r="T102" s="1"/>
      <c r="U102" s="1"/>
      <c r="V102" s="1" t="e">
        <f t="shared" si="48"/>
        <v>#DIV/0!</v>
      </c>
      <c r="W102" s="1" t="e">
        <f t="shared" si="49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150</v>
      </c>
      <c r="AE102" s="1">
        <f t="shared" si="46"/>
        <v>6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2024-07-18T14:19:02Z</dcterms:created>
  <dcterms:modified xsi:type="dcterms:W3CDTF">2024-07-19T09:25:36Z</dcterms:modified>
</cp:coreProperties>
</file>