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7,24 ПОКОМ Поляков\"/>
    </mc:Choice>
  </mc:AlternateContent>
  <xr:revisionPtr revIDLastSave="0" documentId="13_ncr:1_{E087E08B-028B-489F-B2E1-EC67F07E09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O461" i="1"/>
  <c r="BN461" i="1"/>
  <c r="BM461" i="1"/>
  <c r="BL461" i="1"/>
  <c r="Y461" i="1"/>
  <c r="X461" i="1"/>
  <c r="O461" i="1"/>
  <c r="BN460" i="1"/>
  <c r="BL460" i="1"/>
  <c r="X460" i="1"/>
  <c r="X462" i="1" s="1"/>
  <c r="W457" i="1"/>
  <c r="X456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U559" i="1" s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6" i="1" s="1"/>
  <c r="O413" i="1"/>
  <c r="W411" i="1"/>
  <c r="W410" i="1"/>
  <c r="BN409" i="1"/>
  <c r="BL409" i="1"/>
  <c r="X409" i="1"/>
  <c r="BO409" i="1" s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O388" i="1" s="1"/>
  <c r="BN387" i="1"/>
  <c r="BL387" i="1"/>
  <c r="X387" i="1"/>
  <c r="X410" i="1" s="1"/>
  <c r="O387" i="1"/>
  <c r="W385" i="1"/>
  <c r="W384" i="1"/>
  <c r="BN383" i="1"/>
  <c r="BL383" i="1"/>
  <c r="X383" i="1"/>
  <c r="BO383" i="1" s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O368" i="1"/>
  <c r="BN367" i="1"/>
  <c r="BL367" i="1"/>
  <c r="X367" i="1"/>
  <c r="X372" i="1" s="1"/>
  <c r="O367" i="1"/>
  <c r="W365" i="1"/>
  <c r="W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X364" i="1" s="1"/>
  <c r="O361" i="1"/>
  <c r="W359" i="1"/>
  <c r="W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O345" i="1"/>
  <c r="BN345" i="1"/>
  <c r="BM345" i="1"/>
  <c r="BL345" i="1"/>
  <c r="Y345" i="1"/>
  <c r="X345" i="1"/>
  <c r="O345" i="1"/>
  <c r="BN344" i="1"/>
  <c r="BL344" i="1"/>
  <c r="X344" i="1"/>
  <c r="X347" i="1" s="1"/>
  <c r="O344" i="1"/>
  <c r="W342" i="1"/>
  <c r="W341" i="1"/>
  <c r="BN340" i="1"/>
  <c r="BL340" i="1"/>
  <c r="X340" i="1"/>
  <c r="BO340" i="1" s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Q559" i="1" s="1"/>
  <c r="O324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BN312" i="1"/>
  <c r="BL312" i="1"/>
  <c r="X312" i="1"/>
  <c r="X315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BN270" i="1"/>
  <c r="BL270" i="1"/>
  <c r="X270" i="1"/>
  <c r="X278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X268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N559" i="1" s="1"/>
  <c r="W249" i="1"/>
  <c r="X248" i="1"/>
  <c r="W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8" i="1" s="1"/>
  <c r="X243" i="1"/>
  <c r="L559" i="1" s="1"/>
  <c r="W240" i="1"/>
  <c r="W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X240" i="1" s="1"/>
  <c r="O233" i="1"/>
  <c r="BO232" i="1"/>
  <c r="BN232" i="1"/>
  <c r="BM232" i="1"/>
  <c r="BL232" i="1"/>
  <c r="Y232" i="1"/>
  <c r="X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X227" i="1" s="1"/>
  <c r="O225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X210" i="1" s="1"/>
  <c r="O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X209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X201" i="1" s="1"/>
  <c r="O186" i="1"/>
  <c r="BO185" i="1"/>
  <c r="BN185" i="1"/>
  <c r="BM185" i="1"/>
  <c r="BL185" i="1"/>
  <c r="Y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W148" i="1"/>
  <c r="BN147" i="1"/>
  <c r="BL147" i="1"/>
  <c r="Y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X148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2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49" i="1" s="1"/>
  <c r="W24" i="1"/>
  <c r="W553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Y171" i="1" l="1"/>
  <c r="H9" i="1"/>
  <c r="A10" i="1"/>
  <c r="B559" i="1"/>
  <c r="W550" i="1"/>
  <c r="W552" i="1" s="1"/>
  <c r="W551" i="1"/>
  <c r="Y23" i="1"/>
  <c r="Y24" i="1" s="1"/>
  <c r="BM23" i="1"/>
  <c r="BO23" i="1"/>
  <c r="X24" i="1"/>
  <c r="Y27" i="1"/>
  <c r="Y36" i="1" s="1"/>
  <c r="BM27" i="1"/>
  <c r="BO27" i="1"/>
  <c r="Y29" i="1"/>
  <c r="BM29" i="1"/>
  <c r="X550" i="1" s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Y63" i="1" s="1"/>
  <c r="BM60" i="1"/>
  <c r="BO60" i="1"/>
  <c r="X64" i="1"/>
  <c r="X549" i="1" s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BM147" i="1"/>
  <c r="BO153" i="1"/>
  <c r="BM153" i="1"/>
  <c r="Y153" i="1"/>
  <c r="Y160" i="1" s="1"/>
  <c r="BO157" i="1"/>
  <c r="BM157" i="1"/>
  <c r="Y157" i="1"/>
  <c r="BO170" i="1"/>
  <c r="BM170" i="1"/>
  <c r="Y170" i="1"/>
  <c r="X172" i="1"/>
  <c r="X182" i="1"/>
  <c r="X183" i="1"/>
  <c r="BO174" i="1"/>
  <c r="BM174" i="1"/>
  <c r="Y174" i="1"/>
  <c r="BO178" i="1"/>
  <c r="BM178" i="1"/>
  <c r="Y178" i="1"/>
  <c r="Y289" i="1"/>
  <c r="F9" i="1"/>
  <c r="J9" i="1"/>
  <c r="X55" i="1"/>
  <c r="X88" i="1"/>
  <c r="X139" i="1"/>
  <c r="G559" i="1"/>
  <c r="X149" i="1"/>
  <c r="BO155" i="1"/>
  <c r="X551" i="1" s="1"/>
  <c r="BM155" i="1"/>
  <c r="Y155" i="1"/>
  <c r="BO159" i="1"/>
  <c r="BM159" i="1"/>
  <c r="Y159" i="1"/>
  <c r="X161" i="1"/>
  <c r="I559" i="1"/>
  <c r="X167" i="1"/>
  <c r="BO164" i="1"/>
  <c r="BM164" i="1"/>
  <c r="Y164" i="1"/>
  <c r="Y166" i="1" s="1"/>
  <c r="BO176" i="1"/>
  <c r="BM176" i="1"/>
  <c r="Y176" i="1"/>
  <c r="BO180" i="1"/>
  <c r="BM180" i="1"/>
  <c r="Y180" i="1"/>
  <c r="H559" i="1"/>
  <c r="X160" i="1"/>
  <c r="Y186" i="1"/>
  <c r="Y201" i="1" s="1"/>
  <c r="BM186" i="1"/>
  <c r="BO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Y209" i="1" s="1"/>
  <c r="BM206" i="1"/>
  <c r="BO206" i="1"/>
  <c r="Y207" i="1"/>
  <c r="BM207" i="1"/>
  <c r="Y208" i="1"/>
  <c r="BM208" i="1"/>
  <c r="Y213" i="1"/>
  <c r="Y222" i="1" s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X222" i="1"/>
  <c r="Y225" i="1"/>
  <c r="Y227" i="1" s="1"/>
  <c r="BM225" i="1"/>
  <c r="BO225" i="1"/>
  <c r="X228" i="1"/>
  <c r="K559" i="1"/>
  <c r="Y233" i="1"/>
  <c r="Y239" i="1" s="1"/>
  <c r="BM233" i="1"/>
  <c r="BO233" i="1"/>
  <c r="Y235" i="1"/>
  <c r="BM235" i="1"/>
  <c r="Y236" i="1"/>
  <c r="BM236" i="1"/>
  <c r="Y238" i="1"/>
  <c r="BM238" i="1"/>
  <c r="X239" i="1"/>
  <c r="X249" i="1"/>
  <c r="Y252" i="1"/>
  <c r="Y261" i="1" s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Y267" i="1" s="1"/>
  <c r="BM264" i="1"/>
  <c r="BO264" i="1"/>
  <c r="Y266" i="1"/>
  <c r="BM266" i="1"/>
  <c r="X267" i="1"/>
  <c r="Y270" i="1"/>
  <c r="Y277" i="1" s="1"/>
  <c r="BM270" i="1"/>
  <c r="BO270" i="1"/>
  <c r="Y272" i="1"/>
  <c r="BM272" i="1"/>
  <c r="Y274" i="1"/>
  <c r="BM274" i="1"/>
  <c r="Y276" i="1"/>
  <c r="BM276" i="1"/>
  <c r="X277" i="1"/>
  <c r="BO282" i="1"/>
  <c r="BM282" i="1"/>
  <c r="Y282" i="1"/>
  <c r="BO288" i="1"/>
  <c r="BM288" i="1"/>
  <c r="Y288" i="1"/>
  <c r="X290" i="1"/>
  <c r="X295" i="1"/>
  <c r="BO292" i="1"/>
  <c r="BM292" i="1"/>
  <c r="Y292" i="1"/>
  <c r="Y295" i="1" s="1"/>
  <c r="X223" i="1"/>
  <c r="X262" i="1"/>
  <c r="X283" i="1"/>
  <c r="BO280" i="1"/>
  <c r="BM280" i="1"/>
  <c r="Y280" i="1"/>
  <c r="Y283" i="1" s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Y341" i="1"/>
  <c r="X316" i="1"/>
  <c r="X320" i="1"/>
  <c r="X336" i="1"/>
  <c r="X342" i="1"/>
  <c r="X348" i="1"/>
  <c r="X352" i="1"/>
  <c r="X359" i="1"/>
  <c r="X365" i="1"/>
  <c r="X373" i="1"/>
  <c r="X377" i="1"/>
  <c r="X385" i="1"/>
  <c r="X411" i="1"/>
  <c r="X415" i="1"/>
  <c r="BO430" i="1"/>
  <c r="BM430" i="1"/>
  <c r="Y430" i="1"/>
  <c r="BO433" i="1"/>
  <c r="BM433" i="1"/>
  <c r="Y433" i="1"/>
  <c r="X437" i="1"/>
  <c r="BO454" i="1"/>
  <c r="BM454" i="1"/>
  <c r="Y454" i="1"/>
  <c r="Y456" i="1" s="1"/>
  <c r="X466" i="1"/>
  <c r="BO465" i="1"/>
  <c r="BM465" i="1"/>
  <c r="Y465" i="1"/>
  <c r="Y466" i="1" s="1"/>
  <c r="X467" i="1"/>
  <c r="X482" i="1"/>
  <c r="BO471" i="1"/>
  <c r="BM471" i="1"/>
  <c r="Y471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Y495" i="1" s="1"/>
  <c r="BO493" i="1"/>
  <c r="BM493" i="1"/>
  <c r="Y493" i="1"/>
  <c r="S559" i="1"/>
  <c r="Y312" i="1"/>
  <c r="BM312" i="1"/>
  <c r="BO312" i="1"/>
  <c r="Y314" i="1"/>
  <c r="BM314" i="1"/>
  <c r="Y318" i="1"/>
  <c r="Y319" i="1" s="1"/>
  <c r="BM318" i="1"/>
  <c r="BO318" i="1"/>
  <c r="Y324" i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Y340" i="1"/>
  <c r="BM340" i="1"/>
  <c r="Y344" i="1"/>
  <c r="BM344" i="1"/>
  <c r="BO344" i="1"/>
  <c r="Y346" i="1"/>
  <c r="BM346" i="1"/>
  <c r="Y350" i="1"/>
  <c r="Y352" i="1" s="1"/>
  <c r="BM350" i="1"/>
  <c r="BO350" i="1"/>
  <c r="R559" i="1"/>
  <c r="Y357" i="1"/>
  <c r="Y358" i="1" s="1"/>
  <c r="BM357" i="1"/>
  <c r="X358" i="1"/>
  <c r="Y361" i="1"/>
  <c r="BM361" i="1"/>
  <c r="BO361" i="1"/>
  <c r="Y363" i="1"/>
  <c r="BM363" i="1"/>
  <c r="Y367" i="1"/>
  <c r="Y372" i="1" s="1"/>
  <c r="BM367" i="1"/>
  <c r="BO367" i="1"/>
  <c r="Y369" i="1"/>
  <c r="BM369" i="1"/>
  <c r="Y371" i="1"/>
  <c r="BM371" i="1"/>
  <c r="Y375" i="1"/>
  <c r="Y377" i="1" s="1"/>
  <c r="BM375" i="1"/>
  <c r="BO375" i="1"/>
  <c r="Y383" i="1"/>
  <c r="Y384" i="1" s="1"/>
  <c r="BM383" i="1"/>
  <c r="Y387" i="1"/>
  <c r="Y410" i="1" s="1"/>
  <c r="BM387" i="1"/>
  <c r="BO387" i="1"/>
  <c r="Y388" i="1"/>
  <c r="BM388" i="1"/>
  <c r="Y393" i="1"/>
  <c r="BM393" i="1"/>
  <c r="Y394" i="1"/>
  <c r="BM394" i="1"/>
  <c r="Y396" i="1"/>
  <c r="BM396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09" i="1"/>
  <c r="BM409" i="1"/>
  <c r="Y413" i="1"/>
  <c r="Y415" i="1" s="1"/>
  <c r="BM413" i="1"/>
  <c r="BO413" i="1"/>
  <c r="X422" i="1"/>
  <c r="Y419" i="1"/>
  <c r="Y421" i="1" s="1"/>
  <c r="BM419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W559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X552" i="1" l="1"/>
  <c r="Y519" i="1"/>
  <c r="Y534" i="1"/>
  <c r="Y437" i="1"/>
  <c r="Y364" i="1"/>
  <c r="Y347" i="1"/>
  <c r="Y336" i="1"/>
  <c r="Y315" i="1"/>
  <c r="Y481" i="1"/>
  <c r="Y182" i="1"/>
  <c r="Y148" i="1"/>
  <c r="Y138" i="1"/>
  <c r="Y129" i="1"/>
  <c r="Y121" i="1"/>
  <c r="Y103" i="1"/>
  <c r="Y93" i="1"/>
  <c r="Y554" i="1" s="1"/>
  <c r="X553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<sst xmlns="http://schemas.openxmlformats.org/spreadsheetml/2006/main" count="2423" uniqueCount="814">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</sst>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4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0</v>
      </c>
      <c r="X202" s="382">
        <f>IFERROR(SUM(X185:X200),"0")</f>
        <v>0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350</v>
      </c>
      <c r="X280" s="381">
        <f>IFERROR(IF(W280="",0,CEILING((W280/$H280),1)*$H280),"")</f>
        <v>352.8</v>
      </c>
      <c r="Y280" s="36">
        <f>IFERROR(IF(X280=0,"",ROUNDUP(X280/H280,0)*0.02175),"")</f>
        <v>0.91349999999999998</v>
      </c>
      <c r="Z280" s="56"/>
      <c r="AA280" s="57"/>
      <c r="AE280" s="64"/>
      <c r="BB280" s="229" t="s">
        <v>1</v>
      </c>
      <c r="BL280" s="64">
        <f>IFERROR(W280*I280/H280,"0")</f>
        <v>373.5</v>
      </c>
      <c r="BM280" s="64">
        <f>IFERROR(X280*I280/H280,"0")</f>
        <v>376.488</v>
      </c>
      <c r="BN280" s="64">
        <f>IFERROR(1/J280*(W280/H280),"0")</f>
        <v>0.74404761904761896</v>
      </c>
      <c r="BO280" s="64">
        <f>IFERROR(1/J280*(X280/H280),"0")</f>
        <v>0.75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41.666666666666664</v>
      </c>
      <c r="X283" s="382">
        <f>IFERROR(X280/H280,"0")+IFERROR(X281/H281,"0")+IFERROR(X282/H282,"0")</f>
        <v>42</v>
      </c>
      <c r="Y283" s="382">
        <f>IFERROR(IF(Y280="",0,Y280),"0")+IFERROR(IF(Y281="",0,Y281),"0")+IFERROR(IF(Y282="",0,Y282),"0")</f>
        <v>0.91349999999999998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350</v>
      </c>
      <c r="X284" s="382">
        <f>IFERROR(SUM(X280:X282),"0")</f>
        <v>352.8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2000</v>
      </c>
      <c r="X326" s="381">
        <f t="shared" si="59"/>
        <v>2010</v>
      </c>
      <c r="Y326" s="36">
        <f>IFERROR(IF(X326=0,"",ROUNDUP(X326/H326,0)*0.02175),"")</f>
        <v>2.9144999999999999</v>
      </c>
      <c r="Z326" s="56"/>
      <c r="AA326" s="57"/>
      <c r="AE326" s="64"/>
      <c r="BB326" s="247" t="s">
        <v>1</v>
      </c>
      <c r="BL326" s="64">
        <f t="shared" si="60"/>
        <v>2064</v>
      </c>
      <c r="BM326" s="64">
        <f t="shared" si="61"/>
        <v>2074.3200000000002</v>
      </c>
      <c r="BN326" s="64">
        <f t="shared" si="62"/>
        <v>2.7777777777777777</v>
      </c>
      <c r="BO326" s="64">
        <f t="shared" si="63"/>
        <v>2.7916666666666665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1000</v>
      </c>
      <c r="X328" s="381">
        <f t="shared" si="59"/>
        <v>1005</v>
      </c>
      <c r="Y328" s="36">
        <f>IFERROR(IF(X328=0,"",ROUNDUP(X328/H328,0)*0.02175),"")</f>
        <v>1.4572499999999999</v>
      </c>
      <c r="Z328" s="56"/>
      <c r="AA328" s="57"/>
      <c r="AE328" s="64"/>
      <c r="BB328" s="249" t="s">
        <v>1</v>
      </c>
      <c r="BL328" s="64">
        <f t="shared" si="60"/>
        <v>1032</v>
      </c>
      <c r="BM328" s="64">
        <f t="shared" si="61"/>
        <v>1037.1600000000001</v>
      </c>
      <c r="BN328" s="64">
        <f t="shared" si="62"/>
        <v>1.3888888888888888</v>
      </c>
      <c r="BO328" s="64">
        <f t="shared" si="63"/>
        <v>1.3958333333333333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2000</v>
      </c>
      <c r="X330" s="381">
        <f t="shared" si="59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1" t="s">
        <v>1</v>
      </c>
      <c r="BL330" s="64">
        <f t="shared" si="60"/>
        <v>2064</v>
      </c>
      <c r="BM330" s="64">
        <f t="shared" si="61"/>
        <v>2074.3200000000002</v>
      </c>
      <c r="BN330" s="64">
        <f t="shared" si="62"/>
        <v>2.7777777777777777</v>
      </c>
      <c r="BO330" s="64">
        <f t="shared" si="63"/>
        <v>2.7916666666666665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333.33333333333337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335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7.286249999999999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5000</v>
      </c>
      <c r="X337" s="382">
        <f>IFERROR(SUM(X324:X335),"0")</f>
        <v>5025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2500</v>
      </c>
      <c r="X339" s="381">
        <f>IFERROR(IF(W339="",0,CEILING((W339/$H339),1)*$H339),"")</f>
        <v>2505</v>
      </c>
      <c r="Y339" s="36">
        <f>IFERROR(IF(X339=0,"",ROUNDUP(X339/H339,0)*0.02175),"")</f>
        <v>3.6322499999999995</v>
      </c>
      <c r="Z339" s="56"/>
      <c r="AA339" s="57"/>
      <c r="AE339" s="64"/>
      <c r="BB339" s="257" t="s">
        <v>1</v>
      </c>
      <c r="BL339" s="64">
        <f>IFERROR(W339*I339/H339,"0")</f>
        <v>2580</v>
      </c>
      <c r="BM339" s="64">
        <f>IFERROR(X339*I339/H339,"0")</f>
        <v>2585.1600000000003</v>
      </c>
      <c r="BN339" s="64">
        <f>IFERROR(1/J339*(W339/H339),"0")</f>
        <v>3.4722222222222219</v>
      </c>
      <c r="BO339" s="64">
        <f>IFERROR(1/J339*(X339/H339),"0")</f>
        <v>3.4791666666666665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166.66666666666666</v>
      </c>
      <c r="X341" s="382">
        <f>IFERROR(X339/H339,"0")+IFERROR(X340/H340,"0")</f>
        <v>167</v>
      </c>
      <c r="Y341" s="382">
        <f>IFERROR(IF(Y339="",0,Y339),"0")+IFERROR(IF(Y340="",0,Y340),"0")</f>
        <v>3.6322499999999995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2500</v>
      </c>
      <c r="X342" s="382">
        <f>IFERROR(SUM(X339:X340),"0")</f>
        <v>2505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400</v>
      </c>
      <c r="X350" s="381">
        <f>IFERROR(IF(W350="",0,CEILING((W350/$H350),1)*$H350),"")</f>
        <v>405.59999999999997</v>
      </c>
      <c r="Y350" s="36">
        <f>IFERROR(IF(X350=0,"",ROUNDUP(X350/H350,0)*0.02175),"")</f>
        <v>1.131</v>
      </c>
      <c r="Z350" s="56"/>
      <c r="AA350" s="57"/>
      <c r="AE350" s="64"/>
      <c r="BB350" s="262" t="s">
        <v>1</v>
      </c>
      <c r="BL350" s="64">
        <f>IFERROR(W350*I350/H350,"0")</f>
        <v>428.92307692307696</v>
      </c>
      <c r="BM350" s="64">
        <f>IFERROR(X350*I350/H350,"0")</f>
        <v>434.928</v>
      </c>
      <c r="BN350" s="64">
        <f>IFERROR(1/J350*(W350/H350),"0")</f>
        <v>0.91575091575091572</v>
      </c>
      <c r="BO350" s="64">
        <f>IFERROR(1/J350*(X350/H350),"0")</f>
        <v>0.92857142857142849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51.282051282051285</v>
      </c>
      <c r="X352" s="382">
        <f>IFERROR(X350/H350,"0")+IFERROR(X351/H351,"0")</f>
        <v>52</v>
      </c>
      <c r="Y352" s="382">
        <f>IFERROR(IF(Y350="",0,Y350),"0")+IFERROR(IF(Y351="",0,Y351),"0")</f>
        <v>1.131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400</v>
      </c>
      <c r="X353" s="382">
        <f>IFERROR(SUM(X350:X351),"0")</f>
        <v>405.59999999999997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400</v>
      </c>
      <c r="X367" s="381">
        <f>IFERROR(IF(W367="",0,CEILING((W367/$H367),1)*$H367),"")</f>
        <v>405.59999999999997</v>
      </c>
      <c r="Y367" s="36">
        <f>IFERROR(IF(X367=0,"",ROUNDUP(X367/H367,0)*0.02175),"")</f>
        <v>1.131</v>
      </c>
      <c r="Z367" s="56"/>
      <c r="AA367" s="57"/>
      <c r="AE367" s="64"/>
      <c r="BB367" s="269" t="s">
        <v>1</v>
      </c>
      <c r="BL367" s="64">
        <f>IFERROR(W367*I367/H367,"0")</f>
        <v>428.92307692307696</v>
      </c>
      <c r="BM367" s="64">
        <f>IFERROR(X367*I367/H367,"0")</f>
        <v>434.928</v>
      </c>
      <c r="BN367" s="64">
        <f>IFERROR(1/J367*(W367/H367),"0")</f>
        <v>0.91575091575091572</v>
      </c>
      <c r="BO367" s="64">
        <f>IFERROR(1/J367*(X367/H367),"0")</f>
        <v>0.92857142857142849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51.282051282051285</v>
      </c>
      <c r="X372" s="382">
        <f>IFERROR(X367/H367,"0")+IFERROR(X368/H368,"0")+IFERROR(X369/H369,"0")+IFERROR(X370/H370,"0")+IFERROR(X371/H371,"0")</f>
        <v>52</v>
      </c>
      <c r="Y372" s="382">
        <f>IFERROR(IF(Y367="",0,Y367),"0")+IFERROR(IF(Y368="",0,Y368),"0")+IFERROR(IF(Y369="",0,Y369),"0")+IFERROR(IF(Y370="",0,Y370),"0")+IFERROR(IF(Y371="",0,Y371),"0")</f>
        <v>1.131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400</v>
      </c>
      <c r="X373" s="382">
        <f>IFERROR(SUM(X367:X371),"0")</f>
        <v>405.59999999999997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1000</v>
      </c>
      <c r="X537" s="381">
        <f>IFERROR(IF(W537="",0,CEILING((W537/$H537),1)*$H537),"")</f>
        <v>1006.1999999999999</v>
      </c>
      <c r="Y537" s="36">
        <f>IFERROR(IF(X537=0,"",ROUNDUP(X537/H537,0)*0.02175),"")</f>
        <v>2.8057499999999997</v>
      </c>
      <c r="Z537" s="56"/>
      <c r="AA537" s="57"/>
      <c r="AE537" s="64"/>
      <c r="BB537" s="364" t="s">
        <v>1</v>
      </c>
      <c r="BL537" s="64">
        <f>IFERROR(W537*I537/H537,"0")</f>
        <v>1072.3076923076924</v>
      </c>
      <c r="BM537" s="64">
        <f>IFERROR(X537*I537/H537,"0")</f>
        <v>1078.9559999999999</v>
      </c>
      <c r="BN537" s="64">
        <f>IFERROR(1/J537*(W537/H537),"0")</f>
        <v>2.2893772893772892</v>
      </c>
      <c r="BO537" s="64">
        <f>IFERROR(1/J537*(X537/H537),"0")</f>
        <v>2.3035714285714284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128.2051282051282</v>
      </c>
      <c r="X540" s="382">
        <f>IFERROR(X537/H537,"0")+IFERROR(X538/H538,"0")+IFERROR(X539/H539,"0")</f>
        <v>129</v>
      </c>
      <c r="Y540" s="382">
        <f>IFERROR(IF(Y537="",0,Y537),"0")+IFERROR(IF(Y538="",0,Y538),"0")+IFERROR(IF(Y539="",0,Y539),"0")</f>
        <v>2.8057499999999997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1000</v>
      </c>
      <c r="X541" s="382">
        <f>IFERROR(SUM(X537:X539),"0")</f>
        <v>1006.1999999999999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9650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9700.2000000000007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10043.653846153844</v>
      </c>
      <c r="X550" s="382">
        <f>IFERROR(SUM(BM22:BM546),"0")</f>
        <v>10096.26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16</v>
      </c>
      <c r="X551" s="38">
        <f>ROUNDUP(SUM(BO22:BO546),0)</f>
        <v>16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10443.653846153844</v>
      </c>
      <c r="X552" s="382">
        <f>GrossWeightTotalR+PalletQtyTotalR*25</f>
        <v>10496.26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772.43589743589746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777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16.899749999999997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352.8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7935.6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405.59999999999997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1006.1999999999999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