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3148009-970B-43DA-9F0F-AEF349A01E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W574" i="1"/>
  <c r="BN573" i="1"/>
  <c r="BL573" i="1"/>
  <c r="X573" i="1"/>
  <c r="BO573" i="1" s="1"/>
  <c r="BN572" i="1"/>
  <c r="BL572" i="1"/>
  <c r="X572" i="1"/>
  <c r="BO572" i="1" s="1"/>
  <c r="BN571" i="1"/>
  <c r="BL571" i="1"/>
  <c r="X571" i="1"/>
  <c r="BO571" i="1" s="1"/>
  <c r="BN570" i="1"/>
  <c r="BL570" i="1"/>
  <c r="X570" i="1"/>
  <c r="X575" i="1" s="1"/>
  <c r="W568" i="1"/>
  <c r="X567" i="1"/>
  <c r="W567" i="1"/>
  <c r="BO566" i="1"/>
  <c r="BN566" i="1"/>
  <c r="BM566" i="1"/>
  <c r="BL566" i="1"/>
  <c r="Y566" i="1"/>
  <c r="X566" i="1"/>
  <c r="BO565" i="1"/>
  <c r="BN565" i="1"/>
  <c r="BM565" i="1"/>
  <c r="BL565" i="1"/>
  <c r="Y565" i="1"/>
  <c r="X565" i="1"/>
  <c r="BO564" i="1"/>
  <c r="BN564" i="1"/>
  <c r="BM564" i="1"/>
  <c r="BL564" i="1"/>
  <c r="Y564" i="1"/>
  <c r="X564" i="1"/>
  <c r="BO563" i="1"/>
  <c r="BN563" i="1"/>
  <c r="BM563" i="1"/>
  <c r="BL563" i="1"/>
  <c r="Y563" i="1"/>
  <c r="X563" i="1"/>
  <c r="BO562" i="1"/>
  <c r="BN562" i="1"/>
  <c r="BM562" i="1"/>
  <c r="BL562" i="1"/>
  <c r="Y562" i="1"/>
  <c r="Y567" i="1" s="1"/>
  <c r="X562" i="1"/>
  <c r="X568" i="1" s="1"/>
  <c r="W560" i="1"/>
  <c r="W559" i="1"/>
  <c r="BN558" i="1"/>
  <c r="BL558" i="1"/>
  <c r="X558" i="1"/>
  <c r="BO558" i="1" s="1"/>
  <c r="BN557" i="1"/>
  <c r="BL557" i="1"/>
  <c r="X557" i="1"/>
  <c r="BO557" i="1" s="1"/>
  <c r="BN556" i="1"/>
  <c r="BL556" i="1"/>
  <c r="X556" i="1"/>
  <c r="BO556" i="1" s="1"/>
  <c r="BN555" i="1"/>
  <c r="BL555" i="1"/>
  <c r="X555" i="1"/>
  <c r="BO555" i="1" s="1"/>
  <c r="BN554" i="1"/>
  <c r="BL554" i="1"/>
  <c r="X554" i="1"/>
  <c r="X560" i="1" s="1"/>
  <c r="W552" i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X547" i="1"/>
  <c r="BO546" i="1"/>
  <c r="BN546" i="1"/>
  <c r="BM546" i="1"/>
  <c r="BL546" i="1"/>
  <c r="Y546" i="1"/>
  <c r="Y551" i="1" s="1"/>
  <c r="X546" i="1"/>
  <c r="X552" i="1" s="1"/>
  <c r="W544" i="1"/>
  <c r="W543" i="1"/>
  <c r="BN542" i="1"/>
  <c r="BL542" i="1"/>
  <c r="X542" i="1"/>
  <c r="BO542" i="1" s="1"/>
  <c r="BN541" i="1"/>
  <c r="BL541" i="1"/>
  <c r="X541" i="1"/>
  <c r="BO541" i="1" s="1"/>
  <c r="BN540" i="1"/>
  <c r="BL540" i="1"/>
  <c r="X540" i="1"/>
  <c r="BO540" i="1" s="1"/>
  <c r="BN539" i="1"/>
  <c r="BL539" i="1"/>
  <c r="X539" i="1"/>
  <c r="BO539" i="1" s="1"/>
  <c r="BN538" i="1"/>
  <c r="BL538" i="1"/>
  <c r="X538" i="1"/>
  <c r="BO538" i="1" s="1"/>
  <c r="BN537" i="1"/>
  <c r="BL537" i="1"/>
  <c r="X537" i="1"/>
  <c r="BO537" i="1" s="1"/>
  <c r="BN536" i="1"/>
  <c r="BL536" i="1"/>
  <c r="X536" i="1"/>
  <c r="BO536" i="1" s="1"/>
  <c r="BN535" i="1"/>
  <c r="BL535" i="1"/>
  <c r="X535" i="1"/>
  <c r="BO535" i="1" s="1"/>
  <c r="BN534" i="1"/>
  <c r="BL534" i="1"/>
  <c r="X534" i="1"/>
  <c r="W586" i="1" s="1"/>
  <c r="W530" i="1"/>
  <c r="X529" i="1"/>
  <c r="W529" i="1"/>
  <c r="BO528" i="1"/>
  <c r="BN528" i="1"/>
  <c r="BM528" i="1"/>
  <c r="BL528" i="1"/>
  <c r="Y528" i="1"/>
  <c r="Y529" i="1" s="1"/>
  <c r="X528" i="1"/>
  <c r="X530" i="1" s="1"/>
  <c r="O528" i="1"/>
  <c r="W526" i="1"/>
  <c r="W525" i="1"/>
  <c r="BO524" i="1"/>
  <c r="BN524" i="1"/>
  <c r="BM524" i="1"/>
  <c r="BL524" i="1"/>
  <c r="Y524" i="1"/>
  <c r="X524" i="1"/>
  <c r="O524" i="1"/>
  <c r="BN523" i="1"/>
  <c r="BL523" i="1"/>
  <c r="X523" i="1"/>
  <c r="O523" i="1"/>
  <c r="BO522" i="1"/>
  <c r="BN522" i="1"/>
  <c r="BM522" i="1"/>
  <c r="BL522" i="1"/>
  <c r="Y522" i="1"/>
  <c r="X522" i="1"/>
  <c r="O522" i="1"/>
  <c r="W520" i="1"/>
  <c r="W519" i="1"/>
  <c r="BN518" i="1"/>
  <c r="BL518" i="1"/>
  <c r="X518" i="1"/>
  <c r="BO518" i="1" s="1"/>
  <c r="O518" i="1"/>
  <c r="BO517" i="1"/>
  <c r="BN517" i="1"/>
  <c r="BM517" i="1"/>
  <c r="BL517" i="1"/>
  <c r="Y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W511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BO495" i="1"/>
  <c r="BN495" i="1"/>
  <c r="BM495" i="1"/>
  <c r="BL495" i="1"/>
  <c r="Y495" i="1"/>
  <c r="X495" i="1"/>
  <c r="O495" i="1"/>
  <c r="BN494" i="1"/>
  <c r="BL494" i="1"/>
  <c r="X494" i="1"/>
  <c r="X506" i="1" s="1"/>
  <c r="O494" i="1"/>
  <c r="BO493" i="1"/>
  <c r="BN493" i="1"/>
  <c r="BM493" i="1"/>
  <c r="BL493" i="1"/>
  <c r="Y493" i="1"/>
  <c r="X493" i="1"/>
  <c r="O493" i="1"/>
  <c r="W489" i="1"/>
  <c r="X488" i="1"/>
  <c r="W488" i="1"/>
  <c r="BO487" i="1"/>
  <c r="BN487" i="1"/>
  <c r="BM487" i="1"/>
  <c r="BL487" i="1"/>
  <c r="Y487" i="1"/>
  <c r="Y488" i="1" s="1"/>
  <c r="X487" i="1"/>
  <c r="X489" i="1" s="1"/>
  <c r="W485" i="1"/>
  <c r="W484" i="1"/>
  <c r="BN483" i="1"/>
  <c r="BL483" i="1"/>
  <c r="X483" i="1"/>
  <c r="O483" i="1"/>
  <c r="BO482" i="1"/>
  <c r="BN482" i="1"/>
  <c r="BM482" i="1"/>
  <c r="BL482" i="1"/>
  <c r="Y482" i="1"/>
  <c r="X482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X463" i="1" s="1"/>
  <c r="O461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BN455" i="1"/>
  <c r="BL455" i="1"/>
  <c r="X455" i="1"/>
  <c r="O455" i="1"/>
  <c r="BO454" i="1"/>
  <c r="BN454" i="1"/>
  <c r="BM454" i="1"/>
  <c r="BL454" i="1"/>
  <c r="Y454" i="1"/>
  <c r="X454" i="1"/>
  <c r="BO453" i="1"/>
  <c r="BN453" i="1"/>
  <c r="BM453" i="1"/>
  <c r="BL453" i="1"/>
  <c r="Y453" i="1"/>
  <c r="X453" i="1"/>
  <c r="O453" i="1"/>
  <c r="BN452" i="1"/>
  <c r="BL452" i="1"/>
  <c r="X452" i="1"/>
  <c r="O452" i="1"/>
  <c r="BO451" i="1"/>
  <c r="BN451" i="1"/>
  <c r="BM451" i="1"/>
  <c r="BL451" i="1"/>
  <c r="Y451" i="1"/>
  <c r="X451" i="1"/>
  <c r="O451" i="1"/>
  <c r="BN450" i="1"/>
  <c r="BL450" i="1"/>
  <c r="X450" i="1"/>
  <c r="BN449" i="1"/>
  <c r="BL449" i="1"/>
  <c r="X449" i="1"/>
  <c r="X458" i="1" s="1"/>
  <c r="O449" i="1"/>
  <c r="W447" i="1"/>
  <c r="W446" i="1"/>
  <c r="BN445" i="1"/>
  <c r="BL445" i="1"/>
  <c r="X445" i="1"/>
  <c r="BN444" i="1"/>
  <c r="BM444" i="1"/>
  <c r="BL444" i="1"/>
  <c r="Y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BO438" i="1" s="1"/>
  <c r="O438" i="1"/>
  <c r="BO437" i="1"/>
  <c r="BN437" i="1"/>
  <c r="BM437" i="1"/>
  <c r="BL437" i="1"/>
  <c r="Y437" i="1"/>
  <c r="X437" i="1"/>
  <c r="X440" i="1" s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W430" i="1"/>
  <c r="BO429" i="1"/>
  <c r="BN429" i="1"/>
  <c r="BM429" i="1"/>
  <c r="BL429" i="1"/>
  <c r="Y429" i="1"/>
  <c r="X429" i="1"/>
  <c r="O429" i="1"/>
  <c r="BN428" i="1"/>
  <c r="BL428" i="1"/>
  <c r="X428" i="1"/>
  <c r="X430" i="1" s="1"/>
  <c r="O428" i="1"/>
  <c r="W426" i="1"/>
  <c r="W425" i="1"/>
  <c r="BN424" i="1"/>
  <c r="BL424" i="1"/>
  <c r="X424" i="1"/>
  <c r="BO424" i="1" s="1"/>
  <c r="BN423" i="1"/>
  <c r="BL423" i="1"/>
  <c r="X423" i="1"/>
  <c r="BO423" i="1" s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O421" i="1"/>
  <c r="BN420" i="1"/>
  <c r="BL420" i="1"/>
  <c r="X420" i="1"/>
  <c r="BO420" i="1" s="1"/>
  <c r="BN419" i="1"/>
  <c r="BL419" i="1"/>
  <c r="X419" i="1"/>
  <c r="BO419" i="1" s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O416" i="1" s="1"/>
  <c r="BN415" i="1"/>
  <c r="BL415" i="1"/>
  <c r="X415" i="1"/>
  <c r="BO415" i="1" s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O412" i="1" s="1"/>
  <c r="BN411" i="1"/>
  <c r="BL411" i="1"/>
  <c r="X411" i="1"/>
  <c r="BO411" i="1" s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O408" i="1" s="1"/>
  <c r="BN407" i="1"/>
  <c r="BL407" i="1"/>
  <c r="X407" i="1"/>
  <c r="BO407" i="1" s="1"/>
  <c r="O407" i="1"/>
  <c r="BO406" i="1"/>
  <c r="BN406" i="1"/>
  <c r="BM406" i="1"/>
  <c r="BL406" i="1"/>
  <c r="Y406" i="1"/>
  <c r="X406" i="1"/>
  <c r="O406" i="1"/>
  <c r="BN405" i="1"/>
  <c r="BL405" i="1"/>
  <c r="X405" i="1"/>
  <c r="BO405" i="1" s="1"/>
  <c r="BN404" i="1"/>
  <c r="BL404" i="1"/>
  <c r="X404" i="1"/>
  <c r="BO404" i="1" s="1"/>
  <c r="BN403" i="1"/>
  <c r="BL403" i="1"/>
  <c r="X403" i="1"/>
  <c r="BO403" i="1" s="1"/>
  <c r="BN402" i="1"/>
  <c r="BL402" i="1"/>
  <c r="X402" i="1"/>
  <c r="BO402" i="1" s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X426" i="1" s="1"/>
  <c r="O400" i="1"/>
  <c r="W398" i="1"/>
  <c r="W397" i="1"/>
  <c r="BO396" i="1"/>
  <c r="BN396" i="1"/>
  <c r="BM396" i="1"/>
  <c r="BL396" i="1"/>
  <c r="Y396" i="1"/>
  <c r="X396" i="1"/>
  <c r="O396" i="1"/>
  <c r="BN395" i="1"/>
  <c r="BL395" i="1"/>
  <c r="X395" i="1"/>
  <c r="R586" i="1" s="1"/>
  <c r="O395" i="1"/>
  <c r="W391" i="1"/>
  <c r="W390" i="1"/>
  <c r="BN389" i="1"/>
  <c r="BL389" i="1"/>
  <c r="X389" i="1"/>
  <c r="X391" i="1" s="1"/>
  <c r="O389" i="1"/>
  <c r="BO388" i="1"/>
  <c r="BN388" i="1"/>
  <c r="BM388" i="1"/>
  <c r="BL388" i="1"/>
  <c r="Y388" i="1"/>
  <c r="X388" i="1"/>
  <c r="X390" i="1" s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BO383" i="1" s="1"/>
  <c r="O383" i="1"/>
  <c r="BO382" i="1"/>
  <c r="BN382" i="1"/>
  <c r="BM382" i="1"/>
  <c r="BL382" i="1"/>
  <c r="Y382" i="1"/>
  <c r="X382" i="1"/>
  <c r="O382" i="1"/>
  <c r="BN381" i="1"/>
  <c r="BL381" i="1"/>
  <c r="X381" i="1"/>
  <c r="X385" i="1" s="1"/>
  <c r="O381" i="1"/>
  <c r="BO380" i="1"/>
  <c r="BN380" i="1"/>
  <c r="BM380" i="1"/>
  <c r="BL380" i="1"/>
  <c r="Y380" i="1"/>
  <c r="X380" i="1"/>
  <c r="X386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BO374" i="1"/>
  <c r="BN374" i="1"/>
  <c r="BM374" i="1"/>
  <c r="BL374" i="1"/>
  <c r="Y374" i="1"/>
  <c r="X374" i="1"/>
  <c r="X378" i="1" s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BO369" i="1" s="1"/>
  <c r="O369" i="1"/>
  <c r="BO368" i="1"/>
  <c r="BN368" i="1"/>
  <c r="BM368" i="1"/>
  <c r="BL368" i="1"/>
  <c r="Y368" i="1"/>
  <c r="X368" i="1"/>
  <c r="O368" i="1"/>
  <c r="BN367" i="1"/>
  <c r="BL367" i="1"/>
  <c r="X367" i="1"/>
  <c r="Q586" i="1" s="1"/>
  <c r="O367" i="1"/>
  <c r="W364" i="1"/>
  <c r="W363" i="1"/>
  <c r="BN362" i="1"/>
  <c r="BL362" i="1"/>
  <c r="X362" i="1"/>
  <c r="X364" i="1" s="1"/>
  <c r="O362" i="1"/>
  <c r="BO361" i="1"/>
  <c r="BN361" i="1"/>
  <c r="BM361" i="1"/>
  <c r="BL361" i="1"/>
  <c r="Y361" i="1"/>
  <c r="X361" i="1"/>
  <c r="X363" i="1" s="1"/>
  <c r="O361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X358" i="1" s="1"/>
  <c r="O356" i="1"/>
  <c r="BO355" i="1"/>
  <c r="BN355" i="1"/>
  <c r="BM355" i="1"/>
  <c r="BL355" i="1"/>
  <c r="Y355" i="1"/>
  <c r="X355" i="1"/>
  <c r="X359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BO350" i="1" s="1"/>
  <c r="O350" i="1"/>
  <c r="BO349" i="1"/>
  <c r="BN349" i="1"/>
  <c r="BM349" i="1"/>
  <c r="BL349" i="1"/>
  <c r="Y349" i="1"/>
  <c r="X349" i="1"/>
  <c r="O349" i="1"/>
  <c r="BN348" i="1"/>
  <c r="BL348" i="1"/>
  <c r="X348" i="1"/>
  <c r="X352" i="1" s="1"/>
  <c r="O348" i="1"/>
  <c r="W346" i="1"/>
  <c r="W345" i="1"/>
  <c r="BN344" i="1"/>
  <c r="BL344" i="1"/>
  <c r="X344" i="1"/>
  <c r="BO344" i="1" s="1"/>
  <c r="O344" i="1"/>
  <c r="BO343" i="1"/>
  <c r="BN343" i="1"/>
  <c r="BM343" i="1"/>
  <c r="BL343" i="1"/>
  <c r="Y343" i="1"/>
  <c r="X343" i="1"/>
  <c r="O343" i="1"/>
  <c r="BN342" i="1"/>
  <c r="BL342" i="1"/>
  <c r="X342" i="1"/>
  <c r="BO342" i="1" s="1"/>
  <c r="O342" i="1"/>
  <c r="BO341" i="1"/>
  <c r="BN341" i="1"/>
  <c r="BM341" i="1"/>
  <c r="BL341" i="1"/>
  <c r="Y341" i="1"/>
  <c r="X341" i="1"/>
  <c r="O341" i="1"/>
  <c r="BN340" i="1"/>
  <c r="BL340" i="1"/>
  <c r="X340" i="1"/>
  <c r="BO340" i="1" s="1"/>
  <c r="O340" i="1"/>
  <c r="BO339" i="1"/>
  <c r="BN339" i="1"/>
  <c r="BM339" i="1"/>
  <c r="BL339" i="1"/>
  <c r="Y339" i="1"/>
  <c r="X339" i="1"/>
  <c r="O339" i="1"/>
  <c r="BN338" i="1"/>
  <c r="BL338" i="1"/>
  <c r="X338" i="1"/>
  <c r="BO338" i="1" s="1"/>
  <c r="O338" i="1"/>
  <c r="BO337" i="1"/>
  <c r="BN337" i="1"/>
  <c r="BM337" i="1"/>
  <c r="BL337" i="1"/>
  <c r="Y337" i="1"/>
  <c r="X337" i="1"/>
  <c r="O337" i="1"/>
  <c r="BN336" i="1"/>
  <c r="BL336" i="1"/>
  <c r="X336" i="1"/>
  <c r="BO336" i="1" s="1"/>
  <c r="O336" i="1"/>
  <c r="BO335" i="1"/>
  <c r="BN335" i="1"/>
  <c r="BM335" i="1"/>
  <c r="BL335" i="1"/>
  <c r="Y335" i="1"/>
  <c r="X335" i="1"/>
  <c r="O335" i="1"/>
  <c r="BN334" i="1"/>
  <c r="BL334" i="1"/>
  <c r="X334" i="1"/>
  <c r="BO334" i="1" s="1"/>
  <c r="O334" i="1"/>
  <c r="BO333" i="1"/>
  <c r="BN333" i="1"/>
  <c r="BM333" i="1"/>
  <c r="BL333" i="1"/>
  <c r="Y333" i="1"/>
  <c r="X333" i="1"/>
  <c r="O333" i="1"/>
  <c r="BN332" i="1"/>
  <c r="BL332" i="1"/>
  <c r="X332" i="1"/>
  <c r="P586" i="1" s="1"/>
  <c r="O332" i="1"/>
  <c r="W328" i="1"/>
  <c r="W327" i="1"/>
  <c r="BN326" i="1"/>
  <c r="BL326" i="1"/>
  <c r="X326" i="1"/>
  <c r="X328" i="1" s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O306" i="1"/>
  <c r="BN306" i="1"/>
  <c r="BM306" i="1"/>
  <c r="BL306" i="1"/>
  <c r="Y306" i="1"/>
  <c r="X306" i="1"/>
  <c r="X308" i="1" s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Y297" i="1"/>
  <c r="X297" i="1"/>
  <c r="O297" i="1"/>
  <c r="BN296" i="1"/>
  <c r="BL296" i="1"/>
  <c r="X296" i="1"/>
  <c r="X303" i="1" s="1"/>
  <c r="O296" i="1"/>
  <c r="W293" i="1"/>
  <c r="W292" i="1"/>
  <c r="BN291" i="1"/>
  <c r="BL291" i="1"/>
  <c r="X291" i="1"/>
  <c r="BO291" i="1" s="1"/>
  <c r="O291" i="1"/>
  <c r="BO290" i="1"/>
  <c r="BN290" i="1"/>
  <c r="BM290" i="1"/>
  <c r="BL290" i="1"/>
  <c r="Y290" i="1"/>
  <c r="X290" i="1"/>
  <c r="O290" i="1"/>
  <c r="BN289" i="1"/>
  <c r="BL289" i="1"/>
  <c r="X289" i="1"/>
  <c r="X293" i="1" s="1"/>
  <c r="O289" i="1"/>
  <c r="W287" i="1"/>
  <c r="W286" i="1"/>
  <c r="BN285" i="1"/>
  <c r="BL285" i="1"/>
  <c r="X285" i="1"/>
  <c r="X287" i="1" s="1"/>
  <c r="O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X286" i="1" s="1"/>
  <c r="W281" i="1"/>
  <c r="W280" i="1"/>
  <c r="BN279" i="1"/>
  <c r="BL279" i="1"/>
  <c r="X279" i="1"/>
  <c r="BO279" i="1" s="1"/>
  <c r="O279" i="1"/>
  <c r="BO278" i="1"/>
  <c r="BN278" i="1"/>
  <c r="BM278" i="1"/>
  <c r="BL278" i="1"/>
  <c r="Y278" i="1"/>
  <c r="X278" i="1"/>
  <c r="O278" i="1"/>
  <c r="BN277" i="1"/>
  <c r="BL277" i="1"/>
  <c r="X277" i="1"/>
  <c r="X281" i="1" s="1"/>
  <c r="W275" i="1"/>
  <c r="W274" i="1"/>
  <c r="BO273" i="1"/>
  <c r="BN273" i="1"/>
  <c r="BM273" i="1"/>
  <c r="BL273" i="1"/>
  <c r="Y273" i="1"/>
  <c r="X273" i="1"/>
  <c r="O273" i="1"/>
  <c r="BN272" i="1"/>
  <c r="BL272" i="1"/>
  <c r="X272" i="1"/>
  <c r="BO272" i="1" s="1"/>
  <c r="O272" i="1"/>
  <c r="BO271" i="1"/>
  <c r="BN271" i="1"/>
  <c r="BM271" i="1"/>
  <c r="BL271" i="1"/>
  <c r="Y271" i="1"/>
  <c r="X271" i="1"/>
  <c r="O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X274" i="1" s="1"/>
  <c r="O264" i="1"/>
  <c r="W262" i="1"/>
  <c r="W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X262" i="1" s="1"/>
  <c r="O258" i="1"/>
  <c r="BO257" i="1"/>
  <c r="BN257" i="1"/>
  <c r="BM257" i="1"/>
  <c r="BL257" i="1"/>
  <c r="Y257" i="1"/>
  <c r="X257" i="1"/>
  <c r="X261" i="1" s="1"/>
  <c r="O257" i="1"/>
  <c r="W255" i="1"/>
  <c r="W254" i="1"/>
  <c r="BO253" i="1"/>
  <c r="BN253" i="1"/>
  <c r="BM253" i="1"/>
  <c r="BL253" i="1"/>
  <c r="Y253" i="1"/>
  <c r="X253" i="1"/>
  <c r="O253" i="1"/>
  <c r="BN252" i="1"/>
  <c r="BL252" i="1"/>
  <c r="X252" i="1"/>
  <c r="BO252" i="1" s="1"/>
  <c r="O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O245" i="1"/>
  <c r="BN244" i="1"/>
  <c r="BL244" i="1"/>
  <c r="X244" i="1"/>
  <c r="L586" i="1" s="1"/>
  <c r="W241" i="1"/>
  <c r="W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K586" i="1" s="1"/>
  <c r="O234" i="1"/>
  <c r="W231" i="1"/>
  <c r="W230" i="1"/>
  <c r="BN229" i="1"/>
  <c r="BL229" i="1"/>
  <c r="X229" i="1"/>
  <c r="X231" i="1" s="1"/>
  <c r="O229" i="1"/>
  <c r="BO228" i="1"/>
  <c r="BN228" i="1"/>
  <c r="BM228" i="1"/>
  <c r="BL228" i="1"/>
  <c r="Y228" i="1"/>
  <c r="X228" i="1"/>
  <c r="X230" i="1" s="1"/>
  <c r="O228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BO221" i="1" s="1"/>
  <c r="O221" i="1"/>
  <c r="BO220" i="1"/>
  <c r="BN220" i="1"/>
  <c r="BM220" i="1"/>
  <c r="BL220" i="1"/>
  <c r="Y220" i="1"/>
  <c r="X220" i="1"/>
  <c r="O220" i="1"/>
  <c r="BN219" i="1"/>
  <c r="BL219" i="1"/>
  <c r="X219" i="1"/>
  <c r="X225" i="1" s="1"/>
  <c r="O219" i="1"/>
  <c r="BO218" i="1"/>
  <c r="BN218" i="1"/>
  <c r="BM218" i="1"/>
  <c r="BL218" i="1"/>
  <c r="Y218" i="1"/>
  <c r="X218" i="1"/>
  <c r="O218" i="1"/>
  <c r="W215" i="1"/>
  <c r="W214" i="1"/>
  <c r="BO213" i="1"/>
  <c r="BN213" i="1"/>
  <c r="BM213" i="1"/>
  <c r="BL213" i="1"/>
  <c r="Y213" i="1"/>
  <c r="X213" i="1"/>
  <c r="BO212" i="1"/>
  <c r="BN212" i="1"/>
  <c r="BM212" i="1"/>
  <c r="BL212" i="1"/>
  <c r="Y212" i="1"/>
  <c r="X212" i="1"/>
  <c r="BO211" i="1"/>
  <c r="BN211" i="1"/>
  <c r="BM211" i="1"/>
  <c r="BL211" i="1"/>
  <c r="Y211" i="1"/>
  <c r="X211" i="1"/>
  <c r="O211" i="1"/>
  <c r="BN210" i="1"/>
  <c r="BL210" i="1"/>
  <c r="X210" i="1"/>
  <c r="X214" i="1" s="1"/>
  <c r="O210" i="1"/>
  <c r="BO209" i="1"/>
  <c r="BN209" i="1"/>
  <c r="BM209" i="1"/>
  <c r="BL209" i="1"/>
  <c r="Y209" i="1"/>
  <c r="X209" i="1"/>
  <c r="X215" i="1" s="1"/>
  <c r="W207" i="1"/>
  <c r="W206" i="1"/>
  <c r="BN205" i="1"/>
  <c r="BL205" i="1"/>
  <c r="X205" i="1"/>
  <c r="BO205" i="1" s="1"/>
  <c r="O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O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X207" i="1" s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X186" i="1" s="1"/>
  <c r="O178" i="1"/>
  <c r="W176" i="1"/>
  <c r="W175" i="1"/>
  <c r="BN174" i="1"/>
  <c r="BL174" i="1"/>
  <c r="X174" i="1"/>
  <c r="X176" i="1" s="1"/>
  <c r="O174" i="1"/>
  <c r="BO173" i="1"/>
  <c r="BN173" i="1"/>
  <c r="BM173" i="1"/>
  <c r="BL173" i="1"/>
  <c r="Y173" i="1"/>
  <c r="X173" i="1"/>
  <c r="X175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I586" i="1" s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H586" i="1" s="1"/>
  <c r="O155" i="1"/>
  <c r="W152" i="1"/>
  <c r="W151" i="1"/>
  <c r="BN150" i="1"/>
  <c r="BL150" i="1"/>
  <c r="X150" i="1"/>
  <c r="X152" i="1" s="1"/>
  <c r="O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O140" i="1"/>
  <c r="BN140" i="1"/>
  <c r="BM140" i="1"/>
  <c r="BL140" i="1"/>
  <c r="Y140" i="1"/>
  <c r="X140" i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X141" i="1" s="1"/>
  <c r="O137" i="1"/>
  <c r="BO136" i="1"/>
  <c r="BN136" i="1"/>
  <c r="BM136" i="1"/>
  <c r="BL136" i="1"/>
  <c r="Y136" i="1"/>
  <c r="X136" i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2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X124" i="1" s="1"/>
  <c r="O108" i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6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6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X8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6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24" i="1"/>
  <c r="W580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Y286" i="1" l="1"/>
  <c r="Y175" i="1"/>
  <c r="B586" i="1"/>
  <c r="W577" i="1"/>
  <c r="W578" i="1"/>
  <c r="Y23" i="1"/>
  <c r="Y24" i="1" s="1"/>
  <c r="BM23" i="1"/>
  <c r="BO23" i="1"/>
  <c r="X24" i="1"/>
  <c r="W576" i="1"/>
  <c r="Y27" i="1"/>
  <c r="Y36" i="1" s="1"/>
  <c r="BM27" i="1"/>
  <c r="BO27" i="1"/>
  <c r="X578" i="1" s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86" i="1"/>
  <c r="Y60" i="1"/>
  <c r="Y63" i="1" s="1"/>
  <c r="BM60" i="1"/>
  <c r="BO60" i="1"/>
  <c r="X64" i="1"/>
  <c r="X576" i="1" s="1"/>
  <c r="E586" i="1"/>
  <c r="Y68" i="1"/>
  <c r="Y88" i="1" s="1"/>
  <c r="BM68" i="1"/>
  <c r="BO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5" i="1" s="1"/>
  <c r="BM92" i="1"/>
  <c r="BO92" i="1"/>
  <c r="Y94" i="1"/>
  <c r="BM94" i="1"/>
  <c r="Y98" i="1"/>
  <c r="BM98" i="1"/>
  <c r="BO98" i="1"/>
  <c r="Y100" i="1"/>
  <c r="BM100" i="1"/>
  <c r="Y102" i="1"/>
  <c r="BM102" i="1"/>
  <c r="Y104" i="1"/>
  <c r="BM104" i="1"/>
  <c r="X105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X123" i="1"/>
  <c r="Y126" i="1"/>
  <c r="BM126" i="1"/>
  <c r="BO126" i="1"/>
  <c r="Y128" i="1"/>
  <c r="BM128" i="1"/>
  <c r="Y130" i="1"/>
  <c r="BM130" i="1"/>
  <c r="X133" i="1"/>
  <c r="F586" i="1"/>
  <c r="Y137" i="1"/>
  <c r="Y141" i="1" s="1"/>
  <c r="BM137" i="1"/>
  <c r="BO137" i="1"/>
  <c r="Y139" i="1"/>
  <c r="BM139" i="1"/>
  <c r="X142" i="1"/>
  <c r="G586" i="1"/>
  <c r="Y150" i="1"/>
  <c r="Y151" i="1" s="1"/>
  <c r="BM150" i="1"/>
  <c r="BO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BM174" i="1"/>
  <c r="BO174" i="1"/>
  <c r="Y178" i="1"/>
  <c r="Y186" i="1" s="1"/>
  <c r="BM178" i="1"/>
  <c r="BO178" i="1"/>
  <c r="Y180" i="1"/>
  <c r="BM180" i="1"/>
  <c r="Y182" i="1"/>
  <c r="BM182" i="1"/>
  <c r="Y184" i="1"/>
  <c r="BM184" i="1"/>
  <c r="X187" i="1"/>
  <c r="Y190" i="1"/>
  <c r="Y206" i="1" s="1"/>
  <c r="BM190" i="1"/>
  <c r="Y193" i="1"/>
  <c r="BM193" i="1"/>
  <c r="Y194" i="1"/>
  <c r="BM194" i="1"/>
  <c r="Y196" i="1"/>
  <c r="BM196" i="1"/>
  <c r="Y198" i="1"/>
  <c r="BM198" i="1"/>
  <c r="Y205" i="1"/>
  <c r="BM205" i="1"/>
  <c r="X206" i="1"/>
  <c r="Y210" i="1"/>
  <c r="Y214" i="1" s="1"/>
  <c r="BM210" i="1"/>
  <c r="BO210" i="1"/>
  <c r="J586" i="1"/>
  <c r="Y219" i="1"/>
  <c r="BM219" i="1"/>
  <c r="BO219" i="1"/>
  <c r="Y221" i="1"/>
  <c r="Y225" i="1" s="1"/>
  <c r="BM221" i="1"/>
  <c r="Y223" i="1"/>
  <c r="BM223" i="1"/>
  <c r="X226" i="1"/>
  <c r="Y229" i="1"/>
  <c r="Y230" i="1" s="1"/>
  <c r="BM229" i="1"/>
  <c r="BO229" i="1"/>
  <c r="Y234" i="1"/>
  <c r="Y240" i="1" s="1"/>
  <c r="BM234" i="1"/>
  <c r="BO234" i="1"/>
  <c r="Y236" i="1"/>
  <c r="BM236" i="1"/>
  <c r="Y238" i="1"/>
  <c r="BM238" i="1"/>
  <c r="X241" i="1"/>
  <c r="Y244" i="1"/>
  <c r="Y254" i="1" s="1"/>
  <c r="BM244" i="1"/>
  <c r="BO244" i="1"/>
  <c r="Y248" i="1"/>
  <c r="BM248" i="1"/>
  <c r="Y250" i="1"/>
  <c r="BM250" i="1"/>
  <c r="Y252" i="1"/>
  <c r="BM252" i="1"/>
  <c r="X255" i="1"/>
  <c r="Y258" i="1"/>
  <c r="Y261" i="1" s="1"/>
  <c r="BM258" i="1"/>
  <c r="BO258" i="1"/>
  <c r="Y260" i="1"/>
  <c r="BM260" i="1"/>
  <c r="Y264" i="1"/>
  <c r="BM264" i="1"/>
  <c r="BO264" i="1"/>
  <c r="Y266" i="1"/>
  <c r="BM266" i="1"/>
  <c r="Y268" i="1"/>
  <c r="BM268" i="1"/>
  <c r="Y270" i="1"/>
  <c r="BM270" i="1"/>
  <c r="Y272" i="1"/>
  <c r="BM272" i="1"/>
  <c r="X275" i="1"/>
  <c r="Y277" i="1"/>
  <c r="BM277" i="1"/>
  <c r="BO277" i="1"/>
  <c r="Y279" i="1"/>
  <c r="BM279" i="1"/>
  <c r="X280" i="1"/>
  <c r="Y285" i="1"/>
  <c r="BM285" i="1"/>
  <c r="BO285" i="1"/>
  <c r="Y289" i="1"/>
  <c r="Y292" i="1" s="1"/>
  <c r="BM289" i="1"/>
  <c r="BO289" i="1"/>
  <c r="Y291" i="1"/>
  <c r="BM291" i="1"/>
  <c r="X292" i="1"/>
  <c r="Y296" i="1"/>
  <c r="Y303" i="1" s="1"/>
  <c r="BM296" i="1"/>
  <c r="BO296" i="1"/>
  <c r="BO297" i="1"/>
  <c r="BM297" i="1"/>
  <c r="BO299" i="1"/>
  <c r="BM299" i="1"/>
  <c r="Y299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H9" i="1"/>
  <c r="A10" i="1"/>
  <c r="F9" i="1"/>
  <c r="J9" i="1"/>
  <c r="X55" i="1"/>
  <c r="X165" i="1"/>
  <c r="X170" i="1"/>
  <c r="X240" i="1"/>
  <c r="X254" i="1"/>
  <c r="N586" i="1"/>
  <c r="X304" i="1"/>
  <c r="BO301" i="1"/>
  <c r="BM301" i="1"/>
  <c r="X577" i="1" s="1"/>
  <c r="X579" i="1" s="1"/>
  <c r="Y301" i="1"/>
  <c r="BO318" i="1"/>
  <c r="BM318" i="1"/>
  <c r="Y318" i="1"/>
  <c r="X320" i="1"/>
  <c r="X324" i="1"/>
  <c r="X323" i="1"/>
  <c r="BO322" i="1"/>
  <c r="BM322" i="1"/>
  <c r="Y322" i="1"/>
  <c r="Y323" i="1" s="1"/>
  <c r="Y326" i="1"/>
  <c r="Y327" i="1" s="1"/>
  <c r="BM326" i="1"/>
  <c r="BO326" i="1"/>
  <c r="X327" i="1"/>
  <c r="Y332" i="1"/>
  <c r="Y345" i="1" s="1"/>
  <c r="BM332" i="1"/>
  <c r="BO332" i="1"/>
  <c r="Y334" i="1"/>
  <c r="BM334" i="1"/>
  <c r="Y336" i="1"/>
  <c r="BM336" i="1"/>
  <c r="Y338" i="1"/>
  <c r="BM338" i="1"/>
  <c r="Y340" i="1"/>
  <c r="BM340" i="1"/>
  <c r="Y342" i="1"/>
  <c r="BM342" i="1"/>
  <c r="Y344" i="1"/>
  <c r="BM344" i="1"/>
  <c r="X345" i="1"/>
  <c r="Y348" i="1"/>
  <c r="Y352" i="1" s="1"/>
  <c r="BM348" i="1"/>
  <c r="BO348" i="1"/>
  <c r="Y350" i="1"/>
  <c r="BM350" i="1"/>
  <c r="X353" i="1"/>
  <c r="Y356" i="1"/>
  <c r="Y358" i="1" s="1"/>
  <c r="BM356" i="1"/>
  <c r="BO356" i="1"/>
  <c r="Y362" i="1"/>
  <c r="Y363" i="1" s="1"/>
  <c r="BM362" i="1"/>
  <c r="BO362" i="1"/>
  <c r="Y367" i="1"/>
  <c r="Y371" i="1" s="1"/>
  <c r="BM367" i="1"/>
  <c r="BO367" i="1"/>
  <c r="Y369" i="1"/>
  <c r="BM369" i="1"/>
  <c r="X372" i="1"/>
  <c r="Y375" i="1"/>
  <c r="Y377" i="1" s="1"/>
  <c r="BM375" i="1"/>
  <c r="BO375" i="1"/>
  <c r="Y381" i="1"/>
  <c r="BM381" i="1"/>
  <c r="BO381" i="1"/>
  <c r="Y383" i="1"/>
  <c r="Y385" i="1" s="1"/>
  <c r="BM383" i="1"/>
  <c r="Y389" i="1"/>
  <c r="Y390" i="1" s="1"/>
  <c r="BM389" i="1"/>
  <c r="BO389" i="1"/>
  <c r="Y395" i="1"/>
  <c r="Y397" i="1" s="1"/>
  <c r="BM395" i="1"/>
  <c r="BO395" i="1"/>
  <c r="X398" i="1"/>
  <c r="Y402" i="1"/>
  <c r="Y425" i="1" s="1"/>
  <c r="BM402" i="1"/>
  <c r="Y403" i="1"/>
  <c r="BM403" i="1"/>
  <c r="Y404" i="1"/>
  <c r="BM404" i="1"/>
  <c r="Y405" i="1"/>
  <c r="BM405" i="1"/>
  <c r="Y407" i="1"/>
  <c r="BM407" i="1"/>
  <c r="Y408" i="1"/>
  <c r="BM408" i="1"/>
  <c r="Y411" i="1"/>
  <c r="BM411" i="1"/>
  <c r="Y412" i="1"/>
  <c r="BM412" i="1"/>
  <c r="Y415" i="1"/>
  <c r="BM415" i="1"/>
  <c r="Y416" i="1"/>
  <c r="BM416" i="1"/>
  <c r="Y419" i="1"/>
  <c r="BM419" i="1"/>
  <c r="Y420" i="1"/>
  <c r="BM420" i="1"/>
  <c r="Y423" i="1"/>
  <c r="BM423" i="1"/>
  <c r="Y424" i="1"/>
  <c r="BM424" i="1"/>
  <c r="X425" i="1"/>
  <c r="Y428" i="1"/>
  <c r="Y430" i="1" s="1"/>
  <c r="BM428" i="1"/>
  <c r="BO428" i="1"/>
  <c r="X431" i="1"/>
  <c r="Y438" i="1"/>
  <c r="Y440" i="1" s="1"/>
  <c r="BM438" i="1"/>
  <c r="X441" i="1"/>
  <c r="S586" i="1"/>
  <c r="X446" i="1"/>
  <c r="BO444" i="1"/>
  <c r="BO450" i="1"/>
  <c r="BM450" i="1"/>
  <c r="Y450" i="1"/>
  <c r="BO455" i="1"/>
  <c r="BM455" i="1"/>
  <c r="Y455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BO497" i="1"/>
  <c r="BM497" i="1"/>
  <c r="Y497" i="1"/>
  <c r="BO501" i="1"/>
  <c r="BM501" i="1"/>
  <c r="Y501" i="1"/>
  <c r="BO504" i="1"/>
  <c r="BM504" i="1"/>
  <c r="Y504" i="1"/>
  <c r="X511" i="1"/>
  <c r="BO508" i="1"/>
  <c r="BM508" i="1"/>
  <c r="Y508" i="1"/>
  <c r="Y510" i="1" s="1"/>
  <c r="BO516" i="1"/>
  <c r="BM516" i="1"/>
  <c r="Y516" i="1"/>
  <c r="X346" i="1"/>
  <c r="X371" i="1"/>
  <c r="X397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BO477" i="1"/>
  <c r="BM477" i="1"/>
  <c r="Y477" i="1"/>
  <c r="X479" i="1"/>
  <c r="BO483" i="1"/>
  <c r="BM483" i="1"/>
  <c r="Y483" i="1"/>
  <c r="Y484" i="1" s="1"/>
  <c r="X485" i="1"/>
  <c r="BO494" i="1"/>
  <c r="BM494" i="1"/>
  <c r="Y494" i="1"/>
  <c r="Y505" i="1" s="1"/>
  <c r="BO499" i="1"/>
  <c r="BM499" i="1"/>
  <c r="Y499" i="1"/>
  <c r="BO502" i="1"/>
  <c r="BM502" i="1"/>
  <c r="Y502" i="1"/>
  <c r="X510" i="1"/>
  <c r="Y519" i="1"/>
  <c r="BO514" i="1"/>
  <c r="BM514" i="1"/>
  <c r="Y514" i="1"/>
  <c r="Y525" i="1"/>
  <c r="BO523" i="1"/>
  <c r="BM523" i="1"/>
  <c r="Y523" i="1"/>
  <c r="U586" i="1"/>
  <c r="X484" i="1"/>
  <c r="V586" i="1"/>
  <c r="X505" i="1"/>
  <c r="X520" i="1"/>
  <c r="Y518" i="1"/>
  <c r="BM518" i="1"/>
  <c r="X519" i="1"/>
  <c r="X525" i="1"/>
  <c r="X526" i="1"/>
  <c r="Y534" i="1"/>
  <c r="Y543" i="1" s="1"/>
  <c r="BM534" i="1"/>
  <c r="BO534" i="1"/>
  <c r="Y535" i="1"/>
  <c r="BM535" i="1"/>
  <c r="Y536" i="1"/>
  <c r="BM536" i="1"/>
  <c r="Y537" i="1"/>
  <c r="BM537" i="1"/>
  <c r="Y538" i="1"/>
  <c r="BM538" i="1"/>
  <c r="Y539" i="1"/>
  <c r="BM539" i="1"/>
  <c r="Y540" i="1"/>
  <c r="BM540" i="1"/>
  <c r="Y541" i="1"/>
  <c r="BM541" i="1"/>
  <c r="Y542" i="1"/>
  <c r="BM542" i="1"/>
  <c r="X543" i="1"/>
  <c r="Y554" i="1"/>
  <c r="Y559" i="1" s="1"/>
  <c r="BM554" i="1"/>
  <c r="BO554" i="1"/>
  <c r="Y555" i="1"/>
  <c r="BM555" i="1"/>
  <c r="Y556" i="1"/>
  <c r="BM556" i="1"/>
  <c r="Y557" i="1"/>
  <c r="BM557" i="1"/>
  <c r="Y558" i="1"/>
  <c r="BM558" i="1"/>
  <c r="X559" i="1"/>
  <c r="Y570" i="1"/>
  <c r="Y574" i="1" s="1"/>
  <c r="BM570" i="1"/>
  <c r="BO570" i="1"/>
  <c r="Y571" i="1"/>
  <c r="BM571" i="1"/>
  <c r="Y572" i="1"/>
  <c r="BM572" i="1"/>
  <c r="Y573" i="1"/>
  <c r="BM573" i="1"/>
  <c r="X574" i="1"/>
  <c r="X544" i="1"/>
  <c r="Y478" i="1" l="1"/>
  <c r="X580" i="1"/>
  <c r="Y458" i="1"/>
  <c r="Y319" i="1"/>
  <c r="Y280" i="1"/>
  <c r="Y274" i="1"/>
  <c r="Y164" i="1"/>
  <c r="Y132" i="1"/>
  <c r="Y123" i="1"/>
  <c r="Y105" i="1"/>
  <c r="Y581" i="1" s="1"/>
  <c r="W579" i="1"/>
</calcChain>
</file>

<file path=xl/sharedStrings.xml><?xml version="1.0" encoding="utf-8"?>
<sst xmlns="http://schemas.openxmlformats.org/spreadsheetml/2006/main" count="2572" uniqueCount="859">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</sst>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71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5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0.41666666666666669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100</v>
      </c>
      <c r="X53" s="406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9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9.2592592592592595</v>
      </c>
      <c r="X55" s="407">
        <f>IFERROR(X53/H53,"0")+IFERROR(X54/H54,"0")</f>
        <v>10</v>
      </c>
      <c r="Y55" s="407">
        <f>IFERROR(IF(Y53="",0,Y53),"0")+IFERROR(IF(Y54="",0,Y54),"0")</f>
        <v>0.21749999999999997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100</v>
      </c>
      <c r="X56" s="407">
        <f>IFERROR(SUM(X53:X54),"0")</f>
        <v>108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350</v>
      </c>
      <c r="X60" s="406">
        <f>IFERROR(IF(W60="",0,CEILING((W60/$H60),1)*$H60),"")</f>
        <v>356.40000000000003</v>
      </c>
      <c r="Y60" s="36">
        <f>IFERROR(IF(X60=0,"",ROUNDUP(X60/H60,0)*0.02175),"")</f>
        <v>0.71775</v>
      </c>
      <c r="Z60" s="56"/>
      <c r="AA60" s="57"/>
      <c r="AE60" s="64"/>
      <c r="BB60" s="82" t="s">
        <v>1</v>
      </c>
      <c r="BL60" s="64">
        <f>IFERROR(W60*I60/H60,"0")</f>
        <v>365.55555555555554</v>
      </c>
      <c r="BM60" s="64">
        <f>IFERROR(X60*I60/H60,"0")</f>
        <v>372.23999999999995</v>
      </c>
      <c r="BN60" s="64">
        <f>IFERROR(1/J60*(W60/H60),"0")</f>
        <v>0.57870370370370361</v>
      </c>
      <c r="BO60" s="64">
        <f>IFERROR(1/J60*(X60/H60),"0")</f>
        <v>0.5892857142857143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32.407407407407405</v>
      </c>
      <c r="X63" s="407">
        <f>IFERROR(X59/H59,"0")+IFERROR(X60/H60,"0")+IFERROR(X61/H61,"0")+IFERROR(X62/H62,"0")</f>
        <v>33</v>
      </c>
      <c r="Y63" s="407">
        <f>IFERROR(IF(Y59="",0,Y59),"0")+IFERROR(IF(Y60="",0,Y60),"0")+IFERROR(IF(Y61="",0,Y61),"0")+IFERROR(IF(Y62="",0,Y62),"0")</f>
        <v>0.71775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350</v>
      </c>
      <c r="X64" s="407">
        <f>IFERROR(SUM(X59:X62),"0")</f>
        <v>356.40000000000003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0</v>
      </c>
      <c r="X69" s="40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0</v>
      </c>
      <c r="X71" s="40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9">
        <v>4680115882133</v>
      </c>
      <c r="E72" s="410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9">
        <v>4680115882133</v>
      </c>
      <c r="E73" s="410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0</v>
      </c>
      <c r="X76" s="40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9</v>
      </c>
      <c r="X81" s="406">
        <f t="shared" si="6"/>
        <v>9</v>
      </c>
      <c r="Y81" s="36">
        <f t="shared" si="12"/>
        <v>1.874E-2</v>
      </c>
      <c r="Z81" s="56"/>
      <c r="AA81" s="57"/>
      <c r="AE81" s="64"/>
      <c r="BB81" s="99" t="s">
        <v>1</v>
      </c>
      <c r="BL81" s="64">
        <f t="shared" si="8"/>
        <v>9.42</v>
      </c>
      <c r="BM81" s="64">
        <f t="shared" si="9"/>
        <v>9.42</v>
      </c>
      <c r="BN81" s="64">
        <f t="shared" si="10"/>
        <v>1.6666666666666666E-2</v>
      </c>
      <c r="BO81" s="64">
        <f t="shared" si="11"/>
        <v>1.6666666666666666E-2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1.874E-2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9</v>
      </c>
      <c r="X89" s="407">
        <f>IFERROR(SUM(X67:X87),"0")</f>
        <v>9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10</v>
      </c>
      <c r="X99" s="406">
        <f t="shared" si="13"/>
        <v>12.600000000000001</v>
      </c>
      <c r="Y99" s="36">
        <f>IFERROR(IF(X99=0,"",ROUNDUP(X99/H99,0)*0.00937),"")</f>
        <v>2.811E-2</v>
      </c>
      <c r="Z99" s="56"/>
      <c r="AA99" s="57"/>
      <c r="AE99" s="64"/>
      <c r="BB99" s="111" t="s">
        <v>1</v>
      </c>
      <c r="BL99" s="64">
        <f t="shared" si="14"/>
        <v>10.714285714285714</v>
      </c>
      <c r="BM99" s="64">
        <f t="shared" si="15"/>
        <v>13.5</v>
      </c>
      <c r="BN99" s="64">
        <f t="shared" si="16"/>
        <v>1.984126984126984E-2</v>
      </c>
      <c r="BO99" s="64">
        <f t="shared" si="17"/>
        <v>2.5000000000000001E-2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2.3809523809523809</v>
      </c>
      <c r="X105" s="407">
        <f>IFERROR(X98/H98,"0")+IFERROR(X99/H99,"0")+IFERROR(X100/H100,"0")+IFERROR(X101/H101,"0")+IFERROR(X102/H102,"0")+IFERROR(X103/H103,"0")+IFERROR(X104/H104,"0")</f>
        <v>3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2.811E-2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10</v>
      </c>
      <c r="X106" s="407">
        <f>IFERROR(SUM(X98:X104),"0")</f>
        <v>12.600000000000001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4301051437</v>
      </c>
      <c r="D108" s="409">
        <v>4607091386967</v>
      </c>
      <c r="E108" s="410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09">
        <v>4607091386967</v>
      </c>
      <c r="E109" s="410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30</v>
      </c>
      <c r="X109" s="406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0</v>
      </c>
      <c r="X114" s="406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3.5714285714285712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4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8.6999999999999994E-2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30</v>
      </c>
      <c r="X124" s="407">
        <f>IFERROR(SUM(X108:X122),"0")</f>
        <v>33.6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4301051360</v>
      </c>
      <c r="D136" s="409">
        <v>4607091385168</v>
      </c>
      <c r="E136" s="410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230</v>
      </c>
      <c r="B137" s="54" t="s">
        <v>232</v>
      </c>
      <c r="C137" s="31">
        <v>4301051612</v>
      </c>
      <c r="D137" s="409">
        <v>4607091385168</v>
      </c>
      <c r="E137" s="410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30</v>
      </c>
      <c r="X137" s="406">
        <f>IFERROR(IF(W137="",0,CEILING((W137/$H137),1)*$H137),"")</f>
        <v>33.6</v>
      </c>
      <c r="Y137" s="36">
        <f>IFERROR(IF(X137=0,"",ROUNDUP(X137/H137,0)*0.02175),"")</f>
        <v>8.6999999999999994E-2</v>
      </c>
      <c r="Z137" s="56"/>
      <c r="AA137" s="57"/>
      <c r="AE137" s="64"/>
      <c r="BB137" s="139" t="s">
        <v>1</v>
      </c>
      <c r="BL137" s="64">
        <f>IFERROR(W137*I137/H137,"0")</f>
        <v>31.992857142857144</v>
      </c>
      <c r="BM137" s="64">
        <f>IFERROR(X137*I137/H137,"0")</f>
        <v>35.832000000000001</v>
      </c>
      <c r="BN137" s="64">
        <f>IFERROR(1/J137*(W137/H137),"0")</f>
        <v>6.377551020408162E-2</v>
      </c>
      <c r="BO137" s="64">
        <f>IFERROR(1/J137*(X137/H137),"0")</f>
        <v>7.1428571428571425E-2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0</v>
      </c>
      <c r="X139" s="40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3.5714285714285712</v>
      </c>
      <c r="X141" s="407">
        <f>IFERROR(X136/H136,"0")+IFERROR(X137/H137,"0")+IFERROR(X138/H138,"0")+IFERROR(X139/H139,"0")+IFERROR(X140/H140,"0")</f>
        <v>4</v>
      </c>
      <c r="Y141" s="407">
        <f>IFERROR(IF(Y136="",0,Y136),"0")+IFERROR(IF(Y137="",0,Y137),"0")+IFERROR(IF(Y138="",0,Y138),"0")+IFERROR(IF(Y139="",0,Y139),"0")+IFERROR(IF(Y140="",0,Y140),"0")</f>
        <v>8.6999999999999994E-2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30</v>
      </c>
      <c r="X142" s="407">
        <f>IFERROR(SUM(X136:X140),"0")</f>
        <v>33.6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0</v>
      </c>
      <c r="X164" s="407">
        <f>IFERROR(X155/H155,"0")+IFERROR(X156/H156,"0")+IFERROR(X157/H157,"0")+IFERROR(X158/H158,"0")+IFERROR(X159/H159,"0")+IFERROR(X160/H160,"0")+IFERROR(X161/H161,"0")+IFERROR(X162/H162,"0")+IFERROR(X163/H163,"0")</f>
        <v>0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0</v>
      </c>
      <c r="X165" s="407">
        <f>IFERROR(SUM(X155:X163),"0")</f>
        <v>0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0</v>
      </c>
      <c r="X201" s="406">
        <f t="shared" si="38"/>
        <v>0</v>
      </c>
      <c r="Y201" s="36" t="str">
        <f t="shared" si="43"/>
        <v/>
      </c>
      <c r="Z201" s="56"/>
      <c r="AA201" s="57"/>
      <c r="AE201" s="64"/>
      <c r="BB201" s="181" t="s">
        <v>1</v>
      </c>
      <c r="BL201" s="64">
        <f t="shared" si="39"/>
        <v>0</v>
      </c>
      <c r="BM201" s="64">
        <f t="shared" si="40"/>
        <v>0</v>
      </c>
      <c r="BN201" s="64">
        <f t="shared" si="41"/>
        <v>0</v>
      </c>
      <c r="BO201" s="64">
        <f t="shared" si="42"/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0</v>
      </c>
      <c r="X207" s="407">
        <f>IFERROR(SUM(X189:X205),"0")</f>
        <v>0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0</v>
      </c>
      <c r="X225" s="407">
        <f>IFERROR(X218/H218,"0")+IFERROR(X219/H219,"0")+IFERROR(X220/H220,"0")+IFERROR(X221/H221,"0")+IFERROR(X222/H222,"0")+IFERROR(X223/H223,"0")+IFERROR(X224/H224,"0")</f>
        <v>0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0</v>
      </c>
      <c r="X226" s="407">
        <f>IFERROR(SUM(X218:X224),"0")</f>
        <v>0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100</v>
      </c>
      <c r="X244" s="406">
        <f t="shared" ref="X244:X253" si="54">IFERROR(IF(W244="",0,CEILING((W244/$H244),1)*$H244),"")</f>
        <v>108</v>
      </c>
      <c r="Y244" s="36">
        <f>IFERROR(IF(X244=0,"",ROUNDUP(X244/H244,0)*0.02175),"")</f>
        <v>0.21749999999999997</v>
      </c>
      <c r="Z244" s="56"/>
      <c r="AA244" s="57"/>
      <c r="AE244" s="64"/>
      <c r="BB244" s="206" t="s">
        <v>1</v>
      </c>
      <c r="BL244" s="64">
        <f t="shared" ref="BL244:BL253" si="55">IFERROR(W244*I244/H244,"0")</f>
        <v>104.44444444444444</v>
      </c>
      <c r="BM244" s="64">
        <f t="shared" ref="BM244:BM253" si="56">IFERROR(X244*I244/H244,"0")</f>
        <v>112.8</v>
      </c>
      <c r="BN244" s="64">
        <f t="shared" ref="BN244:BN253" si="57">IFERROR(1/J244*(W244/H244),"0")</f>
        <v>0.16534391534391535</v>
      </c>
      <c r="BO244" s="64">
        <f t="shared" ref="BO244:BO253" si="58">IFERROR(1/J244*(X244/H244),"0")</f>
        <v>0.17857142857142855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9.2592592592592595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10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0.21749999999999997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100</v>
      </c>
      <c r="X255" s="407">
        <f>IFERROR(SUM(X244:X253),"0")</f>
        <v>108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100</v>
      </c>
      <c r="X257" s="406">
        <f>IFERROR(IF(W257="",0,CEILING((W257/$H257),1)*$H257),"")</f>
        <v>100.80000000000001</v>
      </c>
      <c r="Y257" s="36">
        <f>IFERROR(IF(X257=0,"",ROUNDUP(X257/H257,0)*0.00753),"")</f>
        <v>0.18071999999999999</v>
      </c>
      <c r="Z257" s="56"/>
      <c r="AA257" s="57"/>
      <c r="AE257" s="64"/>
      <c r="BB257" s="216" t="s">
        <v>1</v>
      </c>
      <c r="BL257" s="64">
        <f>IFERROR(W257*I257/H257,"0")</f>
        <v>106.19047619047619</v>
      </c>
      <c r="BM257" s="64">
        <f>IFERROR(X257*I257/H257,"0")</f>
        <v>107.04</v>
      </c>
      <c r="BN257" s="64">
        <f>IFERROR(1/J257*(W257/H257),"0")</f>
        <v>0.15262515262515264</v>
      </c>
      <c r="BO257" s="64">
        <f>IFERROR(1/J257*(X257/H257),"0")</f>
        <v>0.15384615384615385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120</v>
      </c>
      <c r="X258" s="406">
        <f>IFERROR(IF(W258="",0,CEILING((W258/$H258),1)*$H258),"")</f>
        <v>121.80000000000001</v>
      </c>
      <c r="Y258" s="36">
        <f>IFERROR(IF(X258=0,"",ROUNDUP(X258/H258,0)*0.00753),"")</f>
        <v>0.21837000000000001</v>
      </c>
      <c r="Z258" s="56"/>
      <c r="AA258" s="57"/>
      <c r="AE258" s="64"/>
      <c r="BB258" s="217" t="s">
        <v>1</v>
      </c>
      <c r="BL258" s="64">
        <f>IFERROR(W258*I258/H258,"0")</f>
        <v>127.42857142857143</v>
      </c>
      <c r="BM258" s="64">
        <f>IFERROR(X258*I258/H258,"0")</f>
        <v>129.34</v>
      </c>
      <c r="BN258" s="64">
        <f>IFERROR(1/J258*(W258/H258),"0")</f>
        <v>0.18315018315018314</v>
      </c>
      <c r="BO258" s="64">
        <f>IFERROR(1/J258*(X258/H258),"0")</f>
        <v>0.1858974358974359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52.38095238095238</v>
      </c>
      <c r="X261" s="407">
        <f>IFERROR(X257/H257,"0")+IFERROR(X258/H258,"0")+IFERROR(X259/H259,"0")+IFERROR(X260/H260,"0")</f>
        <v>53</v>
      </c>
      <c r="Y261" s="407">
        <f>IFERROR(IF(Y257="",0,Y257),"0")+IFERROR(IF(Y258="",0,Y258),"0")+IFERROR(IF(Y259="",0,Y259),"0")+IFERROR(IF(Y260="",0,Y260),"0")</f>
        <v>0.39909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220</v>
      </c>
      <c r="X262" s="407">
        <f>IFERROR(SUM(X257:X260),"0")</f>
        <v>222.60000000000002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1400</v>
      </c>
      <c r="X264" s="406">
        <f t="shared" ref="X264:X273" si="60">IFERROR(IF(W264="",0,CEILING((W264/$H264),1)*$H264),"")</f>
        <v>1404</v>
      </c>
      <c r="Y264" s="36">
        <f>IFERROR(IF(X264=0,"",ROUNDUP(X264/H264,0)*0.02175),"")</f>
        <v>3.9149999999999996</v>
      </c>
      <c r="Z264" s="56"/>
      <c r="AA264" s="57"/>
      <c r="AE264" s="64"/>
      <c r="BB264" s="220" t="s">
        <v>1</v>
      </c>
      <c r="BL264" s="64">
        <f t="shared" ref="BL264:BL273" si="61">IFERROR(W264*I264/H264,"0")</f>
        <v>1500.1538461538462</v>
      </c>
      <c r="BM264" s="64">
        <f t="shared" ref="BM264:BM273" si="62">IFERROR(X264*I264/H264,"0")</f>
        <v>1504.4400000000003</v>
      </c>
      <c r="BN264" s="64">
        <f t="shared" ref="BN264:BN273" si="63">IFERROR(1/J264*(W264/H264),"0")</f>
        <v>3.2051282051282053</v>
      </c>
      <c r="BO264" s="64">
        <f t="shared" ref="BO264:BO273" si="64">IFERROR(1/J264*(X264/H264),"0")</f>
        <v>3.214285714285714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179.4871794871795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180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3.9149999999999996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1400</v>
      </c>
      <c r="X275" s="407">
        <f>IFERROR(SUM(X264:X273),"0")</f>
        <v>1404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340</v>
      </c>
      <c r="X278" s="406">
        <f>IFERROR(IF(W278="",0,CEILING((W278/$H278),1)*$H278),"")</f>
        <v>343.2</v>
      </c>
      <c r="Y278" s="36">
        <f>IFERROR(IF(X278=0,"",ROUNDUP(X278/H278,0)*0.02175),"")</f>
        <v>0.95699999999999996</v>
      </c>
      <c r="Z278" s="56"/>
      <c r="AA278" s="57"/>
      <c r="AE278" s="64"/>
      <c r="BB278" s="231" t="s">
        <v>1</v>
      </c>
      <c r="BL278" s="64">
        <f>IFERROR(W278*I278/H278,"0")</f>
        <v>364.5846153846154</v>
      </c>
      <c r="BM278" s="64">
        <f>IFERROR(X278*I278/H278,"0")</f>
        <v>368.01600000000002</v>
      </c>
      <c r="BN278" s="64">
        <f>IFERROR(1/J278*(W278/H278),"0")</f>
        <v>0.7783882783882784</v>
      </c>
      <c r="BO278" s="64">
        <f>IFERROR(1/J278*(X278/H278),"0")</f>
        <v>0.7857142857142857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43.589743589743591</v>
      </c>
      <c r="X280" s="407">
        <f>IFERROR(X277/H277,"0")+IFERROR(X278/H278,"0")+IFERROR(X279/H279,"0")</f>
        <v>44</v>
      </c>
      <c r="Y280" s="407">
        <f>IFERROR(IF(Y277="",0,Y277),"0")+IFERROR(IF(Y278="",0,Y278),"0")+IFERROR(IF(Y279="",0,Y279),"0")</f>
        <v>0.95699999999999996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340</v>
      </c>
      <c r="X281" s="407">
        <f>IFERROR(SUM(X277:X279),"0")</f>
        <v>343.2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20</v>
      </c>
      <c r="X296" s="406">
        <f t="shared" ref="X296:X302" si="65">IFERROR(IF(W296="",0,CEILING((W296/$H296),1)*$H296),"")</f>
        <v>21.6</v>
      </c>
      <c r="Y296" s="36">
        <f>IFERROR(IF(X296=0,"",ROUNDUP(X296/H296,0)*0.02175),"")</f>
        <v>4.3499999999999997E-2</v>
      </c>
      <c r="Z296" s="56"/>
      <c r="AA296" s="57"/>
      <c r="AE296" s="64"/>
      <c r="BB296" s="239" t="s">
        <v>1</v>
      </c>
      <c r="BL296" s="64">
        <f t="shared" ref="BL296:BL302" si="66">IFERROR(W296*I296/H296,"0")</f>
        <v>20.888888888888886</v>
      </c>
      <c r="BM296" s="64">
        <f t="shared" ref="BM296:BM302" si="67">IFERROR(X296*I296/H296,"0")</f>
        <v>22.56</v>
      </c>
      <c r="BN296" s="64">
        <f t="shared" ref="BN296:BN302" si="68">IFERROR(1/J296*(W296/H296),"0")</f>
        <v>3.306878306878306E-2</v>
      </c>
      <c r="BO296" s="64">
        <f t="shared" ref="BO296:BO302" si="69">IFERROR(1/J296*(X296/H296),"0")</f>
        <v>3.5714285714285712E-2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1.8518518518518516</v>
      </c>
      <c r="X303" s="407">
        <f>IFERROR(X296/H296,"0")+IFERROR(X297/H297,"0")+IFERROR(X298/H298,"0")+IFERROR(X299/H299,"0")+IFERROR(X300/H300,"0")+IFERROR(X301/H301,"0")+IFERROR(X302/H302,"0")</f>
        <v>2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4.3499999999999997E-2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20</v>
      </c>
      <c r="X304" s="407">
        <f>IFERROR(SUM(X296:X302),"0")</f>
        <v>21.6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200</v>
      </c>
      <c r="X316" s="406">
        <f>IFERROR(IF(W316="",0,CEILING((W316/$H316),1)*$H316),"")</f>
        <v>202.5</v>
      </c>
      <c r="Y316" s="36">
        <f>IFERROR(IF(X316=0,"",ROUNDUP(X316/H316,0)*0.02175),"")</f>
        <v>0.54374999999999996</v>
      </c>
      <c r="Z316" s="56"/>
      <c r="AA316" s="57"/>
      <c r="AE316" s="64"/>
      <c r="BB316" s="249" t="s">
        <v>1</v>
      </c>
      <c r="BL316" s="64">
        <f>IFERROR(W316*I316/H316,"0")</f>
        <v>213.92592592592592</v>
      </c>
      <c r="BM316" s="64">
        <f>IFERROR(X316*I316/H316,"0")</f>
        <v>216.60000000000002</v>
      </c>
      <c r="BN316" s="64">
        <f>IFERROR(1/J316*(W316/H316),"0")</f>
        <v>0.44091710758377423</v>
      </c>
      <c r="BO316" s="64">
        <f>IFERROR(1/J316*(X316/H316),"0")</f>
        <v>0.4464285714285714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0</v>
      </c>
      <c r="X318" s="40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24.691358024691358</v>
      </c>
      <c r="X319" s="407">
        <f>IFERROR(X316/H316,"0")+IFERROR(X317/H317,"0")+IFERROR(X318/H318,"0")</f>
        <v>25</v>
      </c>
      <c r="Y319" s="407">
        <f>IFERROR(IF(Y316="",0,Y316),"0")+IFERROR(IF(Y317="",0,Y317),"0")+IFERROR(IF(Y318="",0,Y318),"0")</f>
        <v>0.54374999999999996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200</v>
      </c>
      <c r="X320" s="407">
        <f>IFERROR(SUM(X316:X318),"0")</f>
        <v>202.5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500</v>
      </c>
      <c r="X334" s="406">
        <f t="shared" si="70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1"/>
        <v>516</v>
      </c>
      <c r="BM334" s="64">
        <f t="shared" si="72"/>
        <v>526.32000000000005</v>
      </c>
      <c r="BN334" s="64">
        <f t="shared" si="73"/>
        <v>0.69444444444444442</v>
      </c>
      <c r="BO334" s="64">
        <f t="shared" si="74"/>
        <v>0.70833333333333326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33.333333333333336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34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0.73949999999999994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500</v>
      </c>
      <c r="X346" s="407">
        <f>IFERROR(SUM(X332:X344),"0")</f>
        <v>510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350</v>
      </c>
      <c r="X348" s="406">
        <f>IFERROR(IF(W348="",0,CEILING((W348/$H348),1)*$H348),"")</f>
        <v>360</v>
      </c>
      <c r="Y348" s="36">
        <f>IFERROR(IF(X348=0,"",ROUNDUP(X348/H348,0)*0.02175),"")</f>
        <v>0.52200000000000002</v>
      </c>
      <c r="Z348" s="56"/>
      <c r="AA348" s="57"/>
      <c r="AE348" s="64"/>
      <c r="BB348" s="267" t="s">
        <v>1</v>
      </c>
      <c r="BL348" s="64">
        <f>IFERROR(W348*I348/H348,"0")</f>
        <v>361.2</v>
      </c>
      <c r="BM348" s="64">
        <f>IFERROR(X348*I348/H348,"0")</f>
        <v>371.52000000000004</v>
      </c>
      <c r="BN348" s="64">
        <f>IFERROR(1/J348*(W348/H348),"0")</f>
        <v>0.48611111111111105</v>
      </c>
      <c r="BO348" s="64">
        <f>IFERROR(1/J348*(X348/H348),"0")</f>
        <v>0.5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23.333333333333332</v>
      </c>
      <c r="X352" s="407">
        <f>IFERROR(X348/H348,"0")+IFERROR(X349/H349,"0")+IFERROR(X350/H350,"0")+IFERROR(X351/H351,"0")</f>
        <v>24</v>
      </c>
      <c r="Y352" s="407">
        <f>IFERROR(IF(Y348="",0,Y348),"0")+IFERROR(IF(Y349="",0,Y349),"0")+IFERROR(IF(Y350="",0,Y350),"0")+IFERROR(IF(Y351="",0,Y351),"0")</f>
        <v>0.52200000000000002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350</v>
      </c>
      <c r="X353" s="407">
        <f>IFERROR(SUM(X348:X351),"0")</f>
        <v>360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0</v>
      </c>
      <c r="X380" s="40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0</v>
      </c>
      <c r="X385" s="407">
        <f>IFERROR(X380/H380,"0")+IFERROR(X381/H381,"0")+IFERROR(X382/H382,"0")+IFERROR(X383/H383,"0")+IFERROR(X384/H384,"0")</f>
        <v>0</v>
      </c>
      <c r="Y385" s="407">
        <f>IFERROR(IF(Y380="",0,Y380),"0")+IFERROR(IF(Y381="",0,Y381),"0")+IFERROR(IF(Y382="",0,Y382),"0")+IFERROR(IF(Y383="",0,Y383),"0")+IFERROR(IF(Y384="",0,Y384),"0")</f>
        <v>0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0</v>
      </c>
      <c r="X386" s="407">
        <f>IFERROR(SUM(X380:X384),"0")</f>
        <v>0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4301031177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566</v>
      </c>
      <c r="C401" s="31">
        <v>4301031322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1" t="s">
        <v>567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568</v>
      </c>
      <c r="B402" s="54" t="s">
        <v>569</v>
      </c>
      <c r="C402" s="31">
        <v>4301031174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570</v>
      </c>
      <c r="C403" s="31">
        <v>4301031323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9" t="s">
        <v>571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578</v>
      </c>
      <c r="B407" s="54" t="s">
        <v>579</v>
      </c>
      <c r="C407" s="31">
        <v>4301031257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580</v>
      </c>
      <c r="C408" s="31">
        <v>4301031335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581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4301031178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584</v>
      </c>
      <c r="C410" s="31">
        <v>4301031330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30" t="s">
        <v>585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586</v>
      </c>
      <c r="B411" s="54" t="s">
        <v>587</v>
      </c>
      <c r="C411" s="31">
        <v>4301031254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588</v>
      </c>
      <c r="C412" s="31">
        <v>4301031336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4" t="s">
        <v>589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4301031171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592</v>
      </c>
      <c r="C414" s="31">
        <v>4301031331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7" t="s">
        <v>593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594</v>
      </c>
      <c r="B415" s="54" t="s">
        <v>595</v>
      </c>
      <c r="C415" s="31">
        <v>4301031258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596</v>
      </c>
      <c r="C416" s="31">
        <v>4301031337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7" t="s">
        <v>597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4301031170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598</v>
      </c>
      <c r="B418" s="54" t="s">
        <v>600</v>
      </c>
      <c r="C418" s="31">
        <v>4301031332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9" t="s">
        <v>601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4301031256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604</v>
      </c>
      <c r="C420" s="31">
        <v>4301031328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4" t="s">
        <v>605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4301031172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608</v>
      </c>
      <c r="C422" s="31">
        <v>4301031333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40" t="s">
        <v>609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4301031255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612</v>
      </c>
      <c r="C424" s="31">
        <v>4301031338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6" t="s">
        <v>613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0</v>
      </c>
      <c r="X426" s="407">
        <f>IFERROR(SUM(X400:X424),"0")</f>
        <v>0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4301031212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customHeight="1" x14ac:dyDescent="0.25">
      <c r="A450" s="54" t="s">
        <v>634</v>
      </c>
      <c r="B450" s="54" t="s">
        <v>636</v>
      </c>
      <c r="C450" s="31">
        <v>4301031324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51" t="s">
        <v>637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4301031167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644</v>
      </c>
      <c r="C454" s="31">
        <v>4301031334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54" t="s">
        <v>645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4301031173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648</v>
      </c>
      <c r="C456" s="31">
        <v>4301031327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7" t="s">
        <v>649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0</v>
      </c>
      <c r="X458" s="407">
        <f>IFERROR(X449/H449,"0")+IFERROR(X450/H450,"0")+IFERROR(X451/H451,"0")+IFERROR(X452/H452,"0")+IFERROR(X453/H453,"0")+IFERROR(X454/H454,"0")+IFERROR(X455/H455,"0")+IFERROR(X456/H456,"0")+IFERROR(X457/H457,"0")</f>
        <v>0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0</v>
      </c>
      <c r="X459" s="407">
        <f>IFERROR(SUM(X449:X457),"0")</f>
        <v>0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0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0</v>
      </c>
      <c r="X506" s="407">
        <f>IFERROR(SUM(X493:X504),"0")</f>
        <v>0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10</v>
      </c>
      <c r="X508" s="406">
        <f>IFERROR(IF(W508="",0,CEILING((W508/$H508),1)*$H508),"")</f>
        <v>10.56</v>
      </c>
      <c r="Y508" s="36">
        <f>IFERROR(IF(X508=0,"",ROUNDUP(X508/H508,0)*0.01196),"")</f>
        <v>2.392E-2</v>
      </c>
      <c r="Z508" s="56"/>
      <c r="AA508" s="57"/>
      <c r="AE508" s="64"/>
      <c r="BB508" s="356" t="s">
        <v>1</v>
      </c>
      <c r="BL508" s="64">
        <f>IFERROR(W508*I508/H508,"0")</f>
        <v>10.681818181818182</v>
      </c>
      <c r="BM508" s="64">
        <f>IFERROR(X508*I508/H508,"0")</f>
        <v>11.28</v>
      </c>
      <c r="BN508" s="64">
        <f>IFERROR(1/J508*(W508/H508),"0")</f>
        <v>1.8210955710955712E-2</v>
      </c>
      <c r="BO508" s="64">
        <f>IFERROR(1/J508*(X508/H508),"0")</f>
        <v>1.9230769230769232E-2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1.8939393939393938</v>
      </c>
      <c r="X510" s="407">
        <f>IFERROR(X508/H508,"0")+IFERROR(X509/H509,"0")</f>
        <v>2</v>
      </c>
      <c r="Y510" s="407">
        <f>IFERROR(IF(Y508="",0,Y508),"0")+IFERROR(IF(Y509="",0,Y509),"0")</f>
        <v>2.392E-2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10</v>
      </c>
      <c r="X511" s="407">
        <f>IFERROR(SUM(X508:X509),"0")</f>
        <v>10.56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0</v>
      </c>
      <c r="X513" s="406">
        <f t="shared" ref="X513:X518" si="94">IFERROR(IF(W513="",0,CEILING((W513/$H513),1)*$H513),"")</f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ref="BL513:BL518" si="95">IFERROR(W513*I513/H513,"0")</f>
        <v>0</v>
      </c>
      <c r="BM513" s="64">
        <f t="shared" ref="BM513:BM518" si="96">IFERROR(X513*I513/H513,"0")</f>
        <v>0</v>
      </c>
      <c r="BN513" s="64">
        <f t="shared" ref="BN513:BN518" si="97">IFERROR(1/J513*(W513/H513),"0")</f>
        <v>0</v>
      </c>
      <c r="BO513" s="64">
        <f t="shared" ref="BO513:BO518" si="98">IFERROR(1/J513*(X513/H513),"0")</f>
        <v>0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0</v>
      </c>
      <c r="X514" s="406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0</v>
      </c>
      <c r="X515" s="406">
        <f t="shared" si="94"/>
        <v>0</v>
      </c>
      <c r="Y515" s="36" t="str">
        <f>IFERROR(IF(X515=0,"",ROUNDUP(X515/H515,0)*0.01196),"")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0</v>
      </c>
      <c r="X519" s="407">
        <f>IFERROR(X513/H513,"0")+IFERROR(X514/H514,"0")+IFERROR(X515/H515,"0")+IFERROR(X516/H516,"0")+IFERROR(X517/H517,"0")+IFERROR(X518/H518,"0")</f>
        <v>0</v>
      </c>
      <c r="Y519" s="407">
        <f>IFERROR(IF(Y513="",0,Y513),"0")+IFERROR(IF(Y514="",0,Y514),"0")+IFERROR(IF(Y515="",0,Y515),"0")+IFERROR(IF(Y516="",0,Y516),"0")+IFERROR(IF(Y517="",0,Y517),"0")+IFERROR(IF(Y518="",0,Y518),"0")</f>
        <v>0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0</v>
      </c>
      <c r="X520" s="407">
        <f>IFERROR(SUM(X513:X518),"0")</f>
        <v>0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80</v>
      </c>
      <c r="X555" s="406">
        <f>IFERROR(IF(W555="",0,CEILING((W555/$H555),1)*$H555),"")</f>
        <v>84</v>
      </c>
      <c r="Y555" s="36">
        <f>IFERROR(IF(X555=0,"",ROUNDUP(X555/H555,0)*0.00753),"")</f>
        <v>0.15060000000000001</v>
      </c>
      <c r="Z555" s="56"/>
      <c r="AA555" s="57"/>
      <c r="AE555" s="64"/>
      <c r="BB555" s="383" t="s">
        <v>1</v>
      </c>
      <c r="BL555" s="64">
        <f>IFERROR(W555*I555/H555,"0")</f>
        <v>84.952380952380949</v>
      </c>
      <c r="BM555" s="64">
        <f>IFERROR(X555*I555/H555,"0")</f>
        <v>89.199999999999989</v>
      </c>
      <c r="BN555" s="64">
        <f>IFERROR(1/J555*(W555/H555),"0")</f>
        <v>0.1221001221001221</v>
      </c>
      <c r="BO555" s="64">
        <f>IFERROR(1/J555*(X555/H555),"0")</f>
        <v>0.12820512820512819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19.047619047619047</v>
      </c>
      <c r="X559" s="407">
        <f>IFERROR(X554/H554,"0")+IFERROR(X555/H555,"0")+IFERROR(X556/H556,"0")+IFERROR(X557/H557,"0")+IFERROR(X558/H558,"0")</f>
        <v>20</v>
      </c>
      <c r="Y559" s="407">
        <f>IFERROR(IF(Y554="",0,Y554),"0")+IFERROR(IF(Y555="",0,Y555),"0")+IFERROR(IF(Y556="",0,Y556),"0")+IFERROR(IF(Y557="",0,Y557),"0")+IFERROR(IF(Y558="",0,Y558),"0")</f>
        <v>0.15060000000000001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80</v>
      </c>
      <c r="X560" s="407">
        <f>IFERROR(SUM(X554:X558),"0")</f>
        <v>84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0</v>
      </c>
      <c r="X562" s="406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0</v>
      </c>
      <c r="X567" s="407">
        <f>IFERROR(X562/H562,"0")+IFERROR(X563/H563,"0")+IFERROR(X564/H564,"0")+IFERROR(X565/H565,"0")+IFERROR(X566/H566,"0")</f>
        <v>0</v>
      </c>
      <c r="Y567" s="407">
        <f>IFERROR(IF(Y562="",0,Y562),"0")+IFERROR(IF(Y563="",0,Y563),"0")+IFERROR(IF(Y564="",0,Y564),"0")+IFERROR(IF(Y565="",0,Y565),"0")+IFERROR(IF(Y566="",0,Y566),"0")</f>
        <v>0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0</v>
      </c>
      <c r="X568" s="407">
        <f>IFERROR(SUM(X562:X566),"0")</f>
        <v>0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4301060354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4301060408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4301060355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4301060407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3749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3819.66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3964.5923961223957</v>
      </c>
      <c r="X577" s="407">
        <f>IFERROR(SUM(BM22:BM573),"0")</f>
        <v>4038.7640000000001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8</v>
      </c>
      <c r="X578" s="38">
        <f>ROUNDUP(SUM(BO22:BO573),0)</f>
        <v>8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4164.5923961223962</v>
      </c>
      <c r="X579" s="407">
        <f>GrossWeightTotalR+PalletQtyTotalR*25</f>
        <v>4238.7640000000001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442.05904589237917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450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8.6679600000000008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108</v>
      </c>
      <c r="D586" s="46">
        <f>IFERROR(X59*1,"0")+IFERROR(X60*1,"0")+IFERROR(X61*1,"0")+IFERROR(X62*1,"0")</f>
        <v>356.40000000000003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55.2</v>
      </c>
      <c r="F586" s="46">
        <f>IFERROR(X136*1,"0")+IFERROR(X137*1,"0")+IFERROR(X138*1,"0")+IFERROR(X139*1,"0")+IFERROR(X140*1,"0")</f>
        <v>33.6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0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46">
        <f>IFERROR(X218*1,"0")+IFERROR(X219*1,"0")+IFERROR(X220*1,"0")+IFERROR(X221*1,"0")+IFERROR(X222*1,"0")+IFERROR(X223*1,"0")+IFERROR(X224*1,"0")+IFERROR(X228*1,"0")+IFERROR(X229*1,"0")</f>
        <v>0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2077.7999999999997</v>
      </c>
      <c r="M586" s="397"/>
      <c r="N586" s="46">
        <f>IFERROR(X296*1,"0")+IFERROR(X297*1,"0")+IFERROR(X298*1,"0")+IFERROR(X299*1,"0")+IFERROR(X300*1,"0")+IFERROR(X301*1,"0")+IFERROR(X302*1,"0")+IFERROR(X306*1,"0")+IFERROR(X307*1,"0")</f>
        <v>21.6</v>
      </c>
      <c r="O586" s="46">
        <f>IFERROR(X312*1,"0")+IFERROR(X316*1,"0")+IFERROR(X317*1,"0")+IFERROR(X318*1,"0")+IFERROR(X322*1,"0")+IFERROR(X326*1,"0")</f>
        <v>202.5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870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10.56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84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2024-07-09T07:55:25Z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