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200ED2-1B4C-416F-A2F5-3E7AC3C233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Y424" i="1" s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BP389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Z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N95" i="1"/>
  <c r="BM95" i="1"/>
  <c r="Z95" i="1"/>
  <c r="Y95" i="1"/>
  <c r="BP95" i="1" s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BO60" i="1"/>
  <c r="BM60" i="1"/>
  <c r="Y60" i="1"/>
  <c r="Y63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07" i="1" s="1"/>
  <c r="BM22" i="1"/>
  <c r="Y22" i="1"/>
  <c r="B615" i="1" s="1"/>
  <c r="P22" i="1"/>
  <c r="H10" i="1"/>
  <c r="A9" i="1"/>
  <c r="F10" i="1" s="1"/>
  <c r="D7" i="1"/>
  <c r="Q6" i="1"/>
  <c r="P2" i="1"/>
  <c r="BP185" i="1" l="1"/>
  <c r="BN185" i="1"/>
  <c r="Z185" i="1"/>
  <c r="BP212" i="1"/>
  <c r="BN212" i="1"/>
  <c r="Z212" i="1"/>
  <c r="BP231" i="1"/>
  <c r="BN231" i="1"/>
  <c r="Z231" i="1"/>
  <c r="BP244" i="1"/>
  <c r="BN244" i="1"/>
  <c r="Z244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42" i="1"/>
  <c r="BN442" i="1"/>
  <c r="Z442" i="1"/>
  <c r="BP481" i="1"/>
  <c r="BN481" i="1"/>
  <c r="Z481" i="1"/>
  <c r="BP534" i="1"/>
  <c r="BN534" i="1"/>
  <c r="Z534" i="1"/>
  <c r="BP577" i="1"/>
  <c r="BN577" i="1"/>
  <c r="Z577" i="1"/>
  <c r="X606" i="1"/>
  <c r="X608" i="1" s="1"/>
  <c r="X609" i="1"/>
  <c r="Z29" i="1"/>
  <c r="BN29" i="1"/>
  <c r="Z30" i="1"/>
  <c r="BN30" i="1"/>
  <c r="Z31" i="1"/>
  <c r="BN31" i="1"/>
  <c r="Z55" i="1"/>
  <c r="BN55" i="1"/>
  <c r="Z60" i="1"/>
  <c r="Z62" i="1" s="1"/>
  <c r="BN60" i="1"/>
  <c r="BP60" i="1"/>
  <c r="Z61" i="1"/>
  <c r="BN61" i="1"/>
  <c r="Z70" i="1"/>
  <c r="BN70" i="1"/>
  <c r="Z71" i="1"/>
  <c r="BN71" i="1"/>
  <c r="E615" i="1"/>
  <c r="Z107" i="1"/>
  <c r="BN107" i="1"/>
  <c r="Z118" i="1"/>
  <c r="BN118" i="1"/>
  <c r="Z119" i="1"/>
  <c r="BN119" i="1"/>
  <c r="Z135" i="1"/>
  <c r="BN135" i="1"/>
  <c r="Z161" i="1"/>
  <c r="BN161" i="1"/>
  <c r="BP171" i="1"/>
  <c r="BN171" i="1"/>
  <c r="Z171" i="1"/>
  <c r="J615" i="1"/>
  <c r="BP200" i="1"/>
  <c r="BN200" i="1"/>
  <c r="Z200" i="1"/>
  <c r="BP230" i="1"/>
  <c r="BN230" i="1"/>
  <c r="Z230" i="1"/>
  <c r="BP241" i="1"/>
  <c r="BN241" i="1"/>
  <c r="Z241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09" i="1"/>
  <c r="BN409" i="1"/>
  <c r="Z409" i="1"/>
  <c r="BP459" i="1"/>
  <c r="BN459" i="1"/>
  <c r="Z459" i="1"/>
  <c r="BP520" i="1"/>
  <c r="BN520" i="1"/>
  <c r="Z520" i="1"/>
  <c r="Y579" i="1"/>
  <c r="Y578" i="1"/>
  <c r="BP576" i="1"/>
  <c r="BN576" i="1"/>
  <c r="Z576" i="1"/>
  <c r="Z578" i="1" s="1"/>
  <c r="Y214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BP109" i="1"/>
  <c r="BN109" i="1"/>
  <c r="Z109" i="1"/>
  <c r="BP125" i="1"/>
  <c r="BN125" i="1"/>
  <c r="Z125" i="1"/>
  <c r="Y141" i="1"/>
  <c r="BP139" i="1"/>
  <c r="BN139" i="1"/>
  <c r="Z139" i="1"/>
  <c r="BP156" i="1"/>
  <c r="BN156" i="1"/>
  <c r="Z156" i="1"/>
  <c r="BP169" i="1"/>
  <c r="BN169" i="1"/>
  <c r="Z169" i="1"/>
  <c r="Y62" i="1"/>
  <c r="Z102" i="1"/>
  <c r="BN102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BP163" i="1"/>
  <c r="BN163" i="1"/>
  <c r="Z163" i="1"/>
  <c r="Y113" i="1"/>
  <c r="Y137" i="1"/>
  <c r="G615" i="1"/>
  <c r="Y165" i="1"/>
  <c r="Y173" i="1"/>
  <c r="Z175" i="1"/>
  <c r="BN175" i="1"/>
  <c r="BP175" i="1"/>
  <c r="Z183" i="1"/>
  <c r="BN183" i="1"/>
  <c r="Z187" i="1"/>
  <c r="BN187" i="1"/>
  <c r="Z196" i="1"/>
  <c r="BN196" i="1"/>
  <c r="Y202" i="1"/>
  <c r="Z206" i="1"/>
  <c r="BN206" i="1"/>
  <c r="Z210" i="1"/>
  <c r="BN210" i="1"/>
  <c r="Z216" i="1"/>
  <c r="BN216" i="1"/>
  <c r="Z217" i="1"/>
  <c r="BN217" i="1"/>
  <c r="Z220" i="1"/>
  <c r="BN220" i="1"/>
  <c r="Z221" i="1"/>
  <c r="BN221" i="1"/>
  <c r="Z222" i="1"/>
  <c r="BN222" i="1"/>
  <c r="Z223" i="1"/>
  <c r="BN223" i="1"/>
  <c r="Z226" i="1"/>
  <c r="BN226" i="1"/>
  <c r="Z246" i="1"/>
  <c r="BN246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Z285" i="1"/>
  <c r="BN285" i="1"/>
  <c r="Z303" i="1"/>
  <c r="BN303" i="1"/>
  <c r="Z313" i="1"/>
  <c r="BN313" i="1"/>
  <c r="Z321" i="1"/>
  <c r="BN321" i="1"/>
  <c r="Z327" i="1"/>
  <c r="BN327" i="1"/>
  <c r="Z336" i="1"/>
  <c r="BN336" i="1"/>
  <c r="Z348" i="1"/>
  <c r="BN348" i="1"/>
  <c r="Z367" i="1"/>
  <c r="BN367" i="1"/>
  <c r="Z371" i="1"/>
  <c r="BN371" i="1"/>
  <c r="Z379" i="1"/>
  <c r="BN379" i="1"/>
  <c r="Y387" i="1"/>
  <c r="Z385" i="1"/>
  <c r="BN385" i="1"/>
  <c r="Y386" i="1"/>
  <c r="Z389" i="1"/>
  <c r="BN389" i="1"/>
  <c r="Z403" i="1"/>
  <c r="BN403" i="1"/>
  <c r="Z411" i="1"/>
  <c r="BN411" i="1"/>
  <c r="Z423" i="1"/>
  <c r="Z424" i="1" s="1"/>
  <c r="BN423" i="1"/>
  <c r="BP423" i="1"/>
  <c r="Z429" i="1"/>
  <c r="BP438" i="1"/>
  <c r="BN438" i="1"/>
  <c r="Z438" i="1"/>
  <c r="BP455" i="1"/>
  <c r="BN455" i="1"/>
  <c r="Z455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463" i="1"/>
  <c r="Y462" i="1"/>
  <c r="H9" i="1"/>
  <c r="A10" i="1"/>
  <c r="Y24" i="1"/>
  <c r="Y34" i="1"/>
  <c r="Y72" i="1"/>
  <c r="Y112" i="1"/>
  <c r="Y122" i="1"/>
  <c r="Y128" i="1"/>
  <c r="Y58" i="1"/>
  <c r="Y78" i="1"/>
  <c r="Y92" i="1"/>
  <c r="Y98" i="1"/>
  <c r="Y104" i="1"/>
  <c r="Y136" i="1"/>
  <c r="Y142" i="1"/>
  <c r="Y147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BN76" i="1"/>
  <c r="Z89" i="1"/>
  <c r="BN89" i="1"/>
  <c r="BP89" i="1"/>
  <c r="Z90" i="1"/>
  <c r="BN90" i="1"/>
  <c r="Z94" i="1"/>
  <c r="BN94" i="1"/>
  <c r="BP94" i="1"/>
  <c r="Z96" i="1"/>
  <c r="BN96" i="1"/>
  <c r="Z101" i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BN140" i="1"/>
  <c r="Z145" i="1"/>
  <c r="Z147" i="1" s="1"/>
  <c r="BN145" i="1"/>
  <c r="BP145" i="1"/>
  <c r="Y148" i="1"/>
  <c r="Z151" i="1"/>
  <c r="BN151" i="1"/>
  <c r="Z155" i="1"/>
  <c r="Z157" i="1" s="1"/>
  <c r="BN155" i="1"/>
  <c r="BP155" i="1"/>
  <c r="Z162" i="1"/>
  <c r="Z164" i="1" s="1"/>
  <c r="BN162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268" i="1" l="1"/>
  <c r="Z152" i="1"/>
  <c r="Z141" i="1"/>
  <c r="Z104" i="1"/>
  <c r="Z77" i="1"/>
  <c r="Z304" i="1"/>
  <c r="Z591" i="1"/>
  <c r="Z227" i="1"/>
  <c r="Z172" i="1"/>
  <c r="Z121" i="1"/>
  <c r="Z72" i="1"/>
  <c r="Z57" i="1"/>
  <c r="Z331" i="1"/>
  <c r="Z235" i="1"/>
  <c r="Z86" i="1"/>
  <c r="Z535" i="1"/>
  <c r="Z521" i="1"/>
  <c r="Z191" i="1"/>
  <c r="Z127" i="1"/>
  <c r="Z112" i="1"/>
  <c r="Z91" i="1"/>
  <c r="Z564" i="1"/>
  <c r="Z585" i="1"/>
  <c r="Z375" i="1"/>
  <c r="Z315" i="1"/>
  <c r="Y607" i="1"/>
  <c r="Z399" i="1"/>
  <c r="Z322" i="1"/>
  <c r="Z289" i="1"/>
  <c r="Y605" i="1"/>
  <c r="Z573" i="1"/>
  <c r="Z557" i="1"/>
  <c r="Z451" i="1"/>
  <c r="Z344" i="1"/>
  <c r="Z259" i="1"/>
  <c r="Z213" i="1"/>
  <c r="Z136" i="1"/>
  <c r="Z97" i="1"/>
  <c r="Z34" i="1"/>
  <c r="Y609" i="1"/>
  <c r="Y606" i="1"/>
  <c r="Z477" i="1"/>
  <c r="Z413" i="1"/>
  <c r="Z361" i="1"/>
  <c r="Z280" i="1"/>
  <c r="Z247" i="1"/>
  <c r="Y608" i="1" l="1"/>
  <c r="Z610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<sst xmlns="http://schemas.openxmlformats.org/spreadsheetml/2006/main" count="2546" uniqueCount="837">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</sst>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Z15" sqref="Z15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45507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0.45833333333333331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32</v>
      </c>
      <c r="Y53" s="385">
        <f t="shared" si="6"/>
        <v>33.599999999999994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33.371428571428574</v>
      </c>
      <c r="BN53" s="64">
        <f t="shared" si="8"/>
        <v>35.039999999999992</v>
      </c>
      <c r="BO53" s="64">
        <f t="shared" si="9"/>
        <v>5.1020408163265307E-2</v>
      </c>
      <c r="BP53" s="64">
        <f t="shared" si="10"/>
        <v>5.3571428571428562E-2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2.8571428571428572</v>
      </c>
      <c r="Y57" s="386">
        <f>IFERROR(Y51/H51,"0")+IFERROR(Y52/H52,"0")+IFERROR(Y53/H53,"0")+IFERROR(Y54/H54,"0")+IFERROR(Y55/H55,"0")+IFERROR(Y56/H56,"0")</f>
        <v>2.9999999999999996</v>
      </c>
      <c r="Z57" s="386">
        <f>IFERROR(IF(Z51="",0,Z51),"0")+IFERROR(IF(Z52="",0,Z52),"0")+IFERROR(IF(Z53="",0,Z53),"0")+IFERROR(IF(Z54="",0,Z54),"0")+IFERROR(IF(Z55="",0,Z55),"0")+IFERROR(IF(Z56="",0,Z56),"0")</f>
        <v>6.5250000000000002E-2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32</v>
      </c>
      <c r="Y58" s="386">
        <f>IFERROR(SUM(Y51:Y56),"0")</f>
        <v>33.599999999999994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15</v>
      </c>
      <c r="Y71" s="385">
        <f t="shared" si="11"/>
        <v>16</v>
      </c>
      <c r="Z71" s="36">
        <f>IFERROR(IF(Y71=0,"",ROUNDUP(Y71/H71,0)*0.00937),"")</f>
        <v>3.7479999999999999E-2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15.7875</v>
      </c>
      <c r="BN71" s="64">
        <f t="shared" si="13"/>
        <v>16.84</v>
      </c>
      <c r="BO71" s="64">
        <f t="shared" si="14"/>
        <v>3.125E-2</v>
      </c>
      <c r="BP71" s="64">
        <f t="shared" si="15"/>
        <v>3.3333333333333333E-2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3.75</v>
      </c>
      <c r="Y72" s="386">
        <f>IFERROR(Y66/H66,"0")+IFERROR(Y67/H67,"0")+IFERROR(Y68/H68,"0")+IFERROR(Y69/H69,"0")+IFERROR(Y70/H70,"0")+IFERROR(Y71/H71,"0")</f>
        <v>4</v>
      </c>
      <c r="Z72" s="386">
        <f>IFERROR(IF(Z66="",0,Z66),"0")+IFERROR(IF(Z67="",0,Z67),"0")+IFERROR(IF(Z68="",0,Z68),"0")+IFERROR(IF(Z69="",0,Z69),"0")+IFERROR(IF(Z70="",0,Z70),"0")+IFERROR(IF(Z71="",0,Z71),"0")</f>
        <v>3.7479999999999999E-2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15</v>
      </c>
      <c r="Y73" s="386">
        <f>IFERROR(SUM(Y66:Y71),"0")</f>
        <v>16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73</v>
      </c>
      <c r="Y75" s="385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76.24444444444444</v>
      </c>
      <c r="BN75" s="64">
        <f>IFERROR(Y75*I75/H75,"0")</f>
        <v>78.959999999999994</v>
      </c>
      <c r="BO75" s="64">
        <f>IFERROR(1/J75*(X75/H75),"0")</f>
        <v>0.12070105820105818</v>
      </c>
      <c r="BP75" s="64">
        <f>IFERROR(1/J75*(Y75/H75),"0")</f>
        <v>0.125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6.7592592592592586</v>
      </c>
      <c r="Y77" s="386">
        <f>IFERROR(Y75/H75,"0")+IFERROR(Y76/H76,"0")</f>
        <v>7</v>
      </c>
      <c r="Z77" s="386">
        <f>IFERROR(IF(Z75="",0,Z75),"0")+IFERROR(IF(Z76="",0,Z76),"0")</f>
        <v>0.15225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73</v>
      </c>
      <c r="Y78" s="386">
        <f>IFERROR(SUM(Y75:Y76),"0")</f>
        <v>75.600000000000009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2</v>
      </c>
      <c r="Y89" s="385">
        <f>IFERROR(IF(X89="",0,CEILING((X89/$H89),1)*$H89),"")</f>
        <v>3.6</v>
      </c>
      <c r="Z89" s="36">
        <f>IFERROR(IF(Y89=0,"",ROUNDUP(Y89/H89,0)*0.00753),"")</f>
        <v>1.506E-2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2.2955555555555551</v>
      </c>
      <c r="BN89" s="64">
        <f>IFERROR(Y89*I89/H89,"0")</f>
        <v>4.1319999999999997</v>
      </c>
      <c r="BO89" s="64">
        <f>IFERROR(1/J89*(X89/H89),"0")</f>
        <v>7.1225071225071226E-3</v>
      </c>
      <c r="BP89" s="64">
        <f>IFERROR(1/J89*(Y89/H89),"0")</f>
        <v>1.282051282051282E-2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1.1111111111111112</v>
      </c>
      <c r="Y91" s="386">
        <f>IFERROR(Y89/H89,"0")+IFERROR(Y90/H90,"0")</f>
        <v>2</v>
      </c>
      <c r="Z91" s="386">
        <f>IFERROR(IF(Z89="",0,Z89),"0")+IFERROR(IF(Z90="",0,Z90),"0")</f>
        <v>1.506E-2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2</v>
      </c>
      <c r="Y92" s="386">
        <f>IFERROR(SUM(Y89:Y90),"0")</f>
        <v>3.6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40</v>
      </c>
      <c r="Y94" s="385">
        <f>IFERROR(IF(X94="",0,CEILING((X94/$H94),1)*$H94),"")</f>
        <v>42</v>
      </c>
      <c r="Z94" s="36">
        <f>IFERROR(IF(Y94=0,"",ROUNDUP(Y94/H94,0)*0.02175),"")</f>
        <v>0.10874999999999999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42.685714285714283</v>
      </c>
      <c r="BN94" s="64">
        <f>IFERROR(Y94*I94/H94,"0")</f>
        <v>44.82</v>
      </c>
      <c r="BO94" s="64">
        <f>IFERROR(1/J94*(X94/H94),"0")</f>
        <v>8.5034013605442174E-2</v>
      </c>
      <c r="BP94" s="64">
        <f>IFERROR(1/J94*(Y94/H94),"0")</f>
        <v>8.9285714285714274E-2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4.7619047619047619</v>
      </c>
      <c r="Y97" s="386">
        <f>IFERROR(Y94/H94,"0")+IFERROR(Y95/H95,"0")+IFERROR(Y96/H96,"0")</f>
        <v>5</v>
      </c>
      <c r="Z97" s="386">
        <f>IFERROR(IF(Z94="",0,Z94),"0")+IFERROR(IF(Z95="",0,Z95),"0")+IFERROR(IF(Z96="",0,Z96),"0")</f>
        <v>0.10874999999999999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40</v>
      </c>
      <c r="Y98" s="386">
        <f>IFERROR(SUM(Y94:Y96),"0")</f>
        <v>42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277</v>
      </c>
      <c r="Y101" s="385">
        <f>IFERROR(IF(X101="",0,CEILING((X101/$H101),1)*$H101),"")</f>
        <v>280.8</v>
      </c>
      <c r="Z101" s="36">
        <f>IFERROR(IF(Y101=0,"",ROUNDUP(Y101/H101,0)*0.02175),"")</f>
        <v>0.5655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289.31111111111107</v>
      </c>
      <c r="BN101" s="64">
        <f>IFERROR(Y101*I101/H101,"0")</f>
        <v>293.27999999999997</v>
      </c>
      <c r="BO101" s="64">
        <f>IFERROR(1/J101*(X101/H101),"0")</f>
        <v>0.45800264550264541</v>
      </c>
      <c r="BP101" s="64">
        <f>IFERROR(1/J101*(Y101/H101),"0")</f>
        <v>0.46428571428571425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25.648148148148145</v>
      </c>
      <c r="Y104" s="386">
        <f>IFERROR(Y101/H101,"0")+IFERROR(Y102/H102,"0")+IFERROR(Y103/H103,"0")</f>
        <v>26</v>
      </c>
      <c r="Z104" s="386">
        <f>IFERROR(IF(Z101="",0,Z101),"0")+IFERROR(IF(Z102="",0,Z102),"0")+IFERROR(IF(Z103="",0,Z103),"0")</f>
        <v>0.5655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277</v>
      </c>
      <c r="Y105" s="386">
        <f>IFERROR(SUM(Y101:Y103),"0")</f>
        <v>280.8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158</v>
      </c>
      <c r="Y107" s="385">
        <f>IFERROR(IF(X107="",0,CEILING((X107/$H107),1)*$H107),"")</f>
        <v>159.6</v>
      </c>
      <c r="Z107" s="36">
        <f>IFERROR(IF(Y107=0,"",ROUNDUP(Y107/H107,0)*0.02175),"")</f>
        <v>0.41324999999999995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168.60857142857142</v>
      </c>
      <c r="BN107" s="64">
        <f>IFERROR(Y107*I107/H107,"0")</f>
        <v>170.316</v>
      </c>
      <c r="BO107" s="64">
        <f>IFERROR(1/J107*(X107/H107),"0")</f>
        <v>0.33588435374149661</v>
      </c>
      <c r="BP107" s="64">
        <f>IFERROR(1/J107*(Y107/H107),"0")</f>
        <v>0.33928571428571425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71</v>
      </c>
      <c r="Y109" s="385">
        <f>IFERROR(IF(X109="",0,CEILING((X109/$H109),1)*$H109),"")</f>
        <v>72.900000000000006</v>
      </c>
      <c r="Z109" s="36">
        <f>IFERROR(IF(Y109=0,"",ROUNDUP(Y109/H109,0)*0.00753),"")</f>
        <v>0.20331000000000002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78.152592592592583</v>
      </c>
      <c r="BN109" s="64">
        <f>IFERROR(Y109*I109/H109,"0")</f>
        <v>80.244</v>
      </c>
      <c r="BO109" s="64">
        <f>IFERROR(1/J109*(X109/H109),"0")</f>
        <v>0.16856600189933521</v>
      </c>
      <c r="BP109" s="64">
        <f>IFERROR(1/J109*(Y109/H109),"0")</f>
        <v>0.17307692307692307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45.105820105820101</v>
      </c>
      <c r="Y112" s="386">
        <f>IFERROR(Y107/H107,"0")+IFERROR(Y108/H108,"0")+IFERROR(Y109/H109,"0")+IFERROR(Y110/H110,"0")+IFERROR(Y111/H111,"0")</f>
        <v>46</v>
      </c>
      <c r="Z112" s="386">
        <f>IFERROR(IF(Z107="",0,Z107),"0")+IFERROR(IF(Z108="",0,Z108),"0")+IFERROR(IF(Z109="",0,Z109),"0")+IFERROR(IF(Z110="",0,Z110),"0")+IFERROR(IF(Z111="",0,Z111),"0")</f>
        <v>0.61656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229</v>
      </c>
      <c r="Y113" s="386">
        <f>IFERROR(SUM(Y107:Y111),"0")</f>
        <v>232.5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547</v>
      </c>
      <c r="Y131" s="385">
        <f t="shared" si="21"/>
        <v>554.4</v>
      </c>
      <c r="Z131" s="36">
        <f>IFERROR(IF(Y131=0,"",ROUNDUP(Y131/H131,0)*0.02175),"")</f>
        <v>1.4355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583.33642857142854</v>
      </c>
      <c r="BN131" s="64">
        <f t="shared" si="23"/>
        <v>591.22799999999995</v>
      </c>
      <c r="BO131" s="64">
        <f t="shared" si="24"/>
        <v>1.1628401360544218</v>
      </c>
      <c r="BP131" s="64">
        <f t="shared" si="25"/>
        <v>1.1785714285714286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260</v>
      </c>
      <c r="Y133" s="385">
        <f t="shared" si="21"/>
        <v>261.90000000000003</v>
      </c>
      <c r="Z133" s="36">
        <f>IFERROR(IF(Y133=0,"",ROUNDUP(Y133/H133,0)*0.00753),"")</f>
        <v>0.73041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286.19259259259258</v>
      </c>
      <c r="BN133" s="64">
        <f t="shared" si="23"/>
        <v>288.28400000000005</v>
      </c>
      <c r="BO133" s="64">
        <f t="shared" si="24"/>
        <v>0.61728395061728392</v>
      </c>
      <c r="BP133" s="64">
        <f t="shared" si="25"/>
        <v>0.62179487179487181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161.4153439153439</v>
      </c>
      <c r="Y136" s="386">
        <f>IFERROR(Y130/H130,"0")+IFERROR(Y131/H131,"0")+IFERROR(Y132/H132,"0")+IFERROR(Y133/H133,"0")+IFERROR(Y134/H134,"0")+IFERROR(Y135/H135,"0")</f>
        <v>163</v>
      </c>
      <c r="Z136" s="386">
        <f>IFERROR(IF(Z130="",0,Z130),"0")+IFERROR(IF(Z131="",0,Z131),"0")+IFERROR(IF(Z132="",0,Z132),"0")+IFERROR(IF(Z133="",0,Z133),"0")+IFERROR(IF(Z134="",0,Z134),"0")+IFERROR(IF(Z135="",0,Z135),"0")</f>
        <v>2.1659100000000002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807</v>
      </c>
      <c r="Y137" s="386">
        <f>IFERROR(SUM(Y130:Y135),"0")</f>
        <v>816.3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10</v>
      </c>
      <c r="Y175" s="385">
        <f>IFERROR(IF(X175="",0,CEILING((X175/$H175),1)*$H175),"")</f>
        <v>16.8</v>
      </c>
      <c r="Z175" s="36">
        <f>IFERROR(IF(Y175=0,"",ROUNDUP(Y175/H175,0)*0.02175),"")</f>
        <v>4.3499999999999997E-2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10.671428571428571</v>
      </c>
      <c r="BN175" s="64">
        <f>IFERROR(Y175*I175/H175,"0")</f>
        <v>17.928000000000001</v>
      </c>
      <c r="BO175" s="64">
        <f>IFERROR(1/J175*(X175/H175),"0")</f>
        <v>2.1258503401360544E-2</v>
      </c>
      <c r="BP175" s="64">
        <f>IFERROR(1/J175*(Y175/H175),"0")</f>
        <v>3.5714285714285712E-2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1.1904761904761905</v>
      </c>
      <c r="Y178" s="386">
        <f>IFERROR(Y175/H175,"0")+IFERROR(Y176/H176,"0")+IFERROR(Y177/H177,"0")</f>
        <v>2</v>
      </c>
      <c r="Z178" s="386">
        <f>IFERROR(IF(Z175="",0,Z175),"0")+IFERROR(IF(Z176="",0,Z176),"0")+IFERROR(IF(Z177="",0,Z177),"0")</f>
        <v>4.3499999999999997E-2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10</v>
      </c>
      <c r="Y179" s="386">
        <f>IFERROR(SUM(Y175:Y177),"0")</f>
        <v>16.8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19</v>
      </c>
      <c r="Y183" s="385">
        <f t="shared" ref="Y183:Y190" si="26">IFERROR(IF(X183="",0,CEILING((X183/$H183),1)*$H183),"")</f>
        <v>21</v>
      </c>
      <c r="Z183" s="36">
        <f>IFERROR(IF(Y183=0,"",ROUNDUP(Y183/H183,0)*0.00753),"")</f>
        <v>3.7650000000000003E-2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20.176190476190474</v>
      </c>
      <c r="BN183" s="64">
        <f t="shared" ref="BN183:BN190" si="28">IFERROR(Y183*I183/H183,"0")</f>
        <v>22.299999999999997</v>
      </c>
      <c r="BO183" s="64">
        <f t="shared" ref="BO183:BO190" si="29">IFERROR(1/J183*(X183/H183),"0")</f>
        <v>2.8998778998778996E-2</v>
      </c>
      <c r="BP183" s="64">
        <f t="shared" ref="BP183:BP190" si="30">IFERROR(1/J183*(Y183/H183),"0")</f>
        <v>3.2051282051282048E-2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45</v>
      </c>
      <c r="Y185" s="385">
        <f t="shared" si="26"/>
        <v>46.2</v>
      </c>
      <c r="Z185" s="36">
        <f>IFERROR(IF(Y185=0,"",ROUNDUP(Y185/H185,0)*0.00753),"")</f>
        <v>8.2830000000000001E-2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47.142857142857146</v>
      </c>
      <c r="BN185" s="64">
        <f t="shared" si="28"/>
        <v>48.400000000000006</v>
      </c>
      <c r="BO185" s="64">
        <f t="shared" si="29"/>
        <v>6.8681318681318673E-2</v>
      </c>
      <c r="BP185" s="64">
        <f t="shared" si="30"/>
        <v>7.0512820512820512E-2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36</v>
      </c>
      <c r="Y186" s="385">
        <f t="shared" si="26"/>
        <v>37.800000000000004</v>
      </c>
      <c r="Z186" s="36">
        <f>IFERROR(IF(Y186=0,"",ROUNDUP(Y186/H186,0)*0.00502),"")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38.228571428571428</v>
      </c>
      <c r="BN186" s="64">
        <f t="shared" si="28"/>
        <v>40.14</v>
      </c>
      <c r="BO186" s="64">
        <f t="shared" si="29"/>
        <v>7.3260073260073263E-2</v>
      </c>
      <c r="BP186" s="64">
        <f t="shared" si="30"/>
        <v>7.6923076923076927E-2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75</v>
      </c>
      <c r="Y188" s="385">
        <f t="shared" si="26"/>
        <v>75.600000000000009</v>
      </c>
      <c r="Z188" s="36">
        <f>IFERROR(IF(Y188=0,"",ROUNDUP(Y188/H188,0)*0.00502),"")</f>
        <v>0.18071999999999999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78.571428571428569</v>
      </c>
      <c r="BN188" s="64">
        <f t="shared" si="28"/>
        <v>79.2</v>
      </c>
      <c r="BO188" s="64">
        <f t="shared" si="29"/>
        <v>0.15262515262515264</v>
      </c>
      <c r="BP188" s="64">
        <f t="shared" si="30"/>
        <v>0.15384615384615385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68.095238095238102</v>
      </c>
      <c r="Y191" s="386">
        <f>IFERROR(Y183/H183,"0")+IFERROR(Y184/H184,"0")+IFERROR(Y185/H185,"0")+IFERROR(Y186/H186,"0")+IFERROR(Y187/H187,"0")+IFERROR(Y188/H188,"0")+IFERROR(Y189/H189,"0")+IFERROR(Y190/H190,"0")</f>
        <v>70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0.39156000000000002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175</v>
      </c>
      <c r="Y192" s="386">
        <f>IFERROR(SUM(Y183:Y190),"0")</f>
        <v>180.60000000000002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160</v>
      </c>
      <c r="Y205" s="385">
        <f t="shared" ref="Y205:Y212" si="31">IFERROR(IF(X205="",0,CEILING((X205/$H205),1)*$H205),"")</f>
        <v>162</v>
      </c>
      <c r="Z205" s="36">
        <f>IFERROR(IF(Y205=0,"",ROUNDUP(Y205/H205,0)*0.00937),"")</f>
        <v>0.28110000000000002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166.22222222222223</v>
      </c>
      <c r="BN205" s="64">
        <f t="shared" ref="BN205:BN212" si="33">IFERROR(Y205*I205/H205,"0")</f>
        <v>168.3</v>
      </c>
      <c r="BO205" s="64">
        <f t="shared" ref="BO205:BO212" si="34">IFERROR(1/J205*(X205/H205),"0")</f>
        <v>0.24691358024691354</v>
      </c>
      <c r="BP205" s="64">
        <f t="shared" ref="BP205:BP212" si="35">IFERROR(1/J205*(Y205/H205),"0")</f>
        <v>0.24999999999999997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156</v>
      </c>
      <c r="Y206" s="385">
        <f t="shared" si="31"/>
        <v>156.60000000000002</v>
      </c>
      <c r="Z206" s="36">
        <f>IFERROR(IF(Y206=0,"",ROUNDUP(Y206/H206,0)*0.00937),"")</f>
        <v>0.27172999999999997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162.06666666666666</v>
      </c>
      <c r="BN206" s="64">
        <f t="shared" si="33"/>
        <v>162.69000000000003</v>
      </c>
      <c r="BO206" s="64">
        <f t="shared" si="34"/>
        <v>0.2407407407407407</v>
      </c>
      <c r="BP206" s="64">
        <f t="shared" si="35"/>
        <v>0.2416666666666667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58.518518518518512</v>
      </c>
      <c r="Y213" s="386">
        <f>IFERROR(Y205/H205,"0")+IFERROR(Y206/H206,"0")+IFERROR(Y207/H207,"0")+IFERROR(Y208/H208,"0")+IFERROR(Y209/H209,"0")+IFERROR(Y210/H210,"0")+IFERROR(Y211/H211,"0")+IFERROR(Y212/H212,"0")</f>
        <v>59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0.55282999999999993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316</v>
      </c>
      <c r="Y214" s="386">
        <f>IFERROR(SUM(Y205:Y212),"0")</f>
        <v>318.60000000000002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41</v>
      </c>
      <c r="Y219" s="385">
        <f t="shared" si="36"/>
        <v>43.5</v>
      </c>
      <c r="Z219" s="36">
        <f>IFERROR(IF(Y219=0,"",ROUNDUP(Y219/H219,0)*0.02175),"")</f>
        <v>0.10874999999999999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43.657931034482758</v>
      </c>
      <c r="BN219" s="64">
        <f t="shared" si="38"/>
        <v>46.32</v>
      </c>
      <c r="BO219" s="64">
        <f t="shared" si="39"/>
        <v>8.4154351395730714E-2</v>
      </c>
      <c r="BP219" s="64">
        <f t="shared" si="40"/>
        <v>8.9285714285714274E-2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261</v>
      </c>
      <c r="Y220" s="385">
        <f t="shared" si="36"/>
        <v>261.59999999999997</v>
      </c>
      <c r="Z220" s="36">
        <f t="shared" ref="Z220:Z226" si="41">IFERROR(IF(Y220=0,"",ROUNDUP(Y220/H220,0)*0.00753),"")</f>
        <v>0.82077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292.53750000000002</v>
      </c>
      <c r="BN220" s="64">
        <f t="shared" si="38"/>
        <v>293.20999999999998</v>
      </c>
      <c r="BO220" s="64">
        <f t="shared" si="39"/>
        <v>0.69711538461538458</v>
      </c>
      <c r="BP220" s="64">
        <f t="shared" si="40"/>
        <v>0.69871794871794857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216</v>
      </c>
      <c r="Y222" s="385">
        <f t="shared" si="36"/>
        <v>216</v>
      </c>
      <c r="Z222" s="36">
        <f t="shared" si="41"/>
        <v>0.67769999999999997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240.48000000000002</v>
      </c>
      <c r="BN222" s="64">
        <f t="shared" si="38"/>
        <v>240.48000000000002</v>
      </c>
      <c r="BO222" s="64">
        <f t="shared" si="39"/>
        <v>0.57692307692307687</v>
      </c>
      <c r="BP222" s="64">
        <f t="shared" si="40"/>
        <v>0.57692307692307687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219</v>
      </c>
      <c r="Y223" s="385">
        <f t="shared" si="36"/>
        <v>220.79999999999998</v>
      </c>
      <c r="Z223" s="36">
        <f t="shared" si="41"/>
        <v>0.69276000000000004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243.82000000000002</v>
      </c>
      <c r="BN223" s="64">
        <f t="shared" si="38"/>
        <v>245.82399999999998</v>
      </c>
      <c r="BO223" s="64">
        <f t="shared" si="39"/>
        <v>0.58493589743589747</v>
      </c>
      <c r="BP223" s="64">
        <f t="shared" si="40"/>
        <v>0.58974358974358976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52</v>
      </c>
      <c r="Y225" s="385">
        <f t="shared" si="36"/>
        <v>52.8</v>
      </c>
      <c r="Z225" s="36">
        <f t="shared" si="41"/>
        <v>0.16566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57.893333333333345</v>
      </c>
      <c r="BN225" s="64">
        <f t="shared" si="38"/>
        <v>58.784000000000006</v>
      </c>
      <c r="BO225" s="64">
        <f t="shared" si="39"/>
        <v>0.1388888888888889</v>
      </c>
      <c r="BP225" s="64">
        <f t="shared" si="40"/>
        <v>0.14102564102564102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104</v>
      </c>
      <c r="Y226" s="385">
        <f t="shared" si="36"/>
        <v>105.6</v>
      </c>
      <c r="Z226" s="36">
        <f t="shared" si="41"/>
        <v>0.33132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116.04666666666667</v>
      </c>
      <c r="BN226" s="64">
        <f t="shared" si="38"/>
        <v>117.83199999999999</v>
      </c>
      <c r="BO226" s="64">
        <f t="shared" si="39"/>
        <v>0.27777777777777779</v>
      </c>
      <c r="BP226" s="64">
        <f t="shared" si="40"/>
        <v>0.28205128205128205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359.71264367816093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362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2.7969599999999994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893</v>
      </c>
      <c r="Y228" s="386">
        <f>IFERROR(SUM(Y216:Y226),"0")</f>
        <v>900.29999999999984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5</v>
      </c>
      <c r="Y234" s="385">
        <f>IFERROR(IF(X234="",0,CEILING((X234/$H234),1)*$H234),"")</f>
        <v>7.1999999999999993</v>
      </c>
      <c r="Z234" s="36">
        <f>IFERROR(IF(Y234=0,"",ROUNDUP(Y234/H234,0)*0.00753),"")</f>
        <v>2.2589999999999999E-2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5.5666666666666673</v>
      </c>
      <c r="BN234" s="64">
        <f>IFERROR(Y234*I234/H234,"0")</f>
        <v>8.016</v>
      </c>
      <c r="BO234" s="64">
        <f>IFERROR(1/J234*(X234/H234),"0")</f>
        <v>1.3354700854700856E-2</v>
      </c>
      <c r="BP234" s="64">
        <f>IFERROR(1/J234*(Y234/H234),"0")</f>
        <v>1.9230769230769232E-2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2.0833333333333335</v>
      </c>
      <c r="Y235" s="386">
        <f>IFERROR(Y230/H230,"0")+IFERROR(Y231/H231,"0")+IFERROR(Y232/H232,"0")+IFERROR(Y233/H233,"0")+IFERROR(Y234/H234,"0")</f>
        <v>3</v>
      </c>
      <c r="Z235" s="386">
        <f>IFERROR(IF(Z230="",0,Z230),"0")+IFERROR(IF(Z231="",0,Z231),"0")+IFERROR(IF(Z232="",0,Z232),"0")+IFERROR(IF(Z233="",0,Z233),"0")+IFERROR(IF(Z234="",0,Z234),"0")</f>
        <v>2.2589999999999999E-2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5</v>
      </c>
      <c r="Y236" s="386">
        <f>IFERROR(SUM(Y230:Y234),"0")</f>
        <v>7.1999999999999993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6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6.36</v>
      </c>
      <c r="BN246" s="64">
        <f t="shared" si="44"/>
        <v>8.48</v>
      </c>
      <c r="BO246" s="64">
        <f t="shared" si="45"/>
        <v>1.2500000000000001E-2</v>
      </c>
      <c r="BP246" s="64">
        <f t="shared" si="46"/>
        <v>1.6666666666666666E-2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1.5</v>
      </c>
      <c r="Y247" s="386">
        <f>IFERROR(Y239/H239,"0")+IFERROR(Y240/H240,"0")+IFERROR(Y241/H241,"0")+IFERROR(Y242/H242,"0")+IFERROR(Y243/H243,"0")+IFERROR(Y244/H244,"0")+IFERROR(Y245/H245,"0")+IFERROR(Y246/H246,"0")</f>
        <v>2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1.874E-2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6</v>
      </c>
      <c r="Y248" s="386">
        <f>IFERROR(SUM(Y239:Y246),"0")</f>
        <v>8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303</v>
      </c>
      <c r="Y287" s="385">
        <f>IFERROR(IF(X287="",0,CEILING((X287/$H287),1)*$H287),"")</f>
        <v>304.8</v>
      </c>
      <c r="Z287" s="36">
        <f>IFERROR(IF(Y287=0,"",ROUNDUP(Y287/H287,0)*0.00753),"")</f>
        <v>0.95630999999999999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328.25000000000006</v>
      </c>
      <c r="BN287" s="64">
        <f>IFERROR(Y287*I287/H287,"0")</f>
        <v>330.20000000000005</v>
      </c>
      <c r="BO287" s="64">
        <f>IFERROR(1/J287*(X287/H287),"0")</f>
        <v>0.80929487179487181</v>
      </c>
      <c r="BP287" s="64">
        <f>IFERROR(1/J287*(Y287/H287),"0")</f>
        <v>0.81410256410256421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126.25</v>
      </c>
      <c r="Y289" s="386">
        <f>IFERROR(Y284/H284,"0")+IFERROR(Y285/H285,"0")+IFERROR(Y286/H286,"0")+IFERROR(Y287/H287,"0")+IFERROR(Y288/H288,"0")</f>
        <v>127.00000000000001</v>
      </c>
      <c r="Z289" s="386">
        <f>IFERROR(IF(Z284="",0,Z284),"0")+IFERROR(IF(Z285="",0,Z285),"0")+IFERROR(IF(Z286="",0,Z286),"0")+IFERROR(IF(Z287="",0,Z287),"0")+IFERROR(IF(Z288="",0,Z288),"0")</f>
        <v>0.95630999999999999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303</v>
      </c>
      <c r="Y290" s="386">
        <f>IFERROR(SUM(Y284:Y288),"0")</f>
        <v>304.8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15</v>
      </c>
      <c r="Y318" s="385">
        <f>IFERROR(IF(X318="",0,CEILING((X318/$H318),1)*$H318),"")</f>
        <v>16.8</v>
      </c>
      <c r="Z318" s="36">
        <f>IFERROR(IF(Y318=0,"",ROUNDUP(Y318/H318,0)*0.00753),"")</f>
        <v>3.0120000000000001E-2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15.928571428571429</v>
      </c>
      <c r="BN318" s="64">
        <f>IFERROR(Y318*I318/H318,"0")</f>
        <v>17.84</v>
      </c>
      <c r="BO318" s="64">
        <f>IFERROR(1/J318*(X318/H318),"0")</f>
        <v>2.2893772893772892E-2</v>
      </c>
      <c r="BP318" s="64">
        <f>IFERROR(1/J318*(Y318/H318),"0")</f>
        <v>2.564102564102564E-2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3.5714285714285712</v>
      </c>
      <c r="Y322" s="386">
        <f>IFERROR(Y318/H318,"0")+IFERROR(Y319/H319,"0")+IFERROR(Y320/H320,"0")+IFERROR(Y321/H321,"0")</f>
        <v>4</v>
      </c>
      <c r="Z322" s="386">
        <f>IFERROR(IF(Z318="",0,Z318),"0")+IFERROR(IF(Z319="",0,Z319),"0")+IFERROR(IF(Z320="",0,Z320),"0")+IFERROR(IF(Z321="",0,Z321),"0")</f>
        <v>3.0120000000000001E-2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15</v>
      </c>
      <c r="Y323" s="386">
        <f>IFERROR(SUM(Y318:Y321),"0")</f>
        <v>16.8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4</v>
      </c>
      <c r="Y342" s="385">
        <f>IFERROR(IF(X342="",0,CEILING((X342/$H342),1)*$H342),"")</f>
        <v>5.0999999999999996</v>
      </c>
      <c r="Z342" s="36">
        <f>IFERROR(IF(Y342=0,"",ROUNDUP(Y342/H342,0)*0.00753),"")</f>
        <v>1.506E-2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4.666666666666667</v>
      </c>
      <c r="BN342" s="64">
        <f>IFERROR(Y342*I342/H342,"0")</f>
        <v>5.95</v>
      </c>
      <c r="BO342" s="64">
        <f>IFERROR(1/J342*(X342/H342),"0")</f>
        <v>1.0055304172951232E-2</v>
      </c>
      <c r="BP342" s="64">
        <f>IFERROR(1/J342*(Y342/H342),"0")</f>
        <v>1.282051282051282E-2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7</v>
      </c>
      <c r="Y343" s="385">
        <f>IFERROR(IF(X343="",0,CEILING((X343/$H343),1)*$H343),"")</f>
        <v>7.6499999999999995</v>
      </c>
      <c r="Z343" s="36">
        <f>IFERROR(IF(Y343=0,"",ROUNDUP(Y343/H343,0)*0.00753),"")</f>
        <v>2.2589999999999999E-2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7.9607843137254912</v>
      </c>
      <c r="BN343" s="64">
        <f>IFERROR(Y343*I343/H343,"0")</f>
        <v>8.6999999999999993</v>
      </c>
      <c r="BO343" s="64">
        <f>IFERROR(1/J343*(X343/H343),"0")</f>
        <v>1.7596782302664656E-2</v>
      </c>
      <c r="BP343" s="64">
        <f>IFERROR(1/J343*(Y343/H343),"0")</f>
        <v>1.9230769230769232E-2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4.3137254901960791</v>
      </c>
      <c r="Y344" s="386">
        <f>IFERROR(Y340/H340,"0")+IFERROR(Y341/H341,"0")+IFERROR(Y342/H342,"0")+IFERROR(Y343/H343,"0")</f>
        <v>5</v>
      </c>
      <c r="Z344" s="386">
        <f>IFERROR(IF(Z340="",0,Z340),"0")+IFERROR(IF(Z341="",0,Z341),"0")+IFERROR(IF(Z342="",0,Z342),"0")+IFERROR(IF(Z343="",0,Z343),"0")</f>
        <v>3.7650000000000003E-2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11</v>
      </c>
      <c r="Y345" s="386">
        <f>IFERROR(SUM(Y340:Y343),"0")</f>
        <v>12.75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2456</v>
      </c>
      <c r="Y366" s="385">
        <f t="shared" ref="Y366:Y374" si="62">IFERROR(IF(X366="",0,CEILING((X366/$H366),1)*$H366),"")</f>
        <v>2460</v>
      </c>
      <c r="Z366" s="36">
        <f>IFERROR(IF(Y366=0,"",ROUNDUP(Y366/H366,0)*0.02175),"")</f>
        <v>3.5669999999999997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2534.5920000000001</v>
      </c>
      <c r="BN366" s="64">
        <f t="shared" ref="BN366:BN374" si="64">IFERROR(Y366*I366/H366,"0")</f>
        <v>2538.7200000000003</v>
      </c>
      <c r="BO366" s="64">
        <f t="shared" ref="BO366:BO374" si="65">IFERROR(1/J366*(X366/H366),"0")</f>
        <v>3.4111111111111105</v>
      </c>
      <c r="BP366" s="64">
        <f t="shared" ref="BP366:BP374" si="66">IFERROR(1/J366*(Y366/H366),"0")</f>
        <v>3.4166666666666665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2123</v>
      </c>
      <c r="Y368" s="385">
        <f t="shared" si="62"/>
        <v>2130</v>
      </c>
      <c r="Z368" s="36">
        <f>IFERROR(IF(Y368=0,"",ROUNDUP(Y368/H368,0)*0.02175),"")</f>
        <v>3.0884999999999998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2190.9360000000001</v>
      </c>
      <c r="BN368" s="64">
        <f t="shared" si="64"/>
        <v>2198.1600000000003</v>
      </c>
      <c r="BO368" s="64">
        <f t="shared" si="65"/>
        <v>2.9486111111111111</v>
      </c>
      <c r="BP368" s="64">
        <f t="shared" si="66"/>
        <v>2.958333333333333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1848</v>
      </c>
      <c r="Y370" s="385">
        <f t="shared" si="62"/>
        <v>1860</v>
      </c>
      <c r="Z370" s="36">
        <f>IFERROR(IF(Y370=0,"",ROUNDUP(Y370/H370,0)*0.02175),"")</f>
        <v>2.6969999999999996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1907.136</v>
      </c>
      <c r="BN370" s="64">
        <f t="shared" si="64"/>
        <v>1919.52</v>
      </c>
      <c r="BO370" s="64">
        <f t="shared" si="65"/>
        <v>2.5666666666666664</v>
      </c>
      <c r="BP370" s="64">
        <f t="shared" si="66"/>
        <v>2.583333333333333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428.46666666666664</v>
      </c>
      <c r="Y375" s="386">
        <f>IFERROR(Y366/H366,"0")+IFERROR(Y367/H367,"0")+IFERROR(Y368/H368,"0")+IFERROR(Y369/H369,"0")+IFERROR(Y370/H370,"0")+IFERROR(Y371/H371,"0")+IFERROR(Y372/H372,"0")+IFERROR(Y373/H373,"0")+IFERROR(Y374/H374,"0")</f>
        <v>430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9.3524999999999991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6427</v>
      </c>
      <c r="Y376" s="386">
        <f>IFERROR(SUM(Y366:Y374),"0")</f>
        <v>6450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1730</v>
      </c>
      <c r="Y378" s="385">
        <f>IFERROR(IF(X378="",0,CEILING((X378/$H378),1)*$H378),"")</f>
        <v>1740</v>
      </c>
      <c r="Z378" s="36">
        <f>IFERROR(IF(Y378=0,"",ROUNDUP(Y378/H378,0)*0.02175),"")</f>
        <v>2.5229999999999997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1785.3600000000001</v>
      </c>
      <c r="BN378" s="64">
        <f>IFERROR(Y378*I378/H378,"0")</f>
        <v>1795.68</v>
      </c>
      <c r="BO378" s="64">
        <f>IFERROR(1/J378*(X378/H378),"0")</f>
        <v>2.4027777777777777</v>
      </c>
      <c r="BP378" s="64">
        <f>IFERROR(1/J378*(Y378/H378),"0")</f>
        <v>2.4166666666666665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115.33333333333333</v>
      </c>
      <c r="Y380" s="386">
        <f>IFERROR(Y378/H378,"0")+IFERROR(Y379/H379,"0")</f>
        <v>116</v>
      </c>
      <c r="Z380" s="386">
        <f>IFERROR(IF(Z378="",0,Z378),"0")+IFERROR(IF(Z379="",0,Z379),"0")</f>
        <v>2.5229999999999997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1730</v>
      </c>
      <c r="Y381" s="386">
        <f>IFERROR(SUM(Y378:Y379),"0")</f>
        <v>1740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470</v>
      </c>
      <c r="Y408" s="385">
        <f>IFERROR(IF(X408="",0,CEILING((X408/$H408),1)*$H408),"")</f>
        <v>475.8</v>
      </c>
      <c r="Z408" s="36">
        <f>IFERROR(IF(Y408=0,"",ROUNDUP(Y408/H408,0)*0.02175),"")</f>
        <v>1.3267499999999999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503.98461538461544</v>
      </c>
      <c r="BN408" s="64">
        <f>IFERROR(Y408*I408/H408,"0")</f>
        <v>510.20400000000006</v>
      </c>
      <c r="BO408" s="64">
        <f>IFERROR(1/J408*(X408/H408),"0")</f>
        <v>1.076007326007326</v>
      </c>
      <c r="BP408" s="64">
        <f>IFERROR(1/J408*(Y408/H408),"0")</f>
        <v>1.0892857142857142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60.256410256410255</v>
      </c>
      <c r="Y413" s="386">
        <f>IFERROR(Y408/H408,"0")+IFERROR(Y409/H409,"0")+IFERROR(Y410/H410,"0")+IFERROR(Y411/H411,"0")+IFERROR(Y412/H412,"0")</f>
        <v>61</v>
      </c>
      <c r="Z413" s="386">
        <f>IFERROR(IF(Z408="",0,Z408),"0")+IFERROR(IF(Z409="",0,Z409),"0")+IFERROR(IF(Z410="",0,Z410),"0")+IFERROR(IF(Z411="",0,Z411),"0")+IFERROR(IF(Z412="",0,Z412),"0")</f>
        <v>1.3267499999999999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470</v>
      </c>
      <c r="Y414" s="386">
        <f>IFERROR(SUM(Y408:Y412),"0")</f>
        <v>475.8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10</v>
      </c>
      <c r="Y429" s="385">
        <f t="shared" si="67"/>
        <v>12.600000000000001</v>
      </c>
      <c r="Z429" s="36">
        <f t="shared" si="68"/>
        <v>2.2589999999999999E-2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10.547619047619046</v>
      </c>
      <c r="BN429" s="64">
        <f t="shared" si="70"/>
        <v>13.290000000000001</v>
      </c>
      <c r="BO429" s="64">
        <f t="shared" si="71"/>
        <v>1.5262515262515262E-2</v>
      </c>
      <c r="BP429" s="64">
        <f t="shared" si="72"/>
        <v>1.9230769230769232E-2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10</v>
      </c>
      <c r="Y433" s="385">
        <f t="shared" si="67"/>
        <v>12.600000000000001</v>
      </c>
      <c r="Z433" s="36">
        <f t="shared" si="68"/>
        <v>2.2589999999999999E-2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10.547619047619046</v>
      </c>
      <c r="BN433" s="64">
        <f t="shared" si="70"/>
        <v>13.290000000000001</v>
      </c>
      <c r="BO433" s="64">
        <f t="shared" si="71"/>
        <v>1.5262515262515262E-2</v>
      </c>
      <c r="BP433" s="64">
        <f t="shared" si="72"/>
        <v>1.9230769230769232E-2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4.7619047619047619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6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4.5179999999999998E-2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20</v>
      </c>
      <c r="Y452" s="386">
        <f>IFERROR(SUM(Y427:Y450),"0")</f>
        <v>25.200000000000003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6</v>
      </c>
      <c r="Y481" s="385">
        <f>IFERROR(IF(X481="",0,CEILING((X481/$H481),1)*$H481),"")</f>
        <v>6</v>
      </c>
      <c r="Z481" s="36">
        <f>IFERROR(IF(Y481=0,"",ROUNDUP(Y481/H481,0)*0.00627),"")</f>
        <v>1.881E-2</v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7.8000000000000007</v>
      </c>
      <c r="BN481" s="64">
        <f>IFERROR(Y481*I481/H481,"0")</f>
        <v>7.8000000000000007</v>
      </c>
      <c r="BO481" s="64">
        <f>IFERROR(1/J481*(X481/H481),"0")</f>
        <v>1.4999999999999999E-2</v>
      </c>
      <c r="BP481" s="64">
        <f>IFERROR(1/J481*(Y481/H481),"0")</f>
        <v>1.4999999999999999E-2</v>
      </c>
    </row>
    <row r="482" spans="1:68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3</v>
      </c>
      <c r="Y482" s="386">
        <f>IFERROR(Y480/H480,"0")+IFERROR(Y481/H481,"0")</f>
        <v>3</v>
      </c>
      <c r="Z482" s="386">
        <f>IFERROR(IF(Z480="",0,Z480),"0")+IFERROR(IF(Z481="",0,Z481),"0")</f>
        <v>1.881E-2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6</v>
      </c>
      <c r="Y483" s="386">
        <f>IFERROR(SUM(Y480:Y481),"0")</f>
        <v>6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1480</v>
      </c>
      <c r="Y513" s="385">
        <f t="shared" si="79"/>
        <v>1483.68</v>
      </c>
      <c r="Z513" s="36">
        <f t="shared" si="80"/>
        <v>3.36076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1580.9090909090905</v>
      </c>
      <c r="BN513" s="64">
        <f t="shared" si="82"/>
        <v>1584.84</v>
      </c>
      <c r="BO513" s="64">
        <f t="shared" si="83"/>
        <v>2.6952214452214456</v>
      </c>
      <c r="BP513" s="64">
        <f t="shared" si="84"/>
        <v>2.7019230769230771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1965</v>
      </c>
      <c r="Y516" s="385">
        <f t="shared" si="79"/>
        <v>1969.44</v>
      </c>
      <c r="Z516" s="36">
        <f t="shared" si="80"/>
        <v>4.4610799999999999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2098.9772727272725</v>
      </c>
      <c r="BN516" s="64">
        <f t="shared" si="82"/>
        <v>2103.7199999999998</v>
      </c>
      <c r="BO516" s="64">
        <f t="shared" si="83"/>
        <v>3.5784527972027971</v>
      </c>
      <c r="BP516" s="64">
        <f t="shared" si="84"/>
        <v>3.5865384615384617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652.46212121212125</v>
      </c>
      <c r="Y521" s="386">
        <f>IFERROR(Y512/H512,"0")+IFERROR(Y513/H513,"0")+IFERROR(Y514/H514,"0")+IFERROR(Y515/H515,"0")+IFERROR(Y516/H516,"0")+IFERROR(Y517/H517,"0")+IFERROR(Y518/H518,"0")+IFERROR(Y519/H519,"0")+IFERROR(Y520/H520,"0")</f>
        <v>654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7.8218399999999999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3445</v>
      </c>
      <c r="Y522" s="386">
        <f>IFERROR(SUM(Y512:Y520),"0")</f>
        <v>3453.12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594</v>
      </c>
      <c r="Y524" s="385">
        <f>IFERROR(IF(X524="",0,CEILING((X524/$H524),1)*$H524),"")</f>
        <v>596.64</v>
      </c>
      <c r="Z524" s="36">
        <f>IFERROR(IF(Y524=0,"",ROUNDUP(Y524/H524,0)*0.01196),"")</f>
        <v>1.35148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634.49999999999989</v>
      </c>
      <c r="BN524" s="64">
        <f>IFERROR(Y524*I524/H524,"0")</f>
        <v>637.31999999999994</v>
      </c>
      <c r="BO524" s="64">
        <f>IFERROR(1/J524*(X524/H524),"0")</f>
        <v>1.0817307692307694</v>
      </c>
      <c r="BP524" s="64">
        <f>IFERROR(1/J524*(Y524/H524),"0")</f>
        <v>1.0865384615384615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112.5</v>
      </c>
      <c r="Y526" s="386">
        <f>IFERROR(Y524/H524,"0")+IFERROR(Y525/H525,"0")</f>
        <v>112.99999999999999</v>
      </c>
      <c r="Z526" s="386">
        <f>IFERROR(IF(Z524="",0,Z524),"0")+IFERROR(IF(Z525="",0,Z525),"0")</f>
        <v>1.35148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594</v>
      </c>
      <c r="Y527" s="386">
        <f>IFERROR(SUM(Y524:Y525),"0")</f>
        <v>596.64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381</v>
      </c>
      <c r="Y530" s="385">
        <f t="shared" si="85"/>
        <v>385.44</v>
      </c>
      <c r="Z530" s="36">
        <f>IFERROR(IF(Y530=0,"",ROUNDUP(Y530/H530,0)*0.01196),"")</f>
        <v>0.87307999999999997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406.97727272727263</v>
      </c>
      <c r="BN530" s="64">
        <f t="shared" si="87"/>
        <v>411.71999999999991</v>
      </c>
      <c r="BO530" s="64">
        <f t="shared" si="88"/>
        <v>0.69383741258741261</v>
      </c>
      <c r="BP530" s="64">
        <f t="shared" si="89"/>
        <v>0.70192307692307698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923</v>
      </c>
      <c r="Y531" s="385">
        <f t="shared" si="85"/>
        <v>924</v>
      </c>
      <c r="Z531" s="36">
        <f>IFERROR(IF(Y531=0,"",ROUNDUP(Y531/H531,0)*0.01196),"")</f>
        <v>2.093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985.93181818181802</v>
      </c>
      <c r="BN531" s="64">
        <f t="shared" si="87"/>
        <v>986.99999999999989</v>
      </c>
      <c r="BO531" s="64">
        <f t="shared" si="88"/>
        <v>1.6808712121212122</v>
      </c>
      <c r="BP531" s="64">
        <f t="shared" si="89"/>
        <v>1.6826923076923077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246.96969696969697</v>
      </c>
      <c r="Y535" s="386">
        <f>IFERROR(Y529/H529,"0")+IFERROR(Y530/H530,"0")+IFERROR(Y531/H531,"0")+IFERROR(Y532/H532,"0")+IFERROR(Y533/H533,"0")+IFERROR(Y534/H534,"0")</f>
        <v>248</v>
      </c>
      <c r="Z535" s="386">
        <f>IFERROR(IF(Z529="",0,Z529),"0")+IFERROR(IF(Z530="",0,Z530),"0")+IFERROR(IF(Z531="",0,Z531),"0")+IFERROR(IF(Z532="",0,Z532),"0")+IFERROR(IF(Z533="",0,Z533),"0")+IFERROR(IF(Z534="",0,Z534),"0")</f>
        <v>2.9660799999999998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1304</v>
      </c>
      <c r="Y536" s="386">
        <f>IFERROR(SUM(Y529:Y534),"0")</f>
        <v>1309.44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17205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17322.449999999997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18120.432732368223</v>
      </c>
      <c r="Y606" s="386">
        <f>IFERROR(SUM(BN22:BN602),"0")</f>
        <v>18245.002000000004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30</v>
      </c>
      <c r="Y607" s="38">
        <f>ROUNDUP(SUM(BP22:BP602),0)</f>
        <v>30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18870.432732368223</v>
      </c>
      <c r="Y608" s="386">
        <f>GrossWeightTotalR+PalletQtyTotalR*25</f>
        <v>18995.002000000004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2500.3942272362151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2521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33.982659999999996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33.599999999999994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137.19999999999999</v>
      </c>
      <c r="E615" s="46">
        <f>IFERROR(Y101*1,"0")+IFERROR(Y102*1,"0")+IFERROR(Y103*1,"0")+IFERROR(Y107*1,"0")+IFERROR(Y108*1,"0")+IFERROR(Y109*1,"0")+IFERROR(Y110*1,"0")+IFERROR(Y111*1,"0")</f>
        <v>513.29999999999995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816.3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16.8</v>
      </c>
      <c r="I615" s="46">
        <f>IFERROR(Y183*1,"0")+IFERROR(Y184*1,"0")+IFERROR(Y185*1,"0")+IFERROR(Y186*1,"0")+IFERROR(Y187*1,"0")+IFERROR(Y188*1,"0")+IFERROR(Y189*1,"0")+IFERROR(Y190*1,"0")</f>
        <v>180.60000000000002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1226.0999999999999</v>
      </c>
      <c r="K615" s="46">
        <f>IFERROR(Y239*1,"0")+IFERROR(Y240*1,"0")+IFERROR(Y241*1,"0")+IFERROR(Y242*1,"0")+IFERROR(Y243*1,"0")+IFERROR(Y244*1,"0")+IFERROR(Y245*1,"0")+IFERROR(Y246*1,"0")</f>
        <v>8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304.8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29.549999999999997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8190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475.8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25.200000000000003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5359.2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04,00"/>
        <filter val="1 480,00"/>
        <filter val="1 730,00"/>
        <filter val="1 848,00"/>
        <filter val="1 965,00"/>
        <filter val="1,11"/>
        <filter val="1,19"/>
        <filter val="1,50"/>
        <filter val="10,00"/>
        <filter val="104,00"/>
        <filter val="11,00"/>
        <filter val="112,50"/>
        <filter val="115,33"/>
        <filter val="126,25"/>
        <filter val="15,00"/>
        <filter val="156,00"/>
        <filter val="158,00"/>
        <filter val="160,00"/>
        <filter val="161,42"/>
        <filter val="17 205,00"/>
        <filter val="175,00"/>
        <filter val="18 120,43"/>
        <filter val="18 870,43"/>
        <filter val="19,00"/>
        <filter val="2 123,00"/>
        <filter val="2 456,00"/>
        <filter val="2 500,39"/>
        <filter val="2,00"/>
        <filter val="2,08"/>
        <filter val="2,86"/>
        <filter val="20,00"/>
        <filter val="216,00"/>
        <filter val="219,00"/>
        <filter val="229,00"/>
        <filter val="246,97"/>
        <filter val="25,65"/>
        <filter val="260,00"/>
        <filter val="261,00"/>
        <filter val="277,00"/>
        <filter val="3 445,00"/>
        <filter val="3,00"/>
        <filter val="3,57"/>
        <filter val="3,75"/>
        <filter val="30"/>
        <filter val="303,00"/>
        <filter val="316,00"/>
        <filter val="32,00"/>
        <filter val="359,71"/>
        <filter val="36,00"/>
        <filter val="381,00"/>
        <filter val="4,00"/>
        <filter val="4,31"/>
        <filter val="4,76"/>
        <filter val="40,00"/>
        <filter val="41,00"/>
        <filter val="428,47"/>
        <filter val="45,00"/>
        <filter val="45,11"/>
        <filter val="470,00"/>
        <filter val="5,00"/>
        <filter val="52,00"/>
        <filter val="547,00"/>
        <filter val="58,52"/>
        <filter val="594,00"/>
        <filter val="6 427,00"/>
        <filter val="6,00"/>
        <filter val="6,76"/>
        <filter val="60,26"/>
        <filter val="652,46"/>
        <filter val="68,10"/>
        <filter val="7,00"/>
        <filter val="71,00"/>
        <filter val="73,00"/>
        <filter val="75,00"/>
        <filter val="807,00"/>
        <filter val="893,00"/>
        <filter val="923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2024-08-01T10:58:16Z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