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C32CF9-78F7-4B93-8607-F8379F3625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Y545" i="1" s="1"/>
  <c r="P544" i="1"/>
  <c r="X542" i="1"/>
  <c r="X541" i="1"/>
  <c r="BO540" i="1"/>
  <c r="BM540" i="1"/>
  <c r="Y540" i="1"/>
  <c r="BP540" i="1" s="1"/>
  <c r="P540" i="1"/>
  <c r="BO539" i="1"/>
  <c r="BM539" i="1"/>
  <c r="Y539" i="1"/>
  <c r="P539" i="1"/>
  <c r="BO538" i="1"/>
  <c r="BM538" i="1"/>
  <c r="Y538" i="1"/>
  <c r="Y541" i="1" s="1"/>
  <c r="P538" i="1"/>
  <c r="X536" i="1"/>
  <c r="X535" i="1"/>
  <c r="BO534" i="1"/>
  <c r="BM534" i="1"/>
  <c r="Y534" i="1"/>
  <c r="BP534" i="1" s="1"/>
  <c r="P534" i="1"/>
  <c r="BP533" i="1"/>
  <c r="BO533" i="1"/>
  <c r="BN533" i="1"/>
  <c r="BM533" i="1"/>
  <c r="Z533" i="1"/>
  <c r="Y533" i="1"/>
  <c r="P533" i="1"/>
  <c r="BO532" i="1"/>
  <c r="BM532" i="1"/>
  <c r="Y532" i="1"/>
  <c r="BP532" i="1" s="1"/>
  <c r="P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Y527" i="1" s="1"/>
  <c r="P524" i="1"/>
  <c r="X522" i="1"/>
  <c r="X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BP502" i="1" s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Y490" i="1" s="1"/>
  <c r="P489" i="1"/>
  <c r="X487" i="1"/>
  <c r="X486" i="1"/>
  <c r="BO485" i="1"/>
  <c r="BM485" i="1"/>
  <c r="Y485" i="1"/>
  <c r="Y486" i="1" s="1"/>
  <c r="P485" i="1"/>
  <c r="X483" i="1"/>
  <c r="X482" i="1"/>
  <c r="BO481" i="1"/>
  <c r="BM481" i="1"/>
  <c r="Y481" i="1"/>
  <c r="BP481" i="1" s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X468" i="1"/>
  <c r="Y467" i="1"/>
  <c r="X467" i="1"/>
  <c r="BP466" i="1"/>
  <c r="BO466" i="1"/>
  <c r="BN466" i="1"/>
  <c r="BM466" i="1"/>
  <c r="Z466" i="1"/>
  <c r="Z467" i="1" s="1"/>
  <c r="Y466" i="1"/>
  <c r="X463" i="1"/>
  <c r="X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BO436" i="1"/>
  <c r="BM436" i="1"/>
  <c r="Y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P430" i="1" s="1"/>
  <c r="BO429" i="1"/>
  <c r="BM429" i="1"/>
  <c r="Y429" i="1"/>
  <c r="BP429" i="1" s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BP417" i="1" s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O408" i="1"/>
  <c r="BM408" i="1"/>
  <c r="Y408" i="1"/>
  <c r="Z408" i="1" s="1"/>
  <c r="P408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BO396" i="1"/>
  <c r="BM396" i="1"/>
  <c r="Y396" i="1"/>
  <c r="P396" i="1"/>
  <c r="BO395" i="1"/>
  <c r="BM395" i="1"/>
  <c r="Y395" i="1"/>
  <c r="BP395" i="1" s="1"/>
  <c r="P395" i="1"/>
  <c r="X392" i="1"/>
  <c r="X391" i="1"/>
  <c r="BO390" i="1"/>
  <c r="BM390" i="1"/>
  <c r="Y390" i="1"/>
  <c r="BP390" i="1" s="1"/>
  <c r="P390" i="1"/>
  <c r="BO389" i="1"/>
  <c r="BM389" i="1"/>
  <c r="Y389" i="1"/>
  <c r="Y391" i="1" s="1"/>
  <c r="P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BP360" i="1" s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Z302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Q615" i="1" s="1"/>
  <c r="P277" i="1"/>
  <c r="X274" i="1"/>
  <c r="X273" i="1"/>
  <c r="BO272" i="1"/>
  <c r="BM272" i="1"/>
  <c r="Y272" i="1"/>
  <c r="P615" i="1" s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O251" i="1"/>
  <c r="BM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O231" i="1"/>
  <c r="BM231" i="1"/>
  <c r="Y231" i="1"/>
  <c r="BP231" i="1" s="1"/>
  <c r="BO230" i="1"/>
  <c r="BM230" i="1"/>
  <c r="Y230" i="1"/>
  <c r="Y236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08" i="1" l="1"/>
  <c r="BN308" i="1"/>
  <c r="Z308" i="1"/>
  <c r="BP310" i="1"/>
  <c r="BN310" i="1"/>
  <c r="Z310" i="1"/>
  <c r="BP312" i="1"/>
  <c r="BN312" i="1"/>
  <c r="Z312" i="1"/>
  <c r="BP347" i="1"/>
  <c r="BN347" i="1"/>
  <c r="Z347" i="1"/>
  <c r="Z350" i="1" s="1"/>
  <c r="BP374" i="1"/>
  <c r="BN374" i="1"/>
  <c r="Z374" i="1"/>
  <c r="BP416" i="1"/>
  <c r="BN416" i="1"/>
  <c r="Z416" i="1"/>
  <c r="BP428" i="1"/>
  <c r="BN428" i="1"/>
  <c r="Z428" i="1"/>
  <c r="BP432" i="1"/>
  <c r="BN432" i="1"/>
  <c r="Z432" i="1"/>
  <c r="BP449" i="1"/>
  <c r="BN449" i="1"/>
  <c r="Z449" i="1"/>
  <c r="BP495" i="1"/>
  <c r="BN495" i="1"/>
  <c r="Z495" i="1"/>
  <c r="Y508" i="1"/>
  <c r="Y507" i="1"/>
  <c r="BP506" i="1"/>
  <c r="BN506" i="1"/>
  <c r="Z506" i="1"/>
  <c r="Z507" i="1" s="1"/>
  <c r="BP512" i="1"/>
  <c r="BN512" i="1"/>
  <c r="Z512" i="1"/>
  <c r="BP529" i="1"/>
  <c r="BN529" i="1"/>
  <c r="Z529" i="1"/>
  <c r="BP577" i="1"/>
  <c r="BN577" i="1"/>
  <c r="Z577" i="1"/>
  <c r="X606" i="1"/>
  <c r="X609" i="1"/>
  <c r="Z27" i="1"/>
  <c r="BN27" i="1"/>
  <c r="Z53" i="1"/>
  <c r="BN53" i="1"/>
  <c r="Z111" i="1"/>
  <c r="BN111" i="1"/>
  <c r="Z131" i="1"/>
  <c r="BN131" i="1"/>
  <c r="Z146" i="1"/>
  <c r="BN146" i="1"/>
  <c r="Z163" i="1"/>
  <c r="BN163" i="1"/>
  <c r="Y173" i="1"/>
  <c r="Z175" i="1"/>
  <c r="BN175" i="1"/>
  <c r="Z187" i="1"/>
  <c r="BN187" i="1"/>
  <c r="Z206" i="1"/>
  <c r="BN206" i="1"/>
  <c r="BP210" i="1"/>
  <c r="BN210" i="1"/>
  <c r="BP287" i="1"/>
  <c r="BN287" i="1"/>
  <c r="Z287" i="1"/>
  <c r="BP309" i="1"/>
  <c r="BN309" i="1"/>
  <c r="Z309" i="1"/>
  <c r="BP311" i="1"/>
  <c r="BN311" i="1"/>
  <c r="Z311" i="1"/>
  <c r="BP326" i="1"/>
  <c r="BN326" i="1"/>
  <c r="Z326" i="1"/>
  <c r="BP366" i="1"/>
  <c r="BN366" i="1"/>
  <c r="Z366" i="1"/>
  <c r="BP427" i="1"/>
  <c r="BN427" i="1"/>
  <c r="Z427" i="1"/>
  <c r="BP431" i="1"/>
  <c r="BN431" i="1"/>
  <c r="Z431" i="1"/>
  <c r="BP433" i="1"/>
  <c r="BN433" i="1"/>
  <c r="Z433" i="1"/>
  <c r="BP450" i="1"/>
  <c r="BN450" i="1"/>
  <c r="Z450" i="1"/>
  <c r="BP501" i="1"/>
  <c r="BN501" i="1"/>
  <c r="Z501" i="1"/>
  <c r="BP515" i="1"/>
  <c r="BN515" i="1"/>
  <c r="Z515" i="1"/>
  <c r="Y579" i="1"/>
  <c r="Y578" i="1"/>
  <c r="BP576" i="1"/>
  <c r="BN576" i="1"/>
  <c r="Z576" i="1"/>
  <c r="Y350" i="1"/>
  <c r="Y615" i="1"/>
  <c r="BP208" i="1"/>
  <c r="BN208" i="1"/>
  <c r="Z208" i="1"/>
  <c r="BP241" i="1"/>
  <c r="BN241" i="1"/>
  <c r="Z241" i="1"/>
  <c r="BP251" i="1"/>
  <c r="BN251" i="1"/>
  <c r="Z251" i="1"/>
  <c r="BP285" i="1"/>
  <c r="BN285" i="1"/>
  <c r="Z285" i="1"/>
  <c r="B615" i="1"/>
  <c r="X607" i="1"/>
  <c r="X608" i="1" s="1"/>
  <c r="Y3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0" i="1"/>
  <c r="BN60" i="1"/>
  <c r="BP60" i="1"/>
  <c r="Z61" i="1"/>
  <c r="BN61" i="1"/>
  <c r="Y62" i="1"/>
  <c r="Z66" i="1"/>
  <c r="BN66" i="1"/>
  <c r="Z70" i="1"/>
  <c r="BN70" i="1"/>
  <c r="Z71" i="1"/>
  <c r="BN71" i="1"/>
  <c r="Y77" i="1"/>
  <c r="Y97" i="1"/>
  <c r="Z102" i="1"/>
  <c r="BN102" i="1"/>
  <c r="Z103" i="1"/>
  <c r="BN103" i="1"/>
  <c r="Y113" i="1"/>
  <c r="Z109" i="1"/>
  <c r="BN109" i="1"/>
  <c r="Z116" i="1"/>
  <c r="BN116" i="1"/>
  <c r="Z125" i="1"/>
  <c r="BN125" i="1"/>
  <c r="Y137" i="1"/>
  <c r="Z133" i="1"/>
  <c r="BN133" i="1"/>
  <c r="Z139" i="1"/>
  <c r="BN139" i="1"/>
  <c r="BP139" i="1"/>
  <c r="G615" i="1"/>
  <c r="Z150" i="1"/>
  <c r="BN150" i="1"/>
  <c r="BP150" i="1"/>
  <c r="Z161" i="1"/>
  <c r="BN161" i="1"/>
  <c r="Z167" i="1"/>
  <c r="BN167" i="1"/>
  <c r="BP167" i="1"/>
  <c r="Z171" i="1"/>
  <c r="BN171" i="1"/>
  <c r="Y179" i="1"/>
  <c r="Z177" i="1"/>
  <c r="BN177" i="1"/>
  <c r="Z185" i="1"/>
  <c r="BN185" i="1"/>
  <c r="Z189" i="1"/>
  <c r="BN189" i="1"/>
  <c r="Y202" i="1"/>
  <c r="BP200" i="1"/>
  <c r="BN200" i="1"/>
  <c r="Z200" i="1"/>
  <c r="BP212" i="1"/>
  <c r="BN212" i="1"/>
  <c r="Z212" i="1"/>
  <c r="BP244" i="1"/>
  <c r="BN244" i="1"/>
  <c r="Z244" i="1"/>
  <c r="BP252" i="1"/>
  <c r="BN252" i="1"/>
  <c r="Z252" i="1"/>
  <c r="BP314" i="1"/>
  <c r="BN314" i="1"/>
  <c r="Z314" i="1"/>
  <c r="J615" i="1"/>
  <c r="Y214" i="1"/>
  <c r="Y227" i="1"/>
  <c r="K615" i="1"/>
  <c r="T615" i="1"/>
  <c r="Y305" i="1"/>
  <c r="U615" i="1"/>
  <c r="Y323" i="1"/>
  <c r="Z320" i="1"/>
  <c r="BN320" i="1"/>
  <c r="Y331" i="1"/>
  <c r="Z328" i="1"/>
  <c r="BN328" i="1"/>
  <c r="Y338" i="1"/>
  <c r="Y344" i="1"/>
  <c r="Z343" i="1"/>
  <c r="BN343" i="1"/>
  <c r="Y351" i="1"/>
  <c r="Z349" i="1"/>
  <c r="BN349" i="1"/>
  <c r="Y362" i="1"/>
  <c r="Z360" i="1"/>
  <c r="BN360" i="1"/>
  <c r="Z368" i="1"/>
  <c r="BN368" i="1"/>
  <c r="Z372" i="1"/>
  <c r="BN372" i="1"/>
  <c r="Z378" i="1"/>
  <c r="BN378" i="1"/>
  <c r="Y387" i="1"/>
  <c r="Z390" i="1"/>
  <c r="BN390" i="1"/>
  <c r="Z395" i="1"/>
  <c r="BN395" i="1"/>
  <c r="Z398" i="1"/>
  <c r="BN398" i="1"/>
  <c r="Y406" i="1"/>
  <c r="Z404" i="1"/>
  <c r="BN404" i="1"/>
  <c r="Y414" i="1"/>
  <c r="BP408" i="1"/>
  <c r="BN408" i="1"/>
  <c r="BP412" i="1"/>
  <c r="BN412" i="1"/>
  <c r="Z412" i="1"/>
  <c r="BP436" i="1"/>
  <c r="BN436" i="1"/>
  <c r="Z436" i="1"/>
  <c r="BP443" i="1"/>
  <c r="BN443" i="1"/>
  <c r="Z443" i="1"/>
  <c r="BP445" i="1"/>
  <c r="BN445" i="1"/>
  <c r="Z445" i="1"/>
  <c r="BP447" i="1"/>
  <c r="BN447" i="1"/>
  <c r="Z447" i="1"/>
  <c r="Y482" i="1"/>
  <c r="BP480" i="1"/>
  <c r="BN480" i="1"/>
  <c r="Z480" i="1"/>
  <c r="BP525" i="1"/>
  <c r="BN525" i="1"/>
  <c r="Z525" i="1"/>
  <c r="BP539" i="1"/>
  <c r="BN539" i="1"/>
  <c r="Z539" i="1"/>
  <c r="BP551" i="1"/>
  <c r="BN551" i="1"/>
  <c r="Z551" i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BP435" i="1"/>
  <c r="BN435" i="1"/>
  <c r="Z435" i="1"/>
  <c r="BP437" i="1"/>
  <c r="BN437" i="1"/>
  <c r="Z437" i="1"/>
  <c r="BP444" i="1"/>
  <c r="BN444" i="1"/>
  <c r="Z444" i="1"/>
  <c r="BP446" i="1"/>
  <c r="BN446" i="1"/>
  <c r="Z446" i="1"/>
  <c r="Y456" i="1"/>
  <c r="BP454" i="1"/>
  <c r="BN454" i="1"/>
  <c r="Z454" i="1"/>
  <c r="BP517" i="1"/>
  <c r="BN517" i="1"/>
  <c r="Z517" i="1"/>
  <c r="BP531" i="1"/>
  <c r="BN531" i="1"/>
  <c r="Z531" i="1"/>
  <c r="BP550" i="1"/>
  <c r="BN550" i="1"/>
  <c r="Z550" i="1"/>
  <c r="BP561" i="1"/>
  <c r="BN561" i="1"/>
  <c r="Z561" i="1"/>
  <c r="BP563" i="1"/>
  <c r="BN563" i="1"/>
  <c r="Z563" i="1"/>
  <c r="Y591" i="1"/>
  <c r="BP589" i="1"/>
  <c r="BN589" i="1"/>
  <c r="Z589" i="1"/>
  <c r="Z591" i="1" s="1"/>
  <c r="Y418" i="1"/>
  <c r="Y452" i="1"/>
  <c r="Y462" i="1"/>
  <c r="Z615" i="1"/>
  <c r="Y478" i="1"/>
  <c r="AA615" i="1"/>
  <c r="Y503" i="1"/>
  <c r="Y522" i="1"/>
  <c r="Y535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8" i="1"/>
  <c r="Z232" i="1"/>
  <c r="BN232" i="1"/>
  <c r="Z233" i="1"/>
  <c r="BN233" i="1"/>
  <c r="Z234" i="1"/>
  <c r="BN234" i="1"/>
  <c r="Y235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Z286" i="1"/>
  <c r="BN286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H615" i="1"/>
  <c r="Z162" i="1"/>
  <c r="Z164" i="1" s="1"/>
  <c r="BN162" i="1"/>
  <c r="Y165" i="1"/>
  <c r="Z168" i="1"/>
  <c r="BN168" i="1"/>
  <c r="Z170" i="1"/>
  <c r="BN170" i="1"/>
  <c r="Z176" i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Z218" i="1"/>
  <c r="BN218" i="1"/>
  <c r="Z219" i="1"/>
  <c r="BN219" i="1"/>
  <c r="Z226" i="1"/>
  <c r="BN226" i="1"/>
  <c r="Z230" i="1"/>
  <c r="Z235" i="1" s="1"/>
  <c r="BN230" i="1"/>
  <c r="BP230" i="1"/>
  <c r="Z231" i="1"/>
  <c r="BN231" i="1"/>
  <c r="Y247" i="1"/>
  <c r="Y260" i="1"/>
  <c r="Y274" i="1"/>
  <c r="Y281" i="1"/>
  <c r="R615" i="1"/>
  <c r="Y289" i="1"/>
  <c r="Y290" i="1"/>
  <c r="Y295" i="1"/>
  <c r="Y300" i="1"/>
  <c r="Z303" i="1"/>
  <c r="Z304" i="1" s="1"/>
  <c r="BN303" i="1"/>
  <c r="Y304" i="1"/>
  <c r="Z313" i="1"/>
  <c r="BN313" i="1"/>
  <c r="Y316" i="1"/>
  <c r="Z319" i="1"/>
  <c r="BN319" i="1"/>
  <c r="Z321" i="1"/>
  <c r="BN321" i="1"/>
  <c r="Y322" i="1"/>
  <c r="Z325" i="1"/>
  <c r="BN325" i="1"/>
  <c r="BP325" i="1"/>
  <c r="Z327" i="1"/>
  <c r="BN327" i="1"/>
  <c r="Z329" i="1"/>
  <c r="BN329" i="1"/>
  <c r="Y332" i="1"/>
  <c r="Z334" i="1"/>
  <c r="BN334" i="1"/>
  <c r="BP334" i="1"/>
  <c r="Z336" i="1"/>
  <c r="BN336" i="1"/>
  <c r="Y337" i="1"/>
  <c r="Z342" i="1"/>
  <c r="Z344" i="1" s="1"/>
  <c r="BN342" i="1"/>
  <c r="Y345" i="1"/>
  <c r="Z348" i="1"/>
  <c r="BN348" i="1"/>
  <c r="BP348" i="1"/>
  <c r="V615" i="1"/>
  <c r="Y356" i="1"/>
  <c r="Z359" i="1"/>
  <c r="Z361" i="1" s="1"/>
  <c r="BN359" i="1"/>
  <c r="BP359" i="1"/>
  <c r="W615" i="1"/>
  <c r="Z367" i="1"/>
  <c r="BN367" i="1"/>
  <c r="Z369" i="1"/>
  <c r="BN369" i="1"/>
  <c r="Z371" i="1"/>
  <c r="BN371" i="1"/>
  <c r="Z373" i="1"/>
  <c r="BN373" i="1"/>
  <c r="Y376" i="1"/>
  <c r="Y380" i="1"/>
  <c r="BP385" i="1"/>
  <c r="BN385" i="1"/>
  <c r="Z385" i="1"/>
  <c r="Y392" i="1"/>
  <c r="BP389" i="1"/>
  <c r="BN389" i="1"/>
  <c r="Z389" i="1"/>
  <c r="Y400" i="1"/>
  <c r="BP397" i="1"/>
  <c r="BN397" i="1"/>
  <c r="Z397" i="1"/>
  <c r="Z288" i="1"/>
  <c r="BN288" i="1"/>
  <c r="Z293" i="1"/>
  <c r="Z294" i="1" s="1"/>
  <c r="BN293" i="1"/>
  <c r="BP293" i="1"/>
  <c r="Y294" i="1"/>
  <c r="Z298" i="1"/>
  <c r="Z299" i="1" s="1"/>
  <c r="BN298" i="1"/>
  <c r="BP298" i="1"/>
  <c r="Y299" i="1"/>
  <c r="BN302" i="1"/>
  <c r="BP302" i="1"/>
  <c r="Y315" i="1"/>
  <c r="Y375" i="1"/>
  <c r="BP379" i="1"/>
  <c r="BN379" i="1"/>
  <c r="Z379" i="1"/>
  <c r="Z380" i="1" s="1"/>
  <c r="Y381" i="1"/>
  <c r="Y386" i="1"/>
  <c r="BP383" i="1"/>
  <c r="BN383" i="1"/>
  <c r="Z383" i="1"/>
  <c r="Z386" i="1" s="1"/>
  <c r="BP396" i="1"/>
  <c r="BN396" i="1"/>
  <c r="Z396" i="1"/>
  <c r="Y399" i="1"/>
  <c r="Y405" i="1"/>
  <c r="Y413" i="1"/>
  <c r="Y419" i="1"/>
  <c r="Y425" i="1"/>
  <c r="Y451" i="1"/>
  <c r="Y457" i="1"/>
  <c r="Y463" i="1"/>
  <c r="Y477" i="1"/>
  <c r="Y483" i="1"/>
  <c r="Y487" i="1"/>
  <c r="Y491" i="1"/>
  <c r="Y498" i="1"/>
  <c r="Y504" i="1"/>
  <c r="Y526" i="1"/>
  <c r="Y536" i="1"/>
  <c r="Y542" i="1"/>
  <c r="Y546" i="1"/>
  <c r="BP552" i="1"/>
  <c r="BN552" i="1"/>
  <c r="Z552" i="1"/>
  <c r="BP554" i="1"/>
  <c r="BN554" i="1"/>
  <c r="Z554" i="1"/>
  <c r="BP556" i="1"/>
  <c r="BN556" i="1"/>
  <c r="Z556" i="1"/>
  <c r="Y558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86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X615" i="1"/>
  <c r="AB615" i="1"/>
  <c r="Z403" i="1"/>
  <c r="Z405" i="1" s="1"/>
  <c r="BN403" i="1"/>
  <c r="Z409" i="1"/>
  <c r="BN409" i="1"/>
  <c r="Z411" i="1"/>
  <c r="BN411" i="1"/>
  <c r="Z417" i="1"/>
  <c r="Z418" i="1" s="1"/>
  <c r="BN417" i="1"/>
  <c r="Z423" i="1"/>
  <c r="Z424" i="1" s="1"/>
  <c r="BN423" i="1"/>
  <c r="BP423" i="1"/>
  <c r="Y424" i="1"/>
  <c r="Z429" i="1"/>
  <c r="BN429" i="1"/>
  <c r="Z430" i="1"/>
  <c r="BN430" i="1"/>
  <c r="Z434" i="1"/>
  <c r="BN434" i="1"/>
  <c r="Z438" i="1"/>
  <c r="BN438" i="1"/>
  <c r="Z442" i="1"/>
  <c r="BN442" i="1"/>
  <c r="Z448" i="1"/>
  <c r="BN448" i="1"/>
  <c r="Z455" i="1"/>
  <c r="Z456" i="1" s="1"/>
  <c r="BN455" i="1"/>
  <c r="Z459" i="1"/>
  <c r="BN459" i="1"/>
  <c r="BP459" i="1"/>
  <c r="Z461" i="1"/>
  <c r="BN461" i="1"/>
  <c r="Y468" i="1"/>
  <c r="Z474" i="1"/>
  <c r="BN474" i="1"/>
  <c r="Z475" i="1"/>
  <c r="BN475" i="1"/>
  <c r="Z481" i="1"/>
  <c r="Z482" i="1" s="1"/>
  <c r="BN481" i="1"/>
  <c r="Z485" i="1"/>
  <c r="Z486" i="1" s="1"/>
  <c r="BN485" i="1"/>
  <c r="BP485" i="1"/>
  <c r="Z489" i="1"/>
  <c r="Z490" i="1" s="1"/>
  <c r="BN489" i="1"/>
  <c r="BP489" i="1"/>
  <c r="Z494" i="1"/>
  <c r="BN494" i="1"/>
  <c r="BP494" i="1"/>
  <c r="Z496" i="1"/>
  <c r="BN496" i="1"/>
  <c r="Y497" i="1"/>
  <c r="Z502" i="1"/>
  <c r="Z503" i="1" s="1"/>
  <c r="BN502" i="1"/>
  <c r="AC615" i="1"/>
  <c r="Z513" i="1"/>
  <c r="BN513" i="1"/>
  <c r="Z514" i="1"/>
  <c r="BN514" i="1"/>
  <c r="Z516" i="1"/>
  <c r="BN516" i="1"/>
  <c r="Z518" i="1"/>
  <c r="BN518" i="1"/>
  <c r="Z520" i="1"/>
  <c r="BN520" i="1"/>
  <c r="Y521" i="1"/>
  <c r="Z524" i="1"/>
  <c r="Z526" i="1" s="1"/>
  <c r="BN524" i="1"/>
  <c r="BP524" i="1"/>
  <c r="Z530" i="1"/>
  <c r="BN530" i="1"/>
  <c r="Z532" i="1"/>
  <c r="BN532" i="1"/>
  <c r="Z534" i="1"/>
  <c r="BN534" i="1"/>
  <c r="Z538" i="1"/>
  <c r="BN538" i="1"/>
  <c r="BP538" i="1"/>
  <c r="Z540" i="1"/>
  <c r="BN540" i="1"/>
  <c r="Z544" i="1"/>
  <c r="Z545" i="1" s="1"/>
  <c r="BN544" i="1"/>
  <c r="BP544" i="1"/>
  <c r="Y557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BP583" i="1"/>
  <c r="BN583" i="1"/>
  <c r="Z583" i="1"/>
  <c r="AE615" i="1"/>
  <c r="AD615" i="1"/>
  <c r="Y592" i="1"/>
  <c r="Z322" i="1" l="1"/>
  <c r="Z585" i="1"/>
  <c r="Z541" i="1"/>
  <c r="Z391" i="1"/>
  <c r="Z337" i="1"/>
  <c r="Z331" i="1"/>
  <c r="Z315" i="1"/>
  <c r="Z178" i="1"/>
  <c r="Z62" i="1"/>
  <c r="Z578" i="1"/>
  <c r="Z535" i="1"/>
  <c r="Z521" i="1"/>
  <c r="Z557" i="1"/>
  <c r="Z375" i="1"/>
  <c r="Z227" i="1"/>
  <c r="Z191" i="1"/>
  <c r="Z112" i="1"/>
  <c r="Z280" i="1"/>
  <c r="Z259" i="1"/>
  <c r="Z564" i="1"/>
  <c r="Z477" i="1"/>
  <c r="Z451" i="1"/>
  <c r="Z413" i="1"/>
  <c r="Z399" i="1"/>
  <c r="Z172" i="1"/>
  <c r="Z121" i="1"/>
  <c r="Z72" i="1"/>
  <c r="Z57" i="1"/>
  <c r="Y607" i="1"/>
  <c r="Z247" i="1"/>
  <c r="Z497" i="1"/>
  <c r="Z462" i="1"/>
  <c r="Z573" i="1"/>
  <c r="Z213" i="1"/>
  <c r="Z136" i="1"/>
  <c r="Z97" i="1"/>
  <c r="Z34" i="1"/>
  <c r="Y609" i="1"/>
  <c r="Y606" i="1"/>
  <c r="Y608" i="1" s="1"/>
  <c r="Z289" i="1"/>
  <c r="Y605" i="1"/>
  <c r="Z610" i="1" l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<sst xmlns="http://schemas.openxmlformats.org/spreadsheetml/2006/main" count="2546" uniqueCount="837">
  <si>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</si>
  <si>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</si>
  <si>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</si>
  <si>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</si>
  <si>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</si>
  <si>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</si>
  <si>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</si>
  <si>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</si>
  <si>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</si>
  <si>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</si>
  <si>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</si>
  <si>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</si>
  <si>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</si>
  <si>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</si>
  <si>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</si>
  <si>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</si>
  <si>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</si>
  <si>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</si>
  <si>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</si>
  <si>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</si>
  <si>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</si>
  <si>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</si>
  <si>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</si>
  <si>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</si>
  <si>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</si>
  <si>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</si>
  <si>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</si>
  <si>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</si>
  <si>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</si>
  <si>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</si>
  <si>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</si>
  <si>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</si>
  <si>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</si>
  <si>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</si>
  <si>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</si>
  <si>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</si>
  <si>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</si>
  <si>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</si>
  <si>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</si>
  <si>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</si>
  <si>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</si>
  <si>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</si>
  <si>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</si>
  <si>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</si>
  <si>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</si>
  <si>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</si>
  <si>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</si>
  <si>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</si>
  <si>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</si>
  <si>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</si>
  <si>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</si>
  <si>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</si>
  <si>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</si>
  <si>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</si>
  <si>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</si>
  <si>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</si>
  <si>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</si>
  <si>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</si>
  <si>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</si>
  <si>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</si>
  <si>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</si>
  <si>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</si>
  <si>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</si>
  <si>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</si>
  <si>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</si>
  <si>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</si>
  <si>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</si>
  <si>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</si>
  <si>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</si>
  <si>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</si>
  <si>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</si>
  <si>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</si>
  <si>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</si>
  <si>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</si>
  <si>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</si>
  <si>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</si>
  <si>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</si>
  <si>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</si>
  <si>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</si>
  <si>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</si>
  <si>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</si>
  <si>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</si>
  <si>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</si>
  <si>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</si>
  <si>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</si>
  <si>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</si>
  <si>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</si>
  <si>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</si>
  <si>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</si>
  <si>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</si>
  <si>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</si>
  <si>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</si>
  <si>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</si>
  <si>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</si>
  <si>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</si>
  <si>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</si>
  <si>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</si>
  <si>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</si>
  <si>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</si>
  <si>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</si>
  <si>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</si>
  <si>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</si>
  <si>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</si>
  <si>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</si>
  <si>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</si>
  <si>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</si>
  <si>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</si>
  <si>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</si>
  <si>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</si>
  <si>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</si>
  <si>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</si>
  <si>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</si>
  <si>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</si>
  <si>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</si>
  <si>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</si>
  <si>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</si>
  <si>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</si>
  <si>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</si>
  <si>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</si>
  <si>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</si>
  <si>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</si>
  <si>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</si>
  <si>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</si>
  <si>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</si>
  <si>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</si>
  <si>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</si>
  <si>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</si>
  <si>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</si>
  <si>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</si>
  <si>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</si>
  <si>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</si>
  <si>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</si>
  <si>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</si>
  <si>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</si>
  <si>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</si>
  <si>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</si>
  <si>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</si>
  <si>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</si>
  <si>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</si>
  <si>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</si>
  <si>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</si>
  <si>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</si>
  <si>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</si>
  <si>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</si>
  <si>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</si>
  <si>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</si>
  <si>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</si>
  <si>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</si>
  <si>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</si>
  <si>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</si>
  <si>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</si>
  <si>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</si>
  <si>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</si>
  <si>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</si>
  <si>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</si>
  <si>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</si>
  <si>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</si>
  <si>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</si>
  <si>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</si>
  <si>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</si>
  <si>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</si>
  <si>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</si>
  <si>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</si>
  <si>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</si>
  <si>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</si>
  <si>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</si>
  <si>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</si>
  <si>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</si>
  <si>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</si>
  <si>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</si>
  <si>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</si>
  <si>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</si>
  <si>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</si>
  <si>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</si>
  <si>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</si>
  <si>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</si>
  <si>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</si>
  <si>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</si>
  <si>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</si>
  <si>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</si>
  <si>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</si>
  <si>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</si>
  <si>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</si>
  <si>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</si>
  <si>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</si>
  <si>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</si>
  <si>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</si>
  <si>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</si>
  <si>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</si>
  <si>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</si>
  <si>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</si>
  <si>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</si>
  <si>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</si>
  <si>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</si>
  <si>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</si>
  <si>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</si>
  <si>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</si>
  <si>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</si>
  <si>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</si>
  <si>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</si>
  <si>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</si>
  <si>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</si>
  <si>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</si>
  <si>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</si>
  <si>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</si>
  <si>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</si>
  <si>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</si>
  <si>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</si>
  <si>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</si>
  <si>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</si>
  <si>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</si>
  <si>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</si>
  <si>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</si>
  <si>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</si>
  <si>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</si>
  <si>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</si>
  <si>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</si>
  <si>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</si>
  <si>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</si>
  <si>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</si>
  <si>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</si>
  <si>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</si>
  <si>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</si>
  <si>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</si>
  <si>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</si>
  <si>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</si>
  <si>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</si>
  <si>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</si>
  <si>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</si>
  <si>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</si>
  <si>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</si>
  <si>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</si>
  <si>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</si>
  <si>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</si>
  <si>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</si>
  <si>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</si>
  <si>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</si>
  <si>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</si>
  <si>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</si>
  <si>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</si>
  <si>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</si>
  <si>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</si>
  <si>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</si>
  <si>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</si>
  <si>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</si>
  <si>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</si>
  <si>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</si>
  <si>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</si>
  <si>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</si>
  <si>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</si>
  <si>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</si>
  <si>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</si>
  <si>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</si>
  <si>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</si>
  <si>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</si>
  <si>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</si>
  <si>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</si>
  <si>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</si>
  <si>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</si>
  <si>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</si>
  <si>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</si>
  <si>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</si>
  <si>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</si>
  <si>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</si>
  <si>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</si>
  <si>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</si>
  <si>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</si>
  <si>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</si>
  <si>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</si>
  <si>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</si>
  <si>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</si>
  <si>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</si>
  <si>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</si>
  <si>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</si>
  <si>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</si>
  <si>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</si>
  <si>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</si>
  <si>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</si>
  <si>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</si>
  <si>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</si>
  <si>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</si>
  <si>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</si>
  <si>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</si>
  <si>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</si>
  <si>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</si>
  <si>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</si>
  <si>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</si>
  <si>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</si>
  <si>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</si>
  <si>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</si>
  <si>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</si>
  <si>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</si>
  <si>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</si>
  <si>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</si>
  <si>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</si>
  <si>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</si>
  <si>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</si>
  <si>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</si>
  <si>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</si>
  <si>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</si>
  <si>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</si>
  <si>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</si>
  <si>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</si>
  <si>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</si>
  <si>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</si>
  <si>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</si>
  <si>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</si>
  <si>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</si>
  <si>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</si>
  <si>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</si>
  <si>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</si>
  <si>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</si>
  <si>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</si>
  <si>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</si>
  <si>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</si>
  <si>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</si>
  <si>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</si>
  <si>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</si>
  <si>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</si>
  <si>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</si>
  <si>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</si>
  <si>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</si>
  <si>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</si>
  <si>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</si>
  <si>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</si>
  <si>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</si>
  <si>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</si>
  <si>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</si>
  <si>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</si>
  <si>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</si>
  <si>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</si>
  <si>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</si>
  <si>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</si>
  <si>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</si>
  <si>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</si>
  <si>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</si>
  <si>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</si>
  <si>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</si>
  <si>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</si>
  <si>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</si>
  <si>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</si>
  <si>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</si>
  <si>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</si>
  <si>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</si>
  <si>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</si>
  <si>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</si>
  <si>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</si>
  <si>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</si>
  <si>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</si>
  <si>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</si>
  <si>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</si>
  <si>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</si>
  <si>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</si>
  <si>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</si>
  <si>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</si>
  <si>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</si>
  <si>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</si>
  <si>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</si>
  <si>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</si>
  <si>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</si>
  <si>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</si>
  <si>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</si>
  <si>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</si>
  <si>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</si>
  <si>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</si>
  <si>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</si>
  <si>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</si>
  <si>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</si>
  <si>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</si>
  <si>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</si>
  <si>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</si>
  <si>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</si>
  <si>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</si>
  <si>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</si>
  <si>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</si>
  <si>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</si>
  <si>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</si>
  <si>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</si>
  <si>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</si>
  <si>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</si>
  <si>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</si>
  <si>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</si>
  <si>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</si>
  <si>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</si>
  <si>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</si>
  <si>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</si>
  <si>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</si>
  <si>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</si>
  <si>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</si>
  <si>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</si>
  <si>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</si>
  <si>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</si>
  <si>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</si>
  <si>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</si>
  <si>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</si>
  <si>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</si>
  <si>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</si>
  <si>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</si>
  <si>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</si>
  <si>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</si>
  <si>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</si>
  <si>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</si>
  <si>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</si>
  <si>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</si>
  <si>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</si>
  <si>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</si>
  <si>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</si>
  <si>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</si>
  <si>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</si>
  <si>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</si>
  <si>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</si>
  <si>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</si>
  <si>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</si>
  <si>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</si>
  <si>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</si>
  <si>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</si>
  <si>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</si>
  <si>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</si>
  <si>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</si>
  <si>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</si>
  <si>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</si>
  <si>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</si>
  <si>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</si>
  <si>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</si>
  <si>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</si>
  <si>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</si>
  <si>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</si>
  <si>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</si>
  <si>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</si>
  <si>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</si>
  <si>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</si>
  <si>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</si>
  <si>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</si>
  <si>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</si>
  <si>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</si>
  <si>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</si>
  <si>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</si>
  <si>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</si>
  <si>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</si>
  <si>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</si>
  <si>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</si>
  <si>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</si>
  <si>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</si>
  <si>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</si>
  <si>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</si>
  <si>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</si>
  <si>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</si>
  <si>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</si>
  <si>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</si>
  <si>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</si>
  <si>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</si>
  <si>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</si>
  <si>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</si>
  <si>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</si>
  <si>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</si>
  <si>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</si>
  <si>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</si>
  <si>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</si>
  <si>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</si>
  <si>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</si>
  <si>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</si>
  <si>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</si>
  <si>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</si>
  <si>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</si>
  <si>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</si>
  <si>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</si>
  <si>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</si>
  <si>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</si>
  <si>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</si>
  <si>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</si>
  <si>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</si>
  <si>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</si>
  <si>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</si>
  <si>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</si>
  <si>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</si>
  <si>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</si>
  <si>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</si>
  <si>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</si>
  <si>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</si>
  <si>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</si>
  <si>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</si>
  <si>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</si>
  <si>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</si>
  <si>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</si>
  <si>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</si>
  <si>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</si>
  <si>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</si>
  <si>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</si>
  <si>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</si>
  <si>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</si>
  <si>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</si>
  <si>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</si>
  <si>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</si>
  <si>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</si>
  <si>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</si>
  <si>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</si>
  <si>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</si>
  <si>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</si>
  <si>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</si>
  <si>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</si>
  <si>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</si>
  <si>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</si>
  <si>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</si>
  <si>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</si>
  <si>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</si>
  <si>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</si>
  <si>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</si>
  <si>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</si>
  <si>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</si>
  <si>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</si>
  <si>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</si>
  <si>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</si>
  <si>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</si>
  <si>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</si>
  <si>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</si>
  <si>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</si>
  <si>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</si>
  <si>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</si>
  <si>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</si>
  <si>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</si>
  <si>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</si>
  <si>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</si>
  <si>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</si>
  <si>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</si>
  <si>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</si>
  <si>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</si>
  <si>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</si>
  <si>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</si>
  <si>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</si>
  <si>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</si>
  <si>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</si>
  <si>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</si>
  <si>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</si>
  <si>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</si>
  <si>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</si>
  <si>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</si>
  <si>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</si>
  <si>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</si>
  <si>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</si>
  <si>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</si>
  <si>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</si>
  <si>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</si>
  <si>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</si>
  <si>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</si>
  <si>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</si>
  <si>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</si>
  <si>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</si>
  <si>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</si>
  <si>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</si>
  <si>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</si>
  <si>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</si>
  <si>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</si>
  <si>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</si>
  <si>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</si>
  <si>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</si>
  <si>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</si>
  <si>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</si>
  <si>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</si>
  <si>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</si>
  <si>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</si>
  <si>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</si>
  <si>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</si>
  <si>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</si>
  <si>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</si>
  <si>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</si>
  <si>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</si>
  <si>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</si>
  <si>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</si>
  <si>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</si>
  <si>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</si>
  <si>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</si>
  <si>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</si>
  <si>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</si>
  <si>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</si>
  <si>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</si>
  <si>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</si>
  <si>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</si>
  <si>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</si>
  <si>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</si>
  <si>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</si>
  <si>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</si>
  <si>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</si>
  <si>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</si>
  <si>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</si>
  <si>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</si>
  <si>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</si>
  <si>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</si>
  <si>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</si>
  <si>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</si>
  <si>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</si>
  <si>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</si>
  <si>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</si>
  <si>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</si>
  <si>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</si>
  <si>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</si>
  <si>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</si>
  <si>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</si>
  <si>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</si>
  <si>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</si>
  <si>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</si>
  <si>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</si>
  <si>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</si>
  <si>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</si>
  <si>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</si>
  <si>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</si>
  <si>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</si>
  <si>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</si>
  <si>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</si>
  <si>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</si>
  <si>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</si>
  <si>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</si>
  <si>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</si>
  <si>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</si>
  <si>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</si>
  <si>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</si>
  <si>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</si>
  <si>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</si>
  <si>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</si>
  <si>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</si>
  <si>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</si>
  <si>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</si>
  <si>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</si>
  <si>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</si>
  <si>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</si>
  <si>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</si>
  <si>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</si>
  <si>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</si>
  <si>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</si>
  <si>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</si>
  <si>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</si>
  <si>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</si>
  <si>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</si>
  <si>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</si>
  <si>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</si>
  <si>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</si>
  <si>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</si>
  <si>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</si>
  <si>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</si>
  <si>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</si>
  <si>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</si>
  <si>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</si>
  <si>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</si>
  <si>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</si>
  <si>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</si>
  <si>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</si>
  <si>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</si>
  <si>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</si>
  <si>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</si>
  <si>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</si>
  <si>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</si>
  <si>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</si>
  <si>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</si>
  <si>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</si>
  <si>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</si>
  <si>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</si>
  <si>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</si>
  <si>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</si>
  <si>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</si>
  <si>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</si>
  <si>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</si>
  <si>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</si>
  <si>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</si>
  <si>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</si>
  <si>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</si>
  <si>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</si>
  <si>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</si>
  <si>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</si>
  <si>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</si>
  <si>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</si>
  <si>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</si>
  <si>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</si>
  <si>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</si>
  <si>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</si>
  <si>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</si>
  <si>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</si>
  <si>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</si>
  <si>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</si>
  <si>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</si>
  <si>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</si>
  <si>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</si>
  <si>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</si>
  <si>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</si>
  <si>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</si>
  <si>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</si>
  <si>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</si>
  <si>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</si>
  <si>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</si>
  <si>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</si>
  <si>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</si>
  <si>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</si>
  <si>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</si>
  <si>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</si>
  <si>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</si>
  <si>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</si>
  <si>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</si>
  <si>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</si>
  <si>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</si>
  <si>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</si>
  <si>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</si>
  <si>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</si>
  <si>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</si>
  <si>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</si>
  <si>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</si>
  <si>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</si>
  <si>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</si>
  <si>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</si>
  <si>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</si>
  <si>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</si>
  <si>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</si>
  <si>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</si>
  <si>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</si>
  <si>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</si>
  <si>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</si>
  <si>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</si>
  <si>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</si>
  <si>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</si>
  <si>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</si>
  <si>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</si>
  <si>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</si>
  <si>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</si>
  <si>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</si>
  <si>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</si>
  <si>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</si>
  <si>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</si>
  <si>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</si>
  <si>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</si>
  <si>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</si>
  <si>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</si>
  <si>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</si>
  <si>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</si>
  <si>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</si>
  <si>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</si>
  <si>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</si>
  <si>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</si>
  <si>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</si>
  <si>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</si>
  <si>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</si>
  <si>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</si>
  <si>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</si>
  <si>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</si>
  <si>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</si>
  <si>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</si>
  <si>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</si>
  <si>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</si>
  <si>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</si>
  <si>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</si>
  <si>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</si>
  <si>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</si>
  <si>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</si>
  <si>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</si>
  <si>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</si>
  <si>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</si>
  <si>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</si>
  <si>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</si>
  <si>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</si>
  <si>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</si>
  <si>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</si>
  <si>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</si>
  <si>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</si>
  <si>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</si>
  <si>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</si>
  <si>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</si>
  <si>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</si>
  <si>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</si>
  <si>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</si>
  <si>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</si>
  <si>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</si>
  <si>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</si>
  <si>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</si>
  <si>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</si>
  <si>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</si>
  <si>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</si>
  <si>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</si>
  <si>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</si>
  <si>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</si>
  <si>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</si>
  <si>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</si>
  <si>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</si>
  <si>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</si>
  <si>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</si>
  <si>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</si>
  <si>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</si>
  <si>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</si>
  <si>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</si>
  <si>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</si>
  <si>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</si>
  <si>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</si>
  <si>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</si>
  <si>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</si>
  <si>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</si>
  <si>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</si>
  <si>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</si>
  <si>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</si>
  <si>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</si>
  <si>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</si>
  <si>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</si>
  <si>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</si>
  <si>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</si>
  <si>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</si>
  <si>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</si>
  <si>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</si>
  <si>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</si>
  <si>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</si>
  <si>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</si>
  <si>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</si>
  <si>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</si>
  <si>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</si>
  <si>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</si>
  <si>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</si>
  <si>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</si>
  <si>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</si>
  <si>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</si>
  <si>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</si>
  <si>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</si>
  <si>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</si>
  <si>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</si>
  <si>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</si>
  <si>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</si>
  <si>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</si>
  <si>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</si>
  <si>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</si>
  <si>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</si>
  <si>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</si>
  <si>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</si>
  <si>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</si>
  <si>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</si>
  <si>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</si>
  <si>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</si>
  <si>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</si>
  <si>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</si>
  <si>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</si>
  <si>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</si>
  <si>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</si>
  <si>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</si>
  <si>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</si>
  <si>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</si>
  <si>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опдписать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</si>
</sst>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45507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0.58333333333333337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113</v>
      </c>
      <c r="Y52" s="385">
        <f t="shared" si="6"/>
        <v>118.80000000000001</v>
      </c>
      <c r="Z52" s="36">
        <f>IFERROR(IF(Y52=0,"",ROUNDUP(Y52/H52,0)*0.02175),"")</f>
        <v>0.23924999999999999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118.0222222222222</v>
      </c>
      <c r="BN52" s="64">
        <f t="shared" si="8"/>
        <v>124.08</v>
      </c>
      <c r="BO52" s="64">
        <f t="shared" si="9"/>
        <v>0.1868386243386243</v>
      </c>
      <c r="BP52" s="64">
        <f t="shared" si="10"/>
        <v>0.19642857142857142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10.462962962962962</v>
      </c>
      <c r="Y57" s="386">
        <f>IFERROR(Y51/H51,"0")+IFERROR(Y52/H52,"0")+IFERROR(Y53/H53,"0")+IFERROR(Y54/H54,"0")+IFERROR(Y55/H55,"0")+IFERROR(Y56/H56,"0")</f>
        <v>11</v>
      </c>
      <c r="Z57" s="386">
        <f>IFERROR(IF(Z51="",0,Z51),"0")+IFERROR(IF(Z52="",0,Z52),"0")+IFERROR(IF(Z53="",0,Z53),"0")+IFERROR(IF(Z54="",0,Z54),"0")+IFERROR(IF(Z55="",0,Z55),"0")+IFERROR(IF(Z56="",0,Z56),"0")</f>
        <v>0.23924999999999999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113</v>
      </c>
      <c r="Y58" s="386">
        <f>IFERROR(SUM(Y51:Y56),"0")</f>
        <v>118.80000000000001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15</v>
      </c>
      <c r="Y61" s="385">
        <f>IFERROR(IF(X61="",0,CEILING((X61/$H61),1)*$H61),"")</f>
        <v>16.2</v>
      </c>
      <c r="Z61" s="36">
        <f>IFERROR(IF(Y61=0,"",ROUNDUP(Y61/H61,0)*0.00753),"")</f>
        <v>6.7769999999999997E-2</v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16.666666666666668</v>
      </c>
      <c r="BN61" s="64">
        <f>IFERROR(Y61*I61/H61,"0")</f>
        <v>18</v>
      </c>
      <c r="BO61" s="64">
        <f>IFERROR(1/J61*(X61/H61),"0")</f>
        <v>5.3418803418803423E-2</v>
      </c>
      <c r="BP61" s="64">
        <f>IFERROR(1/J61*(Y61/H61),"0")</f>
        <v>5.7692307692307689E-2</v>
      </c>
    </row>
    <row r="62" spans="1:68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8.3333333333333339</v>
      </c>
      <c r="Y62" s="386">
        <f>IFERROR(Y60/H60,"0")+IFERROR(Y61/H61,"0")</f>
        <v>9</v>
      </c>
      <c r="Z62" s="386">
        <f>IFERROR(IF(Z60="",0,Z60),"0")+IFERROR(IF(Z61="",0,Z61),"0")</f>
        <v>6.7769999999999997E-2</v>
      </c>
      <c r="AA62" s="387"/>
      <c r="AB62" s="387"/>
      <c r="AC62" s="387"/>
    </row>
    <row r="63" spans="1:68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15</v>
      </c>
      <c r="Y63" s="386">
        <f>IFERROR(SUM(Y60:Y61),"0")</f>
        <v>16.2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108</v>
      </c>
      <c r="Y94" s="385">
        <f>IFERROR(IF(X94="",0,CEILING((X94/$H94),1)*$H94),"")</f>
        <v>109.2</v>
      </c>
      <c r="Z94" s="36">
        <f>IFERROR(IF(Y94=0,"",ROUNDUP(Y94/H94,0)*0.02175),"")</f>
        <v>0.28275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115.25142857142858</v>
      </c>
      <c r="BN94" s="64">
        <f>IFERROR(Y94*I94/H94,"0")</f>
        <v>116.53200000000001</v>
      </c>
      <c r="BO94" s="64">
        <f>IFERROR(1/J94*(X94/H94),"0")</f>
        <v>0.22959183673469385</v>
      </c>
      <c r="BP94" s="64">
        <f>IFERROR(1/J94*(Y94/H94),"0")</f>
        <v>0.23214285714285712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12.857142857142856</v>
      </c>
      <c r="Y97" s="386">
        <f>IFERROR(Y94/H94,"0")+IFERROR(Y95/H95,"0")+IFERROR(Y96/H96,"0")</f>
        <v>13</v>
      </c>
      <c r="Z97" s="386">
        <f>IFERROR(IF(Z94="",0,Z94),"0")+IFERROR(IF(Z95="",0,Z95),"0")+IFERROR(IF(Z96="",0,Z96),"0")</f>
        <v>0.28275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108</v>
      </c>
      <c r="Y98" s="386">
        <f>IFERROR(SUM(Y94:Y96),"0")</f>
        <v>109.2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376</v>
      </c>
      <c r="Y107" s="385">
        <f>IFERROR(IF(X107="",0,CEILING((X107/$H107),1)*$H107),"")</f>
        <v>378</v>
      </c>
      <c r="Z107" s="36">
        <f>IFERROR(IF(Y107=0,"",ROUNDUP(Y107/H107,0)*0.02175),"")</f>
        <v>0.9787499999999999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401.24571428571426</v>
      </c>
      <c r="BN107" s="64">
        <f>IFERROR(Y107*I107/H107,"0")</f>
        <v>403.38</v>
      </c>
      <c r="BO107" s="64">
        <f>IFERROR(1/J107*(X107/H107),"0")</f>
        <v>0.79931972789115635</v>
      </c>
      <c r="BP107" s="64">
        <f>IFERROR(1/J107*(Y107/H107),"0")</f>
        <v>0.80357142857142849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44.761904761904759</v>
      </c>
      <c r="Y112" s="386">
        <f>IFERROR(Y107/H107,"0")+IFERROR(Y108/H108,"0")+IFERROR(Y109/H109,"0")+IFERROR(Y110/H110,"0")+IFERROR(Y111/H111,"0")</f>
        <v>45</v>
      </c>
      <c r="Z112" s="386">
        <f>IFERROR(IF(Z107="",0,Z107),"0")+IFERROR(IF(Z108="",0,Z108),"0")+IFERROR(IF(Z109="",0,Z109),"0")+IFERROR(IF(Z110="",0,Z110),"0")+IFERROR(IF(Z111="",0,Z111),"0")</f>
        <v>0.9787499999999999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376</v>
      </c>
      <c r="Y113" s="386">
        <f>IFERROR(SUM(Y107:Y111),"0")</f>
        <v>378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67</v>
      </c>
      <c r="Y175" s="385">
        <f>IFERROR(IF(X175="",0,CEILING((X175/$H175),1)*$H175),"")</f>
        <v>67.2</v>
      </c>
      <c r="Z175" s="36">
        <f>IFERROR(IF(Y175=0,"",ROUNDUP(Y175/H175,0)*0.02175),"")</f>
        <v>0.17399999999999999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71.498571428571438</v>
      </c>
      <c r="BN175" s="64">
        <f>IFERROR(Y175*I175/H175,"0")</f>
        <v>71.712000000000003</v>
      </c>
      <c r="BO175" s="64">
        <f>IFERROR(1/J175*(X175/H175),"0")</f>
        <v>0.14243197278911565</v>
      </c>
      <c r="BP175" s="64">
        <f>IFERROR(1/J175*(Y175/H175),"0")</f>
        <v>0.14285714285714285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7.9761904761904763</v>
      </c>
      <c r="Y178" s="386">
        <f>IFERROR(Y175/H175,"0")+IFERROR(Y176/H176,"0")+IFERROR(Y177/H177,"0")</f>
        <v>8</v>
      </c>
      <c r="Z178" s="386">
        <f>IFERROR(IF(Z175="",0,Z175),"0")+IFERROR(IF(Z176="",0,Z176),"0")+IFERROR(IF(Z177="",0,Z177),"0")</f>
        <v>0.17399999999999999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67</v>
      </c>
      <c r="Y179" s="386">
        <f>IFERROR(SUM(Y175:Y177),"0")</f>
        <v>67.2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27</v>
      </c>
      <c r="Y183" s="385">
        <f t="shared" ref="Y183:Y190" si="26">IFERROR(IF(X183="",0,CEILING((X183/$H183),1)*$H183),"")</f>
        <v>29.400000000000002</v>
      </c>
      <c r="Z183" s="36">
        <f>IFERROR(IF(Y183=0,"",ROUNDUP(Y183/H183,0)*0.00753),"")</f>
        <v>5.271E-2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28.671428571428571</v>
      </c>
      <c r="BN183" s="64">
        <f t="shared" ref="BN183:BN190" si="28">IFERROR(Y183*I183/H183,"0")</f>
        <v>31.22</v>
      </c>
      <c r="BO183" s="64">
        <f t="shared" ref="BO183:BO190" si="29">IFERROR(1/J183*(X183/H183),"0")</f>
        <v>4.1208791208791201E-2</v>
      </c>
      <c r="BP183" s="64">
        <f t="shared" ref="BP183:BP190" si="30">IFERROR(1/J183*(Y183/H183),"0")</f>
        <v>4.4871794871794872E-2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6.4285714285714279</v>
      </c>
      <c r="Y191" s="386">
        <f>IFERROR(Y183/H183,"0")+IFERROR(Y184/H184,"0")+IFERROR(Y185/H185,"0")+IFERROR(Y186/H186,"0")+IFERROR(Y187/H187,"0")+IFERROR(Y188/H188,"0")+IFERROR(Y189/H189,"0")+IFERROR(Y190/H190,"0")</f>
        <v>7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5.271E-2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27</v>
      </c>
      <c r="Y192" s="386">
        <f>IFERROR(SUM(Y183:Y190),"0")</f>
        <v>29.400000000000002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125</v>
      </c>
      <c r="Y205" s="385">
        <f t="shared" ref="Y205:Y212" si="31">IFERROR(IF(X205="",0,CEILING((X205/$H205),1)*$H205),"")</f>
        <v>129.60000000000002</v>
      </c>
      <c r="Z205" s="36">
        <f>IFERROR(IF(Y205=0,"",ROUNDUP(Y205/H205,0)*0.00937),"")</f>
        <v>0.22488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129.86111111111111</v>
      </c>
      <c r="BN205" s="64">
        <f t="shared" ref="BN205:BN212" si="33">IFERROR(Y205*I205/H205,"0")</f>
        <v>134.64000000000001</v>
      </c>
      <c r="BO205" s="64">
        <f t="shared" ref="BO205:BO212" si="34">IFERROR(1/J205*(X205/H205),"0")</f>
        <v>0.1929012345679012</v>
      </c>
      <c r="BP205" s="64">
        <f t="shared" ref="BP205:BP212" si="35">IFERROR(1/J205*(Y205/H205),"0")</f>
        <v>0.20000000000000004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107</v>
      </c>
      <c r="Y206" s="385">
        <f t="shared" si="31"/>
        <v>108</v>
      </c>
      <c r="Z206" s="36">
        <f>IFERROR(IF(Y206=0,"",ROUNDUP(Y206/H206,0)*0.00937),"")</f>
        <v>0.18740000000000001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111.1611111111111</v>
      </c>
      <c r="BN206" s="64">
        <f t="shared" si="33"/>
        <v>112.19999999999999</v>
      </c>
      <c r="BO206" s="64">
        <f t="shared" si="34"/>
        <v>0.16512345679012344</v>
      </c>
      <c r="BP206" s="64">
        <f t="shared" si="35"/>
        <v>0.16666666666666666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42.962962962962962</v>
      </c>
      <c r="Y213" s="386">
        <f>IFERROR(Y205/H205,"0")+IFERROR(Y206/H206,"0")+IFERROR(Y207/H207,"0")+IFERROR(Y208/H208,"0")+IFERROR(Y209/H209,"0")+IFERROR(Y210/H210,"0")+IFERROR(Y211/H211,"0")+IFERROR(Y212/H212,"0")</f>
        <v>44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0.41227999999999998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232</v>
      </c>
      <c r="Y214" s="386">
        <f>IFERROR(SUM(Y205:Y212),"0")</f>
        <v>237.60000000000002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284</v>
      </c>
      <c r="Y217" s="385">
        <f t="shared" si="36"/>
        <v>288.59999999999997</v>
      </c>
      <c r="Z217" s="36">
        <f>IFERROR(IF(Y217=0,"",ROUNDUP(Y217/H217,0)*0.02175),"")</f>
        <v>0.80474999999999997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304.53538461538466</v>
      </c>
      <c r="BN217" s="64">
        <f t="shared" si="38"/>
        <v>309.46799999999996</v>
      </c>
      <c r="BO217" s="64">
        <f t="shared" si="39"/>
        <v>0.65018315018315009</v>
      </c>
      <c r="BP217" s="64">
        <f t="shared" si="40"/>
        <v>0.6607142857142857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116</v>
      </c>
      <c r="Y220" s="385">
        <f t="shared" si="36"/>
        <v>117.6</v>
      </c>
      <c r="Z220" s="36">
        <f t="shared" ref="Z220:Z226" si="41">IFERROR(IF(Y220=0,"",ROUNDUP(Y220/H220,0)*0.00753),"")</f>
        <v>0.36897000000000002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130.01666666666668</v>
      </c>
      <c r="BN220" s="64">
        <f t="shared" si="38"/>
        <v>131.81</v>
      </c>
      <c r="BO220" s="64">
        <f t="shared" si="39"/>
        <v>0.30982905982905984</v>
      </c>
      <c r="BP220" s="64">
        <f t="shared" si="40"/>
        <v>0.3141025641025641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113</v>
      </c>
      <c r="Y222" s="385">
        <f t="shared" si="36"/>
        <v>115.19999999999999</v>
      </c>
      <c r="Z222" s="36">
        <f t="shared" si="41"/>
        <v>0.36143999999999998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125.80666666666669</v>
      </c>
      <c r="BN222" s="64">
        <f t="shared" si="38"/>
        <v>128.256</v>
      </c>
      <c r="BO222" s="64">
        <f t="shared" si="39"/>
        <v>0.3018162393162393</v>
      </c>
      <c r="BP222" s="64">
        <f t="shared" si="40"/>
        <v>0.30769230769230771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154</v>
      </c>
      <c r="Y223" s="385">
        <f t="shared" si="36"/>
        <v>156</v>
      </c>
      <c r="Z223" s="36">
        <f t="shared" si="41"/>
        <v>0.48945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171.45333333333335</v>
      </c>
      <c r="BN223" s="64">
        <f t="shared" si="38"/>
        <v>173.68000000000004</v>
      </c>
      <c r="BO223" s="64">
        <f t="shared" si="39"/>
        <v>0.41132478632478636</v>
      </c>
      <c r="BP223" s="64">
        <f t="shared" si="40"/>
        <v>0.41666666666666663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185</v>
      </c>
      <c r="Y225" s="385">
        <f t="shared" si="36"/>
        <v>187.2</v>
      </c>
      <c r="Z225" s="36">
        <f t="shared" si="41"/>
        <v>0.58733999999999997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205.9666666666667</v>
      </c>
      <c r="BN225" s="64">
        <f t="shared" si="38"/>
        <v>208.416</v>
      </c>
      <c r="BO225" s="64">
        <f t="shared" si="39"/>
        <v>0.49412393162393164</v>
      </c>
      <c r="BP225" s="64">
        <f t="shared" si="40"/>
        <v>0.5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152</v>
      </c>
      <c r="Y226" s="385">
        <f t="shared" si="36"/>
        <v>153.6</v>
      </c>
      <c r="Z226" s="36">
        <f t="shared" si="41"/>
        <v>0.48192000000000002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169.60666666666665</v>
      </c>
      <c r="BN226" s="64">
        <f t="shared" si="38"/>
        <v>171.392</v>
      </c>
      <c r="BO226" s="64">
        <f t="shared" si="39"/>
        <v>0.40598290598290598</v>
      </c>
      <c r="BP226" s="64">
        <f t="shared" si="40"/>
        <v>0.41025641025641024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336.41025641025641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341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3.0938700000000003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1004</v>
      </c>
      <c r="Y228" s="386">
        <f>IFERROR(SUM(Y216:Y226),"0")</f>
        <v>1018.1999999999999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155</v>
      </c>
      <c r="Y233" s="385">
        <f>IFERROR(IF(X233="",0,CEILING((X233/$H233),1)*$H233),"")</f>
        <v>156</v>
      </c>
      <c r="Z233" s="36">
        <f>IFERROR(IF(Y233=0,"",ROUNDUP(Y233/H233,0)*0.00753),"")</f>
        <v>0.48945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172.56666666666669</v>
      </c>
      <c r="BN233" s="64">
        <f>IFERROR(Y233*I233/H233,"0")</f>
        <v>173.68000000000004</v>
      </c>
      <c r="BO233" s="64">
        <f>IFERROR(1/J233*(X233/H233),"0")</f>
        <v>0.41399572649572652</v>
      </c>
      <c r="BP233" s="64">
        <f>IFERROR(1/J233*(Y233/H233),"0")</f>
        <v>0.41666666666666663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148</v>
      </c>
      <c r="Y234" s="385">
        <f>IFERROR(IF(X234="",0,CEILING((X234/$H234),1)*$H234),"")</f>
        <v>148.79999999999998</v>
      </c>
      <c r="Z234" s="36">
        <f>IFERROR(IF(Y234=0,"",ROUNDUP(Y234/H234,0)*0.00753),"")</f>
        <v>0.46686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164.77333333333334</v>
      </c>
      <c r="BN234" s="64">
        <f>IFERROR(Y234*I234/H234,"0")</f>
        <v>165.66399999999999</v>
      </c>
      <c r="BO234" s="64">
        <f>IFERROR(1/J234*(X234/H234),"0")</f>
        <v>0.39529914529914534</v>
      </c>
      <c r="BP234" s="64">
        <f>IFERROR(1/J234*(Y234/H234),"0")</f>
        <v>0.39743589743589736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126.25000000000001</v>
      </c>
      <c r="Y235" s="386">
        <f>IFERROR(Y230/H230,"0")+IFERROR(Y231/H231,"0")+IFERROR(Y232/H232,"0")+IFERROR(Y233/H233,"0")+IFERROR(Y234/H234,"0")</f>
        <v>127</v>
      </c>
      <c r="Z235" s="386">
        <f>IFERROR(IF(Z230="",0,Z230),"0")+IFERROR(IF(Z231="",0,Z231),"0")+IFERROR(IF(Z232="",0,Z232),"0")+IFERROR(IF(Z233="",0,Z233),"0")+IFERROR(IF(Z234="",0,Z234),"0")</f>
        <v>0.95630999999999999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303</v>
      </c>
      <c r="Y236" s="386">
        <f>IFERROR(SUM(Y230:Y234),"0")</f>
        <v>304.79999999999995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23</v>
      </c>
      <c r="Y251" s="385">
        <f t="shared" ref="Y251:Y258" si="47">IFERROR(IF(X251="",0,CEILING((X251/$H251),1)*$H251),"")</f>
        <v>23.2</v>
      </c>
      <c r="Z251" s="36">
        <f>IFERROR(IF(Y251=0,"",ROUNDUP(Y251/H251,0)*0.02175),"")</f>
        <v>4.3499999999999997E-2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23.951724137931034</v>
      </c>
      <c r="BN251" s="64">
        <f t="shared" ref="BN251:BN258" si="49">IFERROR(Y251*I251/H251,"0")</f>
        <v>24.159999999999997</v>
      </c>
      <c r="BO251" s="64">
        <f t="shared" ref="BO251:BO258" si="50">IFERROR(1/J251*(X251/H251),"0")</f>
        <v>3.5406403940886698E-2</v>
      </c>
      <c r="BP251" s="64">
        <f t="shared" ref="BP251:BP258" si="51">IFERROR(1/J251*(Y251/H251),"0")</f>
        <v>3.5714285714285712E-2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7</v>
      </c>
      <c r="Y255" s="385">
        <f t="shared" si="47"/>
        <v>8</v>
      </c>
      <c r="Z255" s="36">
        <f>IFERROR(IF(Y255=0,"",ROUNDUP(Y255/H255,0)*0.00937),"")</f>
        <v>1.874E-2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7.42</v>
      </c>
      <c r="BN255" s="64">
        <f t="shared" si="49"/>
        <v>8.48</v>
      </c>
      <c r="BO255" s="64">
        <f t="shared" si="50"/>
        <v>1.4583333333333334E-2</v>
      </c>
      <c r="BP255" s="64">
        <f t="shared" si="51"/>
        <v>1.6666666666666666E-2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3.7327586206896552</v>
      </c>
      <c r="Y259" s="386">
        <f>IFERROR(Y251/H251,"0")+IFERROR(Y252/H252,"0")+IFERROR(Y253/H253,"0")+IFERROR(Y254/H254,"0")+IFERROR(Y255/H255,"0")+IFERROR(Y256/H256,"0")+IFERROR(Y257/H257,"0")+IFERROR(Y258/H258,"0")</f>
        <v>4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6.2239999999999997E-2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30</v>
      </c>
      <c r="Y260" s="386">
        <f>IFERROR(SUM(Y251:Y258),"0")</f>
        <v>31.2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66</v>
      </c>
      <c r="Y285" s="385">
        <f>IFERROR(IF(X285="",0,CEILING((X285/$H285),1)*$H285),"")</f>
        <v>67.2</v>
      </c>
      <c r="Z285" s="36">
        <f>IFERROR(IF(Y285=0,"",ROUNDUP(Y285/H285,0)*0.00753),"")</f>
        <v>0.21084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73.48</v>
      </c>
      <c r="BN285" s="64">
        <f>IFERROR(Y285*I285/H285,"0")</f>
        <v>74.816000000000003</v>
      </c>
      <c r="BO285" s="64">
        <f>IFERROR(1/J285*(X285/H285),"0")</f>
        <v>0.17628205128205127</v>
      </c>
      <c r="BP285" s="64">
        <f>IFERROR(1/J285*(Y285/H285),"0")</f>
        <v>0.17948717948717952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60</v>
      </c>
      <c r="Y287" s="385">
        <f>IFERROR(IF(X287="",0,CEILING((X287/$H287),1)*$H287),"")</f>
        <v>60</v>
      </c>
      <c r="Z287" s="36">
        <f>IFERROR(IF(Y287=0,"",ROUNDUP(Y287/H287,0)*0.00753),"")</f>
        <v>0.18825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65</v>
      </c>
      <c r="BN287" s="64">
        <f>IFERROR(Y287*I287/H287,"0")</f>
        <v>65</v>
      </c>
      <c r="BO287" s="64">
        <f>IFERROR(1/J287*(X287/H287),"0")</f>
        <v>0.16025641025641024</v>
      </c>
      <c r="BP287" s="64">
        <f>IFERROR(1/J287*(Y287/H287),"0")</f>
        <v>0.16025641025641024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52.5</v>
      </c>
      <c r="Y289" s="386">
        <f>IFERROR(Y284/H284,"0")+IFERROR(Y285/H285,"0")+IFERROR(Y286/H286,"0")+IFERROR(Y287/H287,"0")+IFERROR(Y288/H288,"0")</f>
        <v>53</v>
      </c>
      <c r="Z289" s="386">
        <f>IFERROR(IF(Z284="",0,Z284),"0")+IFERROR(IF(Z285="",0,Z285),"0")+IFERROR(IF(Z286="",0,Z286),"0")+IFERROR(IF(Z287="",0,Z287),"0")+IFERROR(IF(Z288="",0,Z288),"0")</f>
        <v>0.39909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126</v>
      </c>
      <c r="Y290" s="386">
        <f>IFERROR(SUM(Y284:Y288),"0")</f>
        <v>127.2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22</v>
      </c>
      <c r="Y318" s="385">
        <f>IFERROR(IF(X318="",0,CEILING((X318/$H318),1)*$H318),"")</f>
        <v>25.200000000000003</v>
      </c>
      <c r="Z318" s="36">
        <f>IFERROR(IF(Y318=0,"",ROUNDUP(Y318/H318,0)*0.00753),"")</f>
        <v>4.5179999999999998E-2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23.361904761904761</v>
      </c>
      <c r="BN318" s="64">
        <f>IFERROR(Y318*I318/H318,"0")</f>
        <v>26.76</v>
      </c>
      <c r="BO318" s="64">
        <f>IFERROR(1/J318*(X318/H318),"0")</f>
        <v>3.3577533577533576E-2</v>
      </c>
      <c r="BP318" s="64">
        <f>IFERROR(1/J318*(Y318/H318),"0")</f>
        <v>3.8461538461538464E-2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5.2380952380952381</v>
      </c>
      <c r="Y322" s="386">
        <f>IFERROR(Y318/H318,"0")+IFERROR(Y319/H319,"0")+IFERROR(Y320/H320,"0")+IFERROR(Y321/H321,"0")</f>
        <v>6</v>
      </c>
      <c r="Z322" s="386">
        <f>IFERROR(IF(Z318="",0,Z318),"0")+IFERROR(IF(Z319="",0,Z319),"0")+IFERROR(IF(Z320="",0,Z320),"0")+IFERROR(IF(Z321="",0,Z321),"0")</f>
        <v>4.5179999999999998E-2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22</v>
      </c>
      <c r="Y323" s="386">
        <f>IFERROR(SUM(Y318:Y321),"0")</f>
        <v>25.200000000000003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41</v>
      </c>
      <c r="Y336" s="385">
        <f>IFERROR(IF(X336="",0,CEILING((X336/$H336),1)*$H336),"")</f>
        <v>42</v>
      </c>
      <c r="Z336" s="36">
        <f>IFERROR(IF(Y336=0,"",ROUNDUP(Y336/H336,0)*0.02175),"")</f>
        <v>0.10874999999999999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43.752857142857138</v>
      </c>
      <c r="BN336" s="64">
        <f>IFERROR(Y336*I336/H336,"0")</f>
        <v>44.82</v>
      </c>
      <c r="BO336" s="64">
        <f>IFERROR(1/J336*(X336/H336),"0")</f>
        <v>8.7159863945578217E-2</v>
      </c>
      <c r="BP336" s="64">
        <f>IFERROR(1/J336*(Y336/H336),"0")</f>
        <v>8.9285714285714274E-2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4.8809523809523805</v>
      </c>
      <c r="Y337" s="386">
        <f>IFERROR(Y334/H334,"0")+IFERROR(Y335/H335,"0")+IFERROR(Y336/H336,"0")</f>
        <v>5</v>
      </c>
      <c r="Z337" s="386">
        <f>IFERROR(IF(Z334="",0,Z334),"0")+IFERROR(IF(Z335="",0,Z335),"0")+IFERROR(IF(Z336="",0,Z336),"0")</f>
        <v>0.10874999999999999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41</v>
      </c>
      <c r="Y338" s="386">
        <f>IFERROR(SUM(Y334:Y336),"0")</f>
        <v>42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2175</v>
      </c>
      <c r="Y366" s="385">
        <f t="shared" ref="Y366:Y374" si="62">IFERROR(IF(X366="",0,CEILING((X366/$H366),1)*$H366),"")</f>
        <v>2175</v>
      </c>
      <c r="Z366" s="36">
        <f>IFERROR(IF(Y366=0,"",ROUNDUP(Y366/H366,0)*0.02175),"")</f>
        <v>3.1537499999999996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2244.6</v>
      </c>
      <c r="BN366" s="64">
        <f t="shared" ref="BN366:BN374" si="64">IFERROR(Y366*I366/H366,"0")</f>
        <v>2244.6</v>
      </c>
      <c r="BO366" s="64">
        <f t="shared" ref="BO366:BO374" si="65">IFERROR(1/J366*(X366/H366),"0")</f>
        <v>3.020833333333333</v>
      </c>
      <c r="BP366" s="64">
        <f t="shared" ref="BP366:BP374" si="66">IFERROR(1/J366*(Y366/H366),"0")</f>
        <v>3.020833333333333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2325</v>
      </c>
      <c r="Y368" s="385">
        <f t="shared" si="62"/>
        <v>2325</v>
      </c>
      <c r="Z368" s="36">
        <f>IFERROR(IF(Y368=0,"",ROUNDUP(Y368/H368,0)*0.02175),"")</f>
        <v>3.3712499999999999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2399.4</v>
      </c>
      <c r="BN368" s="64">
        <f t="shared" si="64"/>
        <v>2399.4</v>
      </c>
      <c r="BO368" s="64">
        <f t="shared" si="65"/>
        <v>3.2291666666666665</v>
      </c>
      <c r="BP368" s="64">
        <f t="shared" si="66"/>
        <v>3.2291666666666665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1322</v>
      </c>
      <c r="Y370" s="385">
        <f t="shared" si="62"/>
        <v>1335</v>
      </c>
      <c r="Z370" s="36">
        <f>IFERROR(IF(Y370=0,"",ROUNDUP(Y370/H370,0)*0.02175),"")</f>
        <v>1.9357499999999999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1364.3040000000001</v>
      </c>
      <c r="BN370" s="64">
        <f t="shared" si="64"/>
        <v>1377.72</v>
      </c>
      <c r="BO370" s="64">
        <f t="shared" si="65"/>
        <v>1.8361111111111112</v>
      </c>
      <c r="BP370" s="64">
        <f t="shared" si="66"/>
        <v>1.8541666666666665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388.13333333333333</v>
      </c>
      <c r="Y375" s="386">
        <f>IFERROR(Y366/H366,"0")+IFERROR(Y367/H367,"0")+IFERROR(Y368/H368,"0")+IFERROR(Y369/H369,"0")+IFERROR(Y370/H370,"0")+IFERROR(Y371/H371,"0")+IFERROR(Y372/H372,"0")+IFERROR(Y373/H373,"0")+IFERROR(Y374/H374,"0")</f>
        <v>389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8.4607499999999991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5822</v>
      </c>
      <c r="Y376" s="386">
        <f>IFERROR(SUM(Y366:Y374),"0")</f>
        <v>5835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2573</v>
      </c>
      <c r="Y378" s="385">
        <f>IFERROR(IF(X378="",0,CEILING((X378/$H378),1)*$H378),"")</f>
        <v>2580</v>
      </c>
      <c r="Z378" s="36">
        <f>IFERROR(IF(Y378=0,"",ROUNDUP(Y378/H378,0)*0.02175),"")</f>
        <v>3.7409999999999997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2655.3360000000002</v>
      </c>
      <c r="BN378" s="64">
        <f>IFERROR(Y378*I378/H378,"0")</f>
        <v>2662.56</v>
      </c>
      <c r="BO378" s="64">
        <f>IFERROR(1/J378*(X378/H378),"0")</f>
        <v>3.5736111111111111</v>
      </c>
      <c r="BP378" s="64">
        <f>IFERROR(1/J378*(Y378/H378),"0")</f>
        <v>3.583333333333333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171.53333333333333</v>
      </c>
      <c r="Y380" s="386">
        <f>IFERROR(Y378/H378,"0")+IFERROR(Y379/H379,"0")</f>
        <v>172</v>
      </c>
      <c r="Z380" s="386">
        <f>IFERROR(IF(Z378="",0,Z378),"0")+IFERROR(IF(Z379="",0,Z379),"0")</f>
        <v>3.7409999999999997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2573</v>
      </c>
      <c r="Y381" s="386">
        <f>IFERROR(SUM(Y378:Y379),"0")</f>
        <v>2580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112</v>
      </c>
      <c r="Y385" s="385">
        <f>IFERROR(IF(X385="",0,CEILING((X385/$H385),1)*$H385),"")</f>
        <v>117</v>
      </c>
      <c r="Z385" s="36">
        <f>IFERROR(IF(Y385=0,"",ROUNDUP(Y385/H385,0)*0.02175),"")</f>
        <v>0.32624999999999998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120.09846153846155</v>
      </c>
      <c r="BN385" s="64">
        <f>IFERROR(Y385*I385/H385,"0")</f>
        <v>125.46000000000001</v>
      </c>
      <c r="BO385" s="64">
        <f>IFERROR(1/J385*(X385/H385),"0")</f>
        <v>0.25641025641025639</v>
      </c>
      <c r="BP385" s="64">
        <f>IFERROR(1/J385*(Y385/H385),"0")</f>
        <v>0.26785714285714285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14.358974358974359</v>
      </c>
      <c r="Y386" s="386">
        <f>IFERROR(Y383/H383,"0")+IFERROR(Y384/H384,"0")+IFERROR(Y385/H385,"0")</f>
        <v>15</v>
      </c>
      <c r="Z386" s="386">
        <f>IFERROR(IF(Z383="",0,Z383),"0")+IFERROR(IF(Z384="",0,Z384),"0")+IFERROR(IF(Z385="",0,Z385),"0")</f>
        <v>0.32624999999999998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112</v>
      </c>
      <c r="Y387" s="386">
        <f>IFERROR(SUM(Y383:Y385),"0")</f>
        <v>117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89</v>
      </c>
      <c r="Y390" s="385">
        <f>IFERROR(IF(X390="",0,CEILING((X390/$H390),1)*$H390),"")</f>
        <v>93.6</v>
      </c>
      <c r="Z390" s="36">
        <f>IFERROR(IF(Y390=0,"",ROUNDUP(Y390/H390,0)*0.02175),"")</f>
        <v>0.26100000000000001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95.435384615384621</v>
      </c>
      <c r="BN390" s="64">
        <f>IFERROR(Y390*I390/H390,"0")</f>
        <v>100.36800000000001</v>
      </c>
      <c r="BO390" s="64">
        <f>IFERROR(1/J390*(X390/H390),"0")</f>
        <v>0.20375457875457875</v>
      </c>
      <c r="BP390" s="64">
        <f>IFERROR(1/J390*(Y390/H390),"0")</f>
        <v>0.21428571428571427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11.410256410256411</v>
      </c>
      <c r="Y391" s="386">
        <f>IFERROR(Y389/H389,"0")+IFERROR(Y390/H390,"0")</f>
        <v>12</v>
      </c>
      <c r="Z391" s="386">
        <f>IFERROR(IF(Z389="",0,Z389),"0")+IFERROR(IF(Z390="",0,Z390),"0")</f>
        <v>0.26100000000000001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89</v>
      </c>
      <c r="Y392" s="386">
        <f>IFERROR(SUM(Y389:Y390),"0")</f>
        <v>93.6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584</v>
      </c>
      <c r="Y408" s="385">
        <f>IFERROR(IF(X408="",0,CEILING((X408/$H408),1)*$H408),"")</f>
        <v>585</v>
      </c>
      <c r="Z408" s="36">
        <f>IFERROR(IF(Y408=0,"",ROUNDUP(Y408/H408,0)*0.02175),"")</f>
        <v>1.6312499999999999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626.22769230769234</v>
      </c>
      <c r="BN408" s="64">
        <f>IFERROR(Y408*I408/H408,"0")</f>
        <v>627.30000000000007</v>
      </c>
      <c r="BO408" s="64">
        <f>IFERROR(1/J408*(X408/H408),"0")</f>
        <v>1.3369963369963369</v>
      </c>
      <c r="BP408" s="64">
        <f>IFERROR(1/J408*(Y408/H408),"0")</f>
        <v>1.3392857142857142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74.871794871794876</v>
      </c>
      <c r="Y413" s="386">
        <f>IFERROR(Y408/H408,"0")+IFERROR(Y409/H409,"0")+IFERROR(Y410/H410,"0")+IFERROR(Y411/H411,"0")+IFERROR(Y412/H412,"0")</f>
        <v>75</v>
      </c>
      <c r="Z413" s="386">
        <f>IFERROR(IF(Z408="",0,Z408),"0")+IFERROR(IF(Z409="",0,Z409),"0")+IFERROR(IF(Z410="",0,Z410),"0")+IFERROR(IF(Z411="",0,Z411),"0")+IFERROR(IF(Z412="",0,Z412),"0")</f>
        <v>1.6312499999999999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584</v>
      </c>
      <c r="Y414" s="386">
        <f>IFERROR(SUM(Y408:Y412),"0")</f>
        <v>585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168</v>
      </c>
      <c r="Y429" s="385">
        <f t="shared" si="67"/>
        <v>168</v>
      </c>
      <c r="Z429" s="36">
        <f t="shared" si="68"/>
        <v>0.30120000000000002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177.2</v>
      </c>
      <c r="BN429" s="64">
        <f t="shared" si="70"/>
        <v>177.2</v>
      </c>
      <c r="BO429" s="64">
        <f t="shared" si="71"/>
        <v>0.25641025641025639</v>
      </c>
      <c r="BP429" s="64">
        <f t="shared" si="72"/>
        <v>0.25641025641025639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295</v>
      </c>
      <c r="Y433" s="385">
        <f t="shared" si="67"/>
        <v>298.2</v>
      </c>
      <c r="Z433" s="36">
        <f t="shared" si="68"/>
        <v>0.53463000000000005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311.15476190476187</v>
      </c>
      <c r="BN433" s="64">
        <f t="shared" si="70"/>
        <v>314.52999999999997</v>
      </c>
      <c r="BO433" s="64">
        <f t="shared" si="71"/>
        <v>0.45024420024420025</v>
      </c>
      <c r="BP433" s="64">
        <f t="shared" si="72"/>
        <v>0.45512820512820512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12</v>
      </c>
      <c r="Y448" s="385">
        <f t="shared" si="67"/>
        <v>12.600000000000001</v>
      </c>
      <c r="Z448" s="36">
        <f t="shared" si="73"/>
        <v>3.0120000000000001E-2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12.742857142857142</v>
      </c>
      <c r="BN448" s="64">
        <f t="shared" si="70"/>
        <v>13.38</v>
      </c>
      <c r="BO448" s="64">
        <f t="shared" si="71"/>
        <v>2.4420024420024423E-2</v>
      </c>
      <c r="BP448" s="64">
        <f t="shared" si="72"/>
        <v>2.5641025641025644E-2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115.95238095238095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117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0.86595000000000011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475</v>
      </c>
      <c r="Y452" s="386">
        <f>IFERROR(SUM(Y427:Y450),"0")</f>
        <v>478.8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465</v>
      </c>
      <c r="Y471" s="385">
        <f t="shared" si="74"/>
        <v>466.20000000000005</v>
      </c>
      <c r="Z471" s="36">
        <f>IFERROR(IF(Y471=0,"",ROUNDUP(Y471/H471,0)*0.00753),"")</f>
        <v>0.83583000000000007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490.46428571428567</v>
      </c>
      <c r="BN471" s="64">
        <f t="shared" si="76"/>
        <v>491.73</v>
      </c>
      <c r="BO471" s="64">
        <f t="shared" si="77"/>
        <v>0.70970695970695963</v>
      </c>
      <c r="BP471" s="64">
        <f t="shared" si="78"/>
        <v>0.71153846153846156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110.71428571428571</v>
      </c>
      <c r="Y477" s="386">
        <f>IFERROR(Y470/H470,"0")+IFERROR(Y471/H471,"0")+IFERROR(Y472/H472,"0")+IFERROR(Y473/H473,"0")+IFERROR(Y474/H474,"0")+IFERROR(Y475/H475,"0")+IFERROR(Y476/H476,"0")</f>
        <v>111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0.83583000000000007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465</v>
      </c>
      <c r="Y478" s="386">
        <f>IFERROR(SUM(Y470:Y476),"0")</f>
        <v>466.20000000000005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3</v>
      </c>
      <c r="Y481" s="385">
        <f>IFERROR(IF(X481="",0,CEILING((X481/$H481),1)*$H481),"")</f>
        <v>4</v>
      </c>
      <c r="Z481" s="36">
        <f>IFERROR(IF(Y481=0,"",ROUNDUP(Y481/H481,0)*0.00627),"")</f>
        <v>1.2540000000000001E-2</v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3.9000000000000004</v>
      </c>
      <c r="BN481" s="64">
        <f>IFERROR(Y481*I481/H481,"0")</f>
        <v>5.2</v>
      </c>
      <c r="BO481" s="64">
        <f>IFERROR(1/J481*(X481/H481),"0")</f>
        <v>7.4999999999999997E-3</v>
      </c>
      <c r="BP481" s="64">
        <f>IFERROR(1/J481*(Y481/H481),"0")</f>
        <v>0.01</v>
      </c>
    </row>
    <row r="482" spans="1:68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1.5</v>
      </c>
      <c r="Y482" s="386">
        <f>IFERROR(Y480/H480,"0")+IFERROR(Y481/H481,"0")</f>
        <v>2</v>
      </c>
      <c r="Z482" s="386">
        <f>IFERROR(IF(Z480="",0,Z480),"0")+IFERROR(IF(Z481="",0,Z481),"0")</f>
        <v>1.2540000000000001E-2</v>
      </c>
      <c r="AA482" s="387"/>
      <c r="AB482" s="387"/>
      <c r="AC482" s="387"/>
    </row>
    <row r="483" spans="1:68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3</v>
      </c>
      <c r="Y483" s="386">
        <f>IFERROR(SUM(Y480:Y481),"0")</f>
        <v>4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8</v>
      </c>
      <c r="Y489" s="385">
        <f>IFERROR(IF(X489="",0,CEILING((X489/$H489),1)*$H489),"")</f>
        <v>9</v>
      </c>
      <c r="Z489" s="36">
        <f>IFERROR(IF(Y489=0,"",ROUNDUP(Y489/H489,0)*0.00627),"")</f>
        <v>1.881E-2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9.6</v>
      </c>
      <c r="BN489" s="64">
        <f>IFERROR(Y489*I489/H489,"0")</f>
        <v>10.799999999999999</v>
      </c>
      <c r="BO489" s="64">
        <f>IFERROR(1/J489*(X489/H489),"0")</f>
        <v>1.3333333333333332E-2</v>
      </c>
      <c r="BP489" s="64">
        <f>IFERROR(1/J489*(Y489/H489),"0")</f>
        <v>1.4999999999999999E-2</v>
      </c>
    </row>
    <row r="490" spans="1:68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2.6666666666666665</v>
      </c>
      <c r="Y490" s="386">
        <f>IFERROR(Y489/H489,"0")</f>
        <v>3</v>
      </c>
      <c r="Z490" s="386">
        <f>IFERROR(IF(Z489="",0,Z489),"0")</f>
        <v>1.881E-2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8</v>
      </c>
      <c r="Y491" s="386">
        <f>IFERROR(SUM(Y489:Y489),"0")</f>
        <v>9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984</v>
      </c>
      <c r="Y516" s="385">
        <f t="shared" si="79"/>
        <v>987.36</v>
      </c>
      <c r="Z516" s="36">
        <f t="shared" si="80"/>
        <v>2.2365200000000001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1051.090909090909</v>
      </c>
      <c r="BN516" s="64">
        <f t="shared" si="82"/>
        <v>1054.6799999999998</v>
      </c>
      <c r="BO516" s="64">
        <f t="shared" si="83"/>
        <v>1.7919580419580419</v>
      </c>
      <c r="BP516" s="64">
        <f t="shared" si="84"/>
        <v>1.7980769230769231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186.36363636363635</v>
      </c>
      <c r="Y521" s="386">
        <f>IFERROR(Y512/H512,"0")+IFERROR(Y513/H513,"0")+IFERROR(Y514/H514,"0")+IFERROR(Y515/H515,"0")+IFERROR(Y516/H516,"0")+IFERROR(Y517/H517,"0")+IFERROR(Y518/H518,"0")+IFERROR(Y519/H519,"0")+IFERROR(Y520/H520,"0")</f>
        <v>187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2.2365200000000001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984</v>
      </c>
      <c r="Y522" s="386">
        <f>IFERROR(SUM(Y512:Y520),"0")</f>
        <v>987.36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453</v>
      </c>
      <c r="Y524" s="385">
        <f>IFERROR(IF(X524="",0,CEILING((X524/$H524),1)*$H524),"")</f>
        <v>454.08000000000004</v>
      </c>
      <c r="Z524" s="36">
        <f>IFERROR(IF(Y524=0,"",ROUNDUP(Y524/H524,0)*0.01196),"")</f>
        <v>1.0285599999999999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483.88636363636363</v>
      </c>
      <c r="BN524" s="64">
        <f>IFERROR(Y524*I524/H524,"0")</f>
        <v>485.03999999999996</v>
      </c>
      <c r="BO524" s="64">
        <f>IFERROR(1/J524*(X524/H524),"0")</f>
        <v>0.82495629370629375</v>
      </c>
      <c r="BP524" s="64">
        <f>IFERROR(1/J524*(Y524/H524),"0")</f>
        <v>0.82692307692307698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85.795454545454547</v>
      </c>
      <c r="Y526" s="386">
        <f>IFERROR(Y524/H524,"0")+IFERROR(Y525/H525,"0")</f>
        <v>86</v>
      </c>
      <c r="Z526" s="386">
        <f>IFERROR(IF(Z524="",0,Z524),"0")+IFERROR(IF(Z525="",0,Z525),"0")</f>
        <v>1.0285599999999999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453</v>
      </c>
      <c r="Y527" s="386">
        <f>IFERROR(SUM(Y524:Y525),"0")</f>
        <v>454.08000000000004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25</v>
      </c>
      <c r="Y529" s="385">
        <f t="shared" ref="Y529:Y534" si="85">IFERROR(IF(X529="",0,CEILING((X529/$H529),1)*$H529),"")</f>
        <v>26.400000000000002</v>
      </c>
      <c r="Z529" s="36">
        <f>IFERROR(IF(Y529=0,"",ROUNDUP(Y529/H529,0)*0.01196),"")</f>
        <v>5.9799999999999999E-2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26.704545454545453</v>
      </c>
      <c r="BN529" s="64">
        <f t="shared" ref="BN529:BN534" si="87">IFERROR(Y529*I529/H529,"0")</f>
        <v>28.200000000000003</v>
      </c>
      <c r="BO529" s="64">
        <f t="shared" ref="BO529:BO534" si="88">IFERROR(1/J529*(X529/H529),"0")</f>
        <v>4.5527389277389273E-2</v>
      </c>
      <c r="BP529" s="64">
        <f t="shared" ref="BP529:BP534" si="89">IFERROR(1/J529*(Y529/H529),"0")</f>
        <v>4.807692307692308E-2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228</v>
      </c>
      <c r="Y530" s="385">
        <f t="shared" si="85"/>
        <v>232.32000000000002</v>
      </c>
      <c r="Z530" s="36">
        <f>IFERROR(IF(Y530=0,"",ROUNDUP(Y530/H530,0)*0.01196),"")</f>
        <v>0.52624000000000004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243.5454545454545</v>
      </c>
      <c r="BN530" s="64">
        <f t="shared" si="87"/>
        <v>248.16000000000003</v>
      </c>
      <c r="BO530" s="64">
        <f t="shared" si="88"/>
        <v>0.41520979020979021</v>
      </c>
      <c r="BP530" s="64">
        <f t="shared" si="89"/>
        <v>0.42307692307692313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227</v>
      </c>
      <c r="Y531" s="385">
        <f t="shared" si="85"/>
        <v>227.04000000000002</v>
      </c>
      <c r="Z531" s="36">
        <f>IFERROR(IF(Y531=0,"",ROUNDUP(Y531/H531,0)*0.01196),"")</f>
        <v>0.51427999999999996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242.47727272727272</v>
      </c>
      <c r="BN531" s="64">
        <f t="shared" si="87"/>
        <v>242.51999999999998</v>
      </c>
      <c r="BO531" s="64">
        <f t="shared" si="88"/>
        <v>0.41338869463869465</v>
      </c>
      <c r="BP531" s="64">
        <f t="shared" si="89"/>
        <v>0.41346153846153849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90.909090909090907</v>
      </c>
      <c r="Y535" s="386">
        <f>IFERROR(Y529/H529,"0")+IFERROR(Y530/H530,"0")+IFERROR(Y531/H531,"0")+IFERROR(Y532/H532,"0")+IFERROR(Y533/H533,"0")+IFERROR(Y534/H534,"0")</f>
        <v>92</v>
      </c>
      <c r="Z535" s="386">
        <f>IFERROR(IF(Z529="",0,Z529),"0")+IFERROR(IF(Z530="",0,Z530),"0")+IFERROR(IF(Z531="",0,Z531),"0")+IFERROR(IF(Z532="",0,Z532),"0")+IFERROR(IF(Z533="",0,Z533),"0")+IFERROR(IF(Z534="",0,Z534),"0")</f>
        <v>1.10032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480</v>
      </c>
      <c r="Y536" s="386">
        <f>IFERROR(SUM(Y529:Y534),"0")</f>
        <v>485.76000000000005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55</v>
      </c>
      <c r="Y539" s="385">
        <f>IFERROR(IF(X539="",0,CEILING((X539/$H539),1)*$H539),"")</f>
        <v>62.4</v>
      </c>
      <c r="Z539" s="36">
        <f>IFERROR(IF(Y539=0,"",ROUNDUP(Y539/H539,0)*0.02175),"")</f>
        <v>0.17399999999999999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58.850000000000009</v>
      </c>
      <c r="BN539" s="64">
        <f>IFERROR(Y539*I539/H539,"0")</f>
        <v>66.768000000000001</v>
      </c>
      <c r="BO539" s="64">
        <f>IFERROR(1/J539*(X539/H539),"0")</f>
        <v>0.12591575091575091</v>
      </c>
      <c r="BP539" s="64">
        <f>IFERROR(1/J539*(Y539/H539),"0")</f>
        <v>0.14285714285714285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7.0512820512820511</v>
      </c>
      <c r="Y541" s="386">
        <f>IFERROR(Y538/H538,"0")+IFERROR(Y539/H539,"0")+IFERROR(Y540/H540,"0")</f>
        <v>8</v>
      </c>
      <c r="Z541" s="386">
        <f>IFERROR(IF(Z538="",0,Z538),"0")+IFERROR(IF(Z539="",0,Z539),"0")+IFERROR(IF(Z540="",0,Z540),"0")</f>
        <v>0.17399999999999999</v>
      </c>
      <c r="AA541" s="387"/>
      <c r="AB541" s="387"/>
      <c r="AC541" s="387"/>
    </row>
    <row r="542" spans="1:68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55</v>
      </c>
      <c r="Y542" s="386">
        <f>IFERROR(SUM(Y538:Y540),"0")</f>
        <v>62.4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131</v>
      </c>
      <c r="Y571" s="385">
        <f t="shared" si="95"/>
        <v>134.4</v>
      </c>
      <c r="Z571" s="36">
        <f>IFERROR(IF(Y571=0,"",ROUNDUP(Y571/H571,0)*0.00753),"")</f>
        <v>0.24096000000000001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139.10952380952381</v>
      </c>
      <c r="BN571" s="64">
        <f t="shared" si="97"/>
        <v>142.72</v>
      </c>
      <c r="BO571" s="64">
        <f t="shared" si="98"/>
        <v>0.19993894993894992</v>
      </c>
      <c r="BP571" s="64">
        <f t="shared" si="99"/>
        <v>0.20512820512820512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31.19047619047619</v>
      </c>
      <c r="Y573" s="386">
        <f>IFERROR(Y567/H567,"0")+IFERROR(Y568/H568,"0")+IFERROR(Y569/H569,"0")+IFERROR(Y570/H570,"0")+IFERROR(Y571/H571,"0")+IFERROR(Y572/H572,"0")</f>
        <v>32</v>
      </c>
      <c r="Z573" s="386">
        <f>IFERROR(IF(Z567="",0,Z567),"0")+IFERROR(IF(Z568="",0,Z568),"0")+IFERROR(IF(Z569="",0,Z569),"0")+IFERROR(IF(Z570="",0,Z570),"0")+IFERROR(IF(Z571="",0,Z571),"0")+IFERROR(IF(Z572="",0,Z572),"0")</f>
        <v>0.24096000000000001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131</v>
      </c>
      <c r="Y574" s="386">
        <f>IFERROR(SUM(Y567:Y572),"0")</f>
        <v>134.4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511</v>
      </c>
      <c r="Y576" s="385">
        <f>IFERROR(IF(X576="",0,CEILING((X576/$H576),1)*$H576),"")</f>
        <v>514.79999999999995</v>
      </c>
      <c r="Z576" s="36">
        <f>IFERROR(IF(Y576=0,"",ROUNDUP(Y576/H576,0)*0.02175),"")</f>
        <v>1.4355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547.94923076923089</v>
      </c>
      <c r="BN576" s="64">
        <f>IFERROR(Y576*I576/H576,"0")</f>
        <v>552.024</v>
      </c>
      <c r="BO576" s="64">
        <f>IFERROR(1/J576*(X576/H576),"0")</f>
        <v>1.1698717948717947</v>
      </c>
      <c r="BP576" s="64">
        <f>IFERROR(1/J576*(Y576/H576),"0")</f>
        <v>1.1785714285714286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65.512820512820511</v>
      </c>
      <c r="Y578" s="386">
        <f>IFERROR(Y576/H576,"0")+IFERROR(Y577/H577,"0")</f>
        <v>66</v>
      </c>
      <c r="Z578" s="386">
        <f>IFERROR(IF(Z576="",0,Z576),"0")+IFERROR(IF(Z577="",0,Z577),"0")</f>
        <v>1.4355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511</v>
      </c>
      <c r="Y579" s="386">
        <f>IFERROR(SUM(Y576:Y577),"0")</f>
        <v>514.79999999999995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15209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15312.4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15978.146867883079</v>
      </c>
      <c r="Y606" s="386">
        <f>IFERROR(SUM(BN22:BN602),"0")</f>
        <v>16088.525999999998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26</v>
      </c>
      <c r="Y607" s="38">
        <f>ROUNDUP(SUM(BP22:BP602),0)</f>
        <v>26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16628.146867883079</v>
      </c>
      <c r="Y608" s="386">
        <f>GrossWeightTotalR+PalletQtyTotalR*25</f>
        <v>16738.525999999998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2020.7589176468487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2040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29.242190000000004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135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109.2</v>
      </c>
      <c r="E615" s="46">
        <f>IFERROR(Y101*1,"0")+IFERROR(Y102*1,"0")+IFERROR(Y103*1,"0")+IFERROR(Y107*1,"0")+IFERROR(Y108*1,"0")+IFERROR(Y109*1,"0")+IFERROR(Y110*1,"0")+IFERROR(Y111*1,"0")</f>
        <v>378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67.2</v>
      </c>
      <c r="I615" s="46">
        <f>IFERROR(Y183*1,"0")+IFERROR(Y184*1,"0")+IFERROR(Y185*1,"0")+IFERROR(Y186*1,"0")+IFERROR(Y187*1,"0")+IFERROR(Y188*1,"0")+IFERROR(Y189*1,"0")+IFERROR(Y190*1,"0")</f>
        <v>29.400000000000002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1560.6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31.2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127.2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67.2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8625.6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585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478.8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479.20000000000005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1989.6000000000001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649.19999999999993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4,00"/>
        <filter val="1 322,00"/>
        <filter val="1,50"/>
        <filter val="10,46"/>
        <filter val="107,00"/>
        <filter val="108,00"/>
        <filter val="11,41"/>
        <filter val="110,71"/>
        <filter val="112,00"/>
        <filter val="113,00"/>
        <filter val="115,95"/>
        <filter val="116,00"/>
        <filter val="12,00"/>
        <filter val="12,86"/>
        <filter val="125,00"/>
        <filter val="126,00"/>
        <filter val="126,25"/>
        <filter val="131,00"/>
        <filter val="14,36"/>
        <filter val="148,00"/>
        <filter val="15 209,00"/>
        <filter val="15 978,15"/>
        <filter val="15,00"/>
        <filter val="152,00"/>
        <filter val="154,00"/>
        <filter val="155,00"/>
        <filter val="16 628,15"/>
        <filter val="168,00"/>
        <filter val="171,53"/>
        <filter val="185,00"/>
        <filter val="186,36"/>
        <filter val="2 020,76"/>
        <filter val="2 175,00"/>
        <filter val="2 325,00"/>
        <filter val="2 573,00"/>
        <filter val="2,67"/>
        <filter val="22,00"/>
        <filter val="227,00"/>
        <filter val="228,00"/>
        <filter val="23,00"/>
        <filter val="232,00"/>
        <filter val="25,00"/>
        <filter val="26"/>
        <filter val="27,00"/>
        <filter val="284,00"/>
        <filter val="295,00"/>
        <filter val="3,00"/>
        <filter val="3,73"/>
        <filter val="30,00"/>
        <filter val="303,00"/>
        <filter val="31,19"/>
        <filter val="336,41"/>
        <filter val="376,00"/>
        <filter val="388,13"/>
        <filter val="4,88"/>
        <filter val="41,00"/>
        <filter val="42,96"/>
        <filter val="44,76"/>
        <filter val="453,00"/>
        <filter val="465,00"/>
        <filter val="475,00"/>
        <filter val="480,00"/>
        <filter val="5 822,00"/>
        <filter val="5,24"/>
        <filter val="511,00"/>
        <filter val="52,50"/>
        <filter val="55,00"/>
        <filter val="584,00"/>
        <filter val="6,43"/>
        <filter val="60,00"/>
        <filter val="65,51"/>
        <filter val="66,00"/>
        <filter val="67,00"/>
        <filter val="7,00"/>
        <filter val="7,05"/>
        <filter val="7,98"/>
        <filter val="74,87"/>
        <filter val="8,00"/>
        <filter val="8,33"/>
        <filter val="85,80"/>
        <filter val="89,00"/>
        <filter val="90,91"/>
        <filter val="984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2024-08-01T11:05:56Z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