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011453-DB73-40FF-92E3-78601E3579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Y545" i="1" s="1"/>
  <c r="P544" i="1"/>
  <c r="X542" i="1"/>
  <c r="X541" i="1"/>
  <c r="BO540" i="1"/>
  <c r="BM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P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Y503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O494" i="1"/>
  <c r="BM494" i="1"/>
  <c r="Y494" i="1"/>
  <c r="P494" i="1"/>
  <c r="X491" i="1"/>
  <c r="X490" i="1"/>
  <c r="BO489" i="1"/>
  <c r="BM489" i="1"/>
  <c r="Y489" i="1"/>
  <c r="Y490" i="1" s="1"/>
  <c r="P489" i="1"/>
  <c r="X487" i="1"/>
  <c r="X486" i="1"/>
  <c r="BO485" i="1"/>
  <c r="BM485" i="1"/>
  <c r="Y485" i="1"/>
  <c r="Y486" i="1" s="1"/>
  <c r="P485" i="1"/>
  <c r="X483" i="1"/>
  <c r="X482" i="1"/>
  <c r="BO481" i="1"/>
  <c r="BM481" i="1"/>
  <c r="Y481" i="1"/>
  <c r="BP481" i="1" s="1"/>
  <c r="P481" i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Z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BP470" i="1" s="1"/>
  <c r="P470" i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O430" i="1"/>
  <c r="BM430" i="1"/>
  <c r="Y430" i="1"/>
  <c r="BO429" i="1"/>
  <c r="BM429" i="1"/>
  <c r="Y429" i="1"/>
  <c r="P429" i="1"/>
  <c r="BO428" i="1"/>
  <c r="BM428" i="1"/>
  <c r="Y428" i="1"/>
  <c r="BP428" i="1" s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Z280" i="1" s="1"/>
  <c r="Y277" i="1"/>
  <c r="Q615" i="1" s="1"/>
  <c r="P277" i="1"/>
  <c r="X274" i="1"/>
  <c r="Y273" i="1"/>
  <c r="X273" i="1"/>
  <c r="BP272" i="1"/>
  <c r="BO272" i="1"/>
  <c r="BN272" i="1"/>
  <c r="BM272" i="1"/>
  <c r="Z272" i="1"/>
  <c r="Z273" i="1" s="1"/>
  <c r="Y272" i="1"/>
  <c r="P615" i="1" s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N232" i="1"/>
  <c r="BM232" i="1"/>
  <c r="Z232" i="1"/>
  <c r="Y232" i="1"/>
  <c r="BP232" i="1" s="1"/>
  <c r="P232" i="1"/>
  <c r="BO231" i="1"/>
  <c r="BM231" i="1"/>
  <c r="Y231" i="1"/>
  <c r="BP231" i="1" s="1"/>
  <c r="BO230" i="1"/>
  <c r="BM230" i="1"/>
  <c r="Y230" i="1"/>
  <c r="Y236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N162" i="1"/>
  <c r="BM162" i="1"/>
  <c r="Z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33" i="1" l="1"/>
  <c r="BN233" i="1"/>
  <c r="Z233" i="1"/>
  <c r="BP242" i="1"/>
  <c r="BN242" i="1"/>
  <c r="Z242" i="1"/>
  <c r="BP255" i="1"/>
  <c r="BN255" i="1"/>
  <c r="Z255" i="1"/>
  <c r="BP286" i="1"/>
  <c r="BN286" i="1"/>
  <c r="Z286" i="1"/>
  <c r="BP309" i="1"/>
  <c r="BN309" i="1"/>
  <c r="Z309" i="1"/>
  <c r="BP311" i="1"/>
  <c r="BN311" i="1"/>
  <c r="Z311" i="1"/>
  <c r="BP326" i="1"/>
  <c r="BN326" i="1"/>
  <c r="Z326" i="1"/>
  <c r="BP373" i="1"/>
  <c r="BN373" i="1"/>
  <c r="Z373" i="1"/>
  <c r="BP403" i="1"/>
  <c r="BN403" i="1"/>
  <c r="Z403" i="1"/>
  <c r="BP430" i="1"/>
  <c r="BN430" i="1"/>
  <c r="Z430" i="1"/>
  <c r="BP455" i="1"/>
  <c r="BN455" i="1"/>
  <c r="Z455" i="1"/>
  <c r="BP532" i="1"/>
  <c r="BN532" i="1"/>
  <c r="Z532" i="1"/>
  <c r="BP577" i="1"/>
  <c r="BN577" i="1"/>
  <c r="Z577" i="1"/>
  <c r="X606" i="1"/>
  <c r="X609" i="1"/>
  <c r="Z27" i="1"/>
  <c r="BN27" i="1"/>
  <c r="Z53" i="1"/>
  <c r="BN53" i="1"/>
  <c r="Y112" i="1"/>
  <c r="Z130" i="1"/>
  <c r="BN130" i="1"/>
  <c r="Z151" i="1"/>
  <c r="BN151" i="1"/>
  <c r="Z169" i="1"/>
  <c r="BN169" i="1"/>
  <c r="Z183" i="1"/>
  <c r="BN183" i="1"/>
  <c r="Z196" i="1"/>
  <c r="BN196" i="1"/>
  <c r="Z210" i="1"/>
  <c r="BN210" i="1"/>
  <c r="BP234" i="1"/>
  <c r="BN234" i="1"/>
  <c r="Z234" i="1"/>
  <c r="BP243" i="1"/>
  <c r="BN243" i="1"/>
  <c r="Z243" i="1"/>
  <c r="BP256" i="1"/>
  <c r="BN256" i="1"/>
  <c r="Z256" i="1"/>
  <c r="BP308" i="1"/>
  <c r="BN308" i="1"/>
  <c r="Z308" i="1"/>
  <c r="BP310" i="1"/>
  <c r="BN310" i="1"/>
  <c r="Z310" i="1"/>
  <c r="BP312" i="1"/>
  <c r="BN312" i="1"/>
  <c r="Z312" i="1"/>
  <c r="BP359" i="1"/>
  <c r="BN359" i="1"/>
  <c r="Z359" i="1"/>
  <c r="BP389" i="1"/>
  <c r="BN389" i="1"/>
  <c r="Z389" i="1"/>
  <c r="Y424" i="1"/>
  <c r="BP423" i="1"/>
  <c r="BN423" i="1"/>
  <c r="Z423" i="1"/>
  <c r="Z424" i="1" s="1"/>
  <c r="BP429" i="1"/>
  <c r="BN429" i="1"/>
  <c r="Z429" i="1"/>
  <c r="BP448" i="1"/>
  <c r="BN448" i="1"/>
  <c r="Z448" i="1"/>
  <c r="BP518" i="1"/>
  <c r="BN518" i="1"/>
  <c r="Z518" i="1"/>
  <c r="Y579" i="1"/>
  <c r="Y578" i="1"/>
  <c r="BP576" i="1"/>
  <c r="BN576" i="1"/>
  <c r="Z576" i="1"/>
  <c r="Z578" i="1" s="1"/>
  <c r="Y392" i="1"/>
  <c r="X615" i="1"/>
  <c r="Y414" i="1"/>
  <c r="Y452" i="1"/>
  <c r="B615" i="1"/>
  <c r="X607" i="1"/>
  <c r="Y34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Z55" i="1"/>
  <c r="BN55" i="1"/>
  <c r="Z60" i="1"/>
  <c r="BN60" i="1"/>
  <c r="BP60" i="1"/>
  <c r="Z61" i="1"/>
  <c r="BN61" i="1"/>
  <c r="Y62" i="1"/>
  <c r="Z66" i="1"/>
  <c r="BN66" i="1"/>
  <c r="Y72" i="1"/>
  <c r="Z70" i="1"/>
  <c r="BN70" i="1"/>
  <c r="Z71" i="1"/>
  <c r="BN71" i="1"/>
  <c r="Y77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BP134" i="1"/>
  <c r="BN134" i="1"/>
  <c r="Z134" i="1"/>
  <c r="Y157" i="1"/>
  <c r="BP155" i="1"/>
  <c r="BN155" i="1"/>
  <c r="Z155" i="1"/>
  <c r="BP171" i="1"/>
  <c r="BN171" i="1"/>
  <c r="Z171" i="1"/>
  <c r="BP185" i="1"/>
  <c r="BN185" i="1"/>
  <c r="Z185" i="1"/>
  <c r="Y202" i="1"/>
  <c r="BP200" i="1"/>
  <c r="BN200" i="1"/>
  <c r="Z200" i="1"/>
  <c r="BP212" i="1"/>
  <c r="BN212" i="1"/>
  <c r="Z212" i="1"/>
  <c r="BP240" i="1"/>
  <c r="BN240" i="1"/>
  <c r="Z240" i="1"/>
  <c r="BP253" i="1"/>
  <c r="BN253" i="1"/>
  <c r="Z253" i="1"/>
  <c r="Y289" i="1"/>
  <c r="BP284" i="1"/>
  <c r="BN284" i="1"/>
  <c r="Z284" i="1"/>
  <c r="BP320" i="1"/>
  <c r="BN320" i="1"/>
  <c r="Z320" i="1"/>
  <c r="BP348" i="1"/>
  <c r="BN348" i="1"/>
  <c r="Z348" i="1"/>
  <c r="BP371" i="1"/>
  <c r="BN371" i="1"/>
  <c r="Z371" i="1"/>
  <c r="X608" i="1"/>
  <c r="Y148" i="1"/>
  <c r="BP145" i="1"/>
  <c r="BN145" i="1"/>
  <c r="Z145" i="1"/>
  <c r="BP167" i="1"/>
  <c r="BN167" i="1"/>
  <c r="Z167" i="1"/>
  <c r="BP177" i="1"/>
  <c r="BN177" i="1"/>
  <c r="Z177" i="1"/>
  <c r="BP189" i="1"/>
  <c r="BN189" i="1"/>
  <c r="Z189" i="1"/>
  <c r="BP208" i="1"/>
  <c r="BN208" i="1"/>
  <c r="Z208" i="1"/>
  <c r="Y248" i="1"/>
  <c r="BP239" i="1"/>
  <c r="BN239" i="1"/>
  <c r="Z239" i="1"/>
  <c r="BP245" i="1"/>
  <c r="BN245" i="1"/>
  <c r="Z245" i="1"/>
  <c r="BP258" i="1"/>
  <c r="BN258" i="1"/>
  <c r="Z258" i="1"/>
  <c r="BP314" i="1"/>
  <c r="BN314" i="1"/>
  <c r="Z314" i="1"/>
  <c r="BP328" i="1"/>
  <c r="BN328" i="1"/>
  <c r="Z328" i="1"/>
  <c r="BP367" i="1"/>
  <c r="BN367" i="1"/>
  <c r="Z367" i="1"/>
  <c r="BP379" i="1"/>
  <c r="BN379" i="1"/>
  <c r="Z379" i="1"/>
  <c r="BP396" i="1"/>
  <c r="BN396" i="1"/>
  <c r="Z396" i="1"/>
  <c r="BP409" i="1"/>
  <c r="BN409" i="1"/>
  <c r="Z409" i="1"/>
  <c r="BP434" i="1"/>
  <c r="BN434" i="1"/>
  <c r="Z434" i="1"/>
  <c r="Y463" i="1"/>
  <c r="BP459" i="1"/>
  <c r="BN459" i="1"/>
  <c r="Z459" i="1"/>
  <c r="BP475" i="1"/>
  <c r="BN475" i="1"/>
  <c r="Z475" i="1"/>
  <c r="AA615" i="1"/>
  <c r="BP494" i="1"/>
  <c r="BN494" i="1"/>
  <c r="Z494" i="1"/>
  <c r="BP520" i="1"/>
  <c r="BN520" i="1"/>
  <c r="Z520" i="1"/>
  <c r="BP534" i="1"/>
  <c r="BN534" i="1"/>
  <c r="Z534" i="1"/>
  <c r="Y557" i="1"/>
  <c r="BP550" i="1"/>
  <c r="BN550" i="1"/>
  <c r="Z550" i="1"/>
  <c r="BP561" i="1"/>
  <c r="BN561" i="1"/>
  <c r="Z561" i="1"/>
  <c r="BP563" i="1"/>
  <c r="BN563" i="1"/>
  <c r="Z563" i="1"/>
  <c r="Y591" i="1"/>
  <c r="BP589" i="1"/>
  <c r="BN589" i="1"/>
  <c r="Z589" i="1"/>
  <c r="J615" i="1"/>
  <c r="Y214" i="1"/>
  <c r="Y227" i="1"/>
  <c r="M615" i="1"/>
  <c r="U615" i="1"/>
  <c r="Y322" i="1"/>
  <c r="Y332" i="1"/>
  <c r="Y337" i="1"/>
  <c r="Y345" i="1"/>
  <c r="BP385" i="1"/>
  <c r="BN385" i="1"/>
  <c r="Z385" i="1"/>
  <c r="BP397" i="1"/>
  <c r="BN397" i="1"/>
  <c r="Z397" i="1"/>
  <c r="BP417" i="1"/>
  <c r="BN417" i="1"/>
  <c r="Z417" i="1"/>
  <c r="BP442" i="1"/>
  <c r="BN442" i="1"/>
  <c r="Z442" i="1"/>
  <c r="BP474" i="1"/>
  <c r="BN474" i="1"/>
  <c r="Z474" i="1"/>
  <c r="BP516" i="1"/>
  <c r="BN516" i="1"/>
  <c r="Z516" i="1"/>
  <c r="Y535" i="1"/>
  <c r="BP530" i="1"/>
  <c r="BN530" i="1"/>
  <c r="Z530" i="1"/>
  <c r="BP540" i="1"/>
  <c r="BN540" i="1"/>
  <c r="Z540" i="1"/>
  <c r="BP551" i="1"/>
  <c r="BN551" i="1"/>
  <c r="Z551" i="1"/>
  <c r="Y565" i="1"/>
  <c r="Y564" i="1"/>
  <c r="BP560" i="1"/>
  <c r="BN560" i="1"/>
  <c r="Z560" i="1"/>
  <c r="Z564" i="1" s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387" i="1"/>
  <c r="Y391" i="1"/>
  <c r="Y406" i="1"/>
  <c r="Y462" i="1"/>
  <c r="Z615" i="1"/>
  <c r="AC615" i="1"/>
  <c r="Y527" i="1"/>
  <c r="Y541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BN52" i="1"/>
  <c r="BP52" i="1"/>
  <c r="Z54" i="1"/>
  <c r="BN54" i="1"/>
  <c r="Z56" i="1"/>
  <c r="BN56" i="1"/>
  <c r="Y57" i="1"/>
  <c r="D615" i="1"/>
  <c r="Z67" i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Y97" i="1"/>
  <c r="Y105" i="1"/>
  <c r="Y113" i="1"/>
  <c r="Y121" i="1"/>
  <c r="Y127" i="1"/>
  <c r="Y137" i="1"/>
  <c r="Y141" i="1"/>
  <c r="Y152" i="1"/>
  <c r="Y158" i="1"/>
  <c r="H615" i="1"/>
  <c r="Y165" i="1"/>
  <c r="Y164" i="1"/>
  <c r="BP168" i="1"/>
  <c r="BN168" i="1"/>
  <c r="Z168" i="1"/>
  <c r="Y172" i="1"/>
  <c r="BP176" i="1"/>
  <c r="BN176" i="1"/>
  <c r="Z176" i="1"/>
  <c r="Z178" i="1" s="1"/>
  <c r="Y178" i="1"/>
  <c r="H9" i="1"/>
  <c r="Y24" i="1"/>
  <c r="Z95" i="1"/>
  <c r="BN95" i="1"/>
  <c r="E615" i="1"/>
  <c r="Z102" i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BN146" i="1"/>
  <c r="Y147" i="1"/>
  <c r="Z150" i="1"/>
  <c r="Z152" i="1" s="1"/>
  <c r="BN150" i="1"/>
  <c r="BP150" i="1"/>
  <c r="Z156" i="1"/>
  <c r="Z157" i="1" s="1"/>
  <c r="BN156" i="1"/>
  <c r="Z161" i="1"/>
  <c r="Z164" i="1" s="1"/>
  <c r="BN161" i="1"/>
  <c r="BP161" i="1"/>
  <c r="Y173" i="1"/>
  <c r="BP170" i="1"/>
  <c r="BN170" i="1"/>
  <c r="Z170" i="1"/>
  <c r="Y179" i="1"/>
  <c r="Y192" i="1"/>
  <c r="Y197" i="1"/>
  <c r="Y203" i="1"/>
  <c r="Y213" i="1"/>
  <c r="Y228" i="1"/>
  <c r="Y235" i="1"/>
  <c r="Y259" i="1"/>
  <c r="Y269" i="1"/>
  <c r="Y280" i="1"/>
  <c r="Z288" i="1"/>
  <c r="BN288" i="1"/>
  <c r="Z293" i="1"/>
  <c r="Z294" i="1" s="1"/>
  <c r="BN293" i="1"/>
  <c r="BP293" i="1"/>
  <c r="Y294" i="1"/>
  <c r="Z298" i="1"/>
  <c r="Z299" i="1" s="1"/>
  <c r="BN298" i="1"/>
  <c r="BP298" i="1"/>
  <c r="Y299" i="1"/>
  <c r="Z302" i="1"/>
  <c r="BN302" i="1"/>
  <c r="BP302" i="1"/>
  <c r="Y305" i="1"/>
  <c r="Y315" i="1"/>
  <c r="Y323" i="1"/>
  <c r="Y331" i="1"/>
  <c r="Y338" i="1"/>
  <c r="BP343" i="1"/>
  <c r="BN343" i="1"/>
  <c r="Z343" i="1"/>
  <c r="Y350" i="1"/>
  <c r="BP347" i="1"/>
  <c r="BN347" i="1"/>
  <c r="Z347" i="1"/>
  <c r="BP360" i="1"/>
  <c r="BN360" i="1"/>
  <c r="Z360" i="1"/>
  <c r="Y362" i="1"/>
  <c r="W615" i="1"/>
  <c r="Y376" i="1"/>
  <c r="Y375" i="1"/>
  <c r="BP366" i="1"/>
  <c r="BN366" i="1"/>
  <c r="Z366" i="1"/>
  <c r="BP370" i="1"/>
  <c r="BN370" i="1"/>
  <c r="Z370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Z218" i="1"/>
  <c r="BN218" i="1"/>
  <c r="Z219" i="1"/>
  <c r="BN219" i="1"/>
  <c r="Z226" i="1"/>
  <c r="BN226" i="1"/>
  <c r="Z230" i="1"/>
  <c r="BN230" i="1"/>
  <c r="BP230" i="1"/>
  <c r="Z231" i="1"/>
  <c r="BN231" i="1"/>
  <c r="K615" i="1"/>
  <c r="Z241" i="1"/>
  <c r="BN241" i="1"/>
  <c r="Z244" i="1"/>
  <c r="BN244" i="1"/>
  <c r="Z246" i="1"/>
  <c r="BN246" i="1"/>
  <c r="Y247" i="1"/>
  <c r="Z251" i="1"/>
  <c r="BN251" i="1"/>
  <c r="BP251" i="1"/>
  <c r="Z252" i="1"/>
  <c r="BN252" i="1"/>
  <c r="Z254" i="1"/>
  <c r="BN254" i="1"/>
  <c r="Z257" i="1"/>
  <c r="BN257" i="1"/>
  <c r="Y260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R615" i="1"/>
  <c r="Z285" i="1"/>
  <c r="BN285" i="1"/>
  <c r="Z287" i="1"/>
  <c r="BN287" i="1"/>
  <c r="Y290" i="1"/>
  <c r="Y295" i="1"/>
  <c r="Y300" i="1"/>
  <c r="Z303" i="1"/>
  <c r="BN303" i="1"/>
  <c r="Z313" i="1"/>
  <c r="Z315" i="1" s="1"/>
  <c r="BN313" i="1"/>
  <c r="Y316" i="1"/>
  <c r="Z319" i="1"/>
  <c r="BN319" i="1"/>
  <c r="Z321" i="1"/>
  <c r="BN321" i="1"/>
  <c r="Z325" i="1"/>
  <c r="BN325" i="1"/>
  <c r="BP325" i="1"/>
  <c r="Z327" i="1"/>
  <c r="BN327" i="1"/>
  <c r="Z329" i="1"/>
  <c r="BN329" i="1"/>
  <c r="Z334" i="1"/>
  <c r="BN334" i="1"/>
  <c r="BP334" i="1"/>
  <c r="Z336" i="1"/>
  <c r="BN336" i="1"/>
  <c r="Y344" i="1"/>
  <c r="BP340" i="1"/>
  <c r="BN340" i="1"/>
  <c r="BP341" i="1"/>
  <c r="BN341" i="1"/>
  <c r="Z341" i="1"/>
  <c r="Z344" i="1" s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Z372" i="1"/>
  <c r="BN372" i="1"/>
  <c r="Z374" i="1"/>
  <c r="BN374" i="1"/>
  <c r="Z378" i="1"/>
  <c r="Z380" i="1" s="1"/>
  <c r="BN378" i="1"/>
  <c r="BP378" i="1"/>
  <c r="Y381" i="1"/>
  <c r="Z384" i="1"/>
  <c r="Z386" i="1" s="1"/>
  <c r="BN384" i="1"/>
  <c r="BP384" i="1"/>
  <c r="Z390" i="1"/>
  <c r="BN390" i="1"/>
  <c r="BP390" i="1"/>
  <c r="Z395" i="1"/>
  <c r="Z399" i="1" s="1"/>
  <c r="BN395" i="1"/>
  <c r="BP395" i="1"/>
  <c r="Z398" i="1"/>
  <c r="BN398" i="1"/>
  <c r="Y399" i="1"/>
  <c r="Z402" i="1"/>
  <c r="Z405" i="1" s="1"/>
  <c r="BN402" i="1"/>
  <c r="BP402" i="1"/>
  <c r="Z404" i="1"/>
  <c r="BN404" i="1"/>
  <c r="Y405" i="1"/>
  <c r="Z408" i="1"/>
  <c r="Z413" i="1" s="1"/>
  <c r="BN408" i="1"/>
  <c r="BP408" i="1"/>
  <c r="Z410" i="1"/>
  <c r="BN410" i="1"/>
  <c r="Z412" i="1"/>
  <c r="BN412" i="1"/>
  <c r="Y413" i="1"/>
  <c r="Z416" i="1"/>
  <c r="Z418" i="1" s="1"/>
  <c r="BN416" i="1"/>
  <c r="BP416" i="1"/>
  <c r="Y419" i="1"/>
  <c r="Y615" i="1"/>
  <c r="Y425" i="1"/>
  <c r="Z427" i="1"/>
  <c r="Z451" i="1" s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Y451" i="1"/>
  <c r="Z454" i="1"/>
  <c r="Z456" i="1" s="1"/>
  <c r="BN454" i="1"/>
  <c r="BP454" i="1"/>
  <c r="Y457" i="1"/>
  <c r="Z460" i="1"/>
  <c r="Z462" i="1" s="1"/>
  <c r="BN460" i="1"/>
  <c r="BP460" i="1"/>
  <c r="Z466" i="1"/>
  <c r="Z467" i="1" s="1"/>
  <c r="BN466" i="1"/>
  <c r="BP466" i="1"/>
  <c r="Y467" i="1"/>
  <c r="Z470" i="1"/>
  <c r="BN470" i="1"/>
  <c r="Z471" i="1"/>
  <c r="BN471" i="1"/>
  <c r="Z472" i="1"/>
  <c r="BN472" i="1"/>
  <c r="Y400" i="1"/>
  <c r="Y468" i="1"/>
  <c r="Y478" i="1"/>
  <c r="Y477" i="1"/>
  <c r="BP473" i="1"/>
  <c r="BN473" i="1"/>
  <c r="Z476" i="1"/>
  <c r="BN476" i="1"/>
  <c r="Z480" i="1"/>
  <c r="BN480" i="1"/>
  <c r="BP480" i="1"/>
  <c r="Y483" i="1"/>
  <c r="Y487" i="1"/>
  <c r="Y491" i="1"/>
  <c r="Z495" i="1"/>
  <c r="BN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Z525" i="1"/>
  <c r="Z526" i="1" s="1"/>
  <c r="BN525" i="1"/>
  <c r="Y526" i="1"/>
  <c r="Z529" i="1"/>
  <c r="BN529" i="1"/>
  <c r="BP529" i="1"/>
  <c r="Z531" i="1"/>
  <c r="BN531" i="1"/>
  <c r="Z533" i="1"/>
  <c r="BN533" i="1"/>
  <c r="Y536" i="1"/>
  <c r="Z539" i="1"/>
  <c r="BN539" i="1"/>
  <c r="Y542" i="1"/>
  <c r="Y546" i="1"/>
  <c r="BP552" i="1"/>
  <c r="BN552" i="1"/>
  <c r="Z552" i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Z481" i="1"/>
  <c r="BN481" i="1"/>
  <c r="Z485" i="1"/>
  <c r="Z486" i="1" s="1"/>
  <c r="BN485" i="1"/>
  <c r="BP485" i="1"/>
  <c r="Z489" i="1"/>
  <c r="Z490" i="1" s="1"/>
  <c r="BN489" i="1"/>
  <c r="BP489" i="1"/>
  <c r="Y497" i="1"/>
  <c r="Y521" i="1"/>
  <c r="Z544" i="1"/>
  <c r="Z545" i="1" s="1"/>
  <c r="BN544" i="1"/>
  <c r="BP544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Z541" i="1" l="1"/>
  <c r="Z497" i="1"/>
  <c r="Z391" i="1"/>
  <c r="Z147" i="1"/>
  <c r="Z127" i="1"/>
  <c r="Z91" i="1"/>
  <c r="Z57" i="1"/>
  <c r="Z557" i="1"/>
  <c r="Z521" i="1"/>
  <c r="Z331" i="1"/>
  <c r="Z322" i="1"/>
  <c r="Z289" i="1"/>
  <c r="Z247" i="1"/>
  <c r="Z235" i="1"/>
  <c r="Z227" i="1"/>
  <c r="Z191" i="1"/>
  <c r="Z136" i="1"/>
  <c r="Z104" i="1"/>
  <c r="Z172" i="1"/>
  <c r="Z72" i="1"/>
  <c r="Z591" i="1"/>
  <c r="Z62" i="1"/>
  <c r="Z97" i="1"/>
  <c r="Y607" i="1"/>
  <c r="Z573" i="1"/>
  <c r="Z585" i="1"/>
  <c r="Z535" i="1"/>
  <c r="Z482" i="1"/>
  <c r="Z477" i="1"/>
  <c r="Z337" i="1"/>
  <c r="Z268" i="1"/>
  <c r="Z259" i="1"/>
  <c r="Z213" i="1"/>
  <c r="Z375" i="1"/>
  <c r="Z350" i="1"/>
  <c r="Z304" i="1"/>
  <c r="Z121" i="1"/>
  <c r="Y605" i="1"/>
  <c r="Z34" i="1"/>
  <c r="Y609" i="1"/>
  <c r="Y606" i="1"/>
  <c r="Y608" i="1" l="1"/>
  <c r="Z610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<sst xmlns="http://schemas.openxmlformats.org/spreadsheetml/2006/main" count="2546" uniqueCount="837">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</sst>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45509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115</v>
      </c>
      <c r="Y52" s="385">
        <f t="shared" si="6"/>
        <v>118.80000000000001</v>
      </c>
      <c r="Z52" s="36">
        <f>IFERROR(IF(Y52=0,"",ROUNDUP(Y52/H52,0)*0.02175),"")</f>
        <v>0.23924999999999999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120.11111111111109</v>
      </c>
      <c r="BN52" s="64">
        <f t="shared" si="8"/>
        <v>124.08</v>
      </c>
      <c r="BO52" s="64">
        <f t="shared" si="9"/>
        <v>0.19014550264550262</v>
      </c>
      <c r="BP52" s="64">
        <f t="shared" si="10"/>
        <v>0.19642857142857142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10.648148148148147</v>
      </c>
      <c r="Y57" s="386">
        <f>IFERROR(Y51/H51,"0")+IFERROR(Y52/H52,"0")+IFERROR(Y53/H53,"0")+IFERROR(Y54/H54,"0")+IFERROR(Y55/H55,"0")+IFERROR(Y56/H56,"0")</f>
        <v>11</v>
      </c>
      <c r="Z57" s="386">
        <f>IFERROR(IF(Z51="",0,Z51),"0")+IFERROR(IF(Z52="",0,Z52),"0")+IFERROR(IF(Z53="",0,Z53),"0")+IFERROR(IF(Z54="",0,Z54),"0")+IFERROR(IF(Z55="",0,Z55),"0")+IFERROR(IF(Z56="",0,Z56),"0")</f>
        <v>0.23924999999999999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115</v>
      </c>
      <c r="Y58" s="386">
        <f>IFERROR(SUM(Y51:Y56),"0")</f>
        <v>118.80000000000001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2</v>
      </c>
      <c r="Y60" s="385">
        <f>IFERROR(IF(X60="",0,CEILING((X60/$H60),1)*$H60),"")</f>
        <v>2.4</v>
      </c>
      <c r="Z60" s="36">
        <f>IFERROR(IF(Y60=0,"",ROUNDUP(Y60/H60,0)*0.00502),"")</f>
        <v>1.004E-2</v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2.166666666666667</v>
      </c>
      <c r="BN60" s="64">
        <f>IFERROR(Y60*I60/H60,"0")</f>
        <v>2.6</v>
      </c>
      <c r="BO60" s="64">
        <f>IFERROR(1/J60*(X60/H60),"0")</f>
        <v>7.1225071225071235E-3</v>
      </c>
      <c r="BP60" s="64">
        <f>IFERROR(1/J60*(Y60/H60),"0")</f>
        <v>8.5470085470085479E-3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3</v>
      </c>
      <c r="Y61" s="385">
        <f>IFERROR(IF(X61="",0,CEILING((X61/$H61),1)*$H61),"")</f>
        <v>3.6</v>
      </c>
      <c r="Z61" s="36">
        <f>IFERROR(IF(Y61=0,"",ROUNDUP(Y61/H61,0)*0.00753),"")</f>
        <v>1.506E-2</v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3.333333333333333</v>
      </c>
      <c r="BN61" s="64">
        <f>IFERROR(Y61*I61/H61,"0")</f>
        <v>4</v>
      </c>
      <c r="BO61" s="64">
        <f>IFERROR(1/J61*(X61/H61),"0")</f>
        <v>1.0683760683760682E-2</v>
      </c>
      <c r="BP61" s="64">
        <f>IFERROR(1/J61*(Y61/H61),"0")</f>
        <v>1.282051282051282E-2</v>
      </c>
    </row>
    <row r="62" spans="1:68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3.333333333333333</v>
      </c>
      <c r="Y62" s="386">
        <f>IFERROR(Y60/H60,"0")+IFERROR(Y61/H61,"0")</f>
        <v>4</v>
      </c>
      <c r="Z62" s="386">
        <f>IFERROR(IF(Z60="",0,Z60),"0")+IFERROR(IF(Z61="",0,Z61),"0")</f>
        <v>2.5100000000000001E-2</v>
      </c>
      <c r="AA62" s="387"/>
      <c r="AB62" s="387"/>
      <c r="AC62" s="387"/>
    </row>
    <row r="63" spans="1:68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5</v>
      </c>
      <c r="Y63" s="386">
        <f>IFERROR(SUM(Y60:Y61),"0")</f>
        <v>6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86</v>
      </c>
      <c r="Y75" s="385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89.822222222222209</v>
      </c>
      <c r="BN75" s="64">
        <f>IFERROR(Y75*I75/H75,"0")</f>
        <v>90.24</v>
      </c>
      <c r="BO75" s="64">
        <f>IFERROR(1/J75*(X75/H75),"0")</f>
        <v>0.14219576719576718</v>
      </c>
      <c r="BP75" s="64">
        <f>IFERROR(1/J75*(Y75/H75),"0")</f>
        <v>0.14285714285714285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7.9629629629629628</v>
      </c>
      <c r="Y77" s="386">
        <f>IFERROR(Y75/H75,"0")+IFERROR(Y76/H76,"0")</f>
        <v>8</v>
      </c>
      <c r="Z77" s="386">
        <f>IFERROR(IF(Z75="",0,Z75),"0")+IFERROR(IF(Z76="",0,Z76),"0")</f>
        <v>0.17399999999999999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86</v>
      </c>
      <c r="Y78" s="386">
        <f>IFERROR(SUM(Y75:Y76),"0")</f>
        <v>86.4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94</v>
      </c>
      <c r="Y101" s="385">
        <f>IFERROR(IF(X101="",0,CEILING((X101/$H101),1)*$H101),"")</f>
        <v>97.2</v>
      </c>
      <c r="Z101" s="36">
        <f>IFERROR(IF(Y101=0,"",ROUNDUP(Y101/H101,0)*0.02175),"")</f>
        <v>0.19574999999999998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98.177777777777763</v>
      </c>
      <c r="BN101" s="64">
        <f>IFERROR(Y101*I101/H101,"0")</f>
        <v>101.51999999999998</v>
      </c>
      <c r="BO101" s="64">
        <f>IFERROR(1/J101*(X101/H101),"0")</f>
        <v>0.15542328042328038</v>
      </c>
      <c r="BP101" s="64">
        <f>IFERROR(1/J101*(Y101/H101),"0")</f>
        <v>0.1607142857142857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8.7037037037037024</v>
      </c>
      <c r="Y104" s="386">
        <f>IFERROR(Y101/H101,"0")+IFERROR(Y102/H102,"0")+IFERROR(Y103/H103,"0")</f>
        <v>9</v>
      </c>
      <c r="Z104" s="386">
        <f>IFERROR(IF(Z101="",0,Z101),"0")+IFERROR(IF(Z102="",0,Z102),"0")+IFERROR(IF(Z103="",0,Z103),"0")</f>
        <v>0.19574999999999998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94</v>
      </c>
      <c r="Y105" s="386">
        <f>IFERROR(SUM(Y101:Y103),"0")</f>
        <v>97.2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155</v>
      </c>
      <c r="Y107" s="385">
        <f>IFERROR(IF(X107="",0,CEILING((X107/$H107),1)*$H107),"")</f>
        <v>159.6</v>
      </c>
      <c r="Z107" s="36">
        <f>IFERROR(IF(Y107=0,"",ROUNDUP(Y107/H107,0)*0.02175),"")</f>
        <v>0.41324999999999995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165.40714285714287</v>
      </c>
      <c r="BN107" s="64">
        <f>IFERROR(Y107*I107/H107,"0")</f>
        <v>170.316</v>
      </c>
      <c r="BO107" s="64">
        <f>IFERROR(1/J107*(X107/H107),"0")</f>
        <v>0.3295068027210884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18.452380952380953</v>
      </c>
      <c r="Y112" s="386">
        <f>IFERROR(Y107/H107,"0")+IFERROR(Y108/H108,"0")+IFERROR(Y109/H109,"0")+IFERROR(Y110/H110,"0")+IFERROR(Y111/H111,"0")</f>
        <v>19</v>
      </c>
      <c r="Z112" s="386">
        <f>IFERROR(IF(Z107="",0,Z107),"0")+IFERROR(IF(Z108="",0,Z108),"0")+IFERROR(IF(Z109="",0,Z109),"0")+IFERROR(IF(Z110="",0,Z110),"0")+IFERROR(IF(Z111="",0,Z111),"0")</f>
        <v>0.41324999999999995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155</v>
      </c>
      <c r="Y113" s="386">
        <f>IFERROR(SUM(Y107:Y111),"0")</f>
        <v>159.6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95</v>
      </c>
      <c r="Y117" s="385">
        <f>IFERROR(IF(X117="",0,CEILING((X117/$H117),1)*$H117),"")</f>
        <v>100.8</v>
      </c>
      <c r="Z117" s="36">
        <f>IFERROR(IF(Y117=0,"",ROUNDUP(Y117/H117,0)*0.02175),"")</f>
        <v>0.19574999999999998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99.071428571428569</v>
      </c>
      <c r="BN117" s="64">
        <f>IFERROR(Y117*I117/H117,"0")</f>
        <v>105.12</v>
      </c>
      <c r="BO117" s="64">
        <f>IFERROR(1/J117*(X117/H117),"0")</f>
        <v>0.15146683673469388</v>
      </c>
      <c r="BP117" s="64">
        <f>IFERROR(1/J117*(Y117/H117),"0")</f>
        <v>0.1607142857142857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8.4821428571428577</v>
      </c>
      <c r="Y121" s="386">
        <f>IFERROR(Y116/H116,"0")+IFERROR(Y117/H117,"0")+IFERROR(Y118/H118,"0")+IFERROR(Y119/H119,"0")+IFERROR(Y120/H120,"0")</f>
        <v>9</v>
      </c>
      <c r="Z121" s="386">
        <f>IFERROR(IF(Z116="",0,Z116),"0")+IFERROR(IF(Z117="",0,Z117),"0")+IFERROR(IF(Z118="",0,Z118),"0")+IFERROR(IF(Z119="",0,Z119),"0")+IFERROR(IF(Z120="",0,Z120),"0")</f>
        <v>0.19574999999999998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95</v>
      </c>
      <c r="Y122" s="386">
        <f>IFERROR(SUM(Y116:Y120),"0")</f>
        <v>100.8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280</v>
      </c>
      <c r="Y131" s="385">
        <f t="shared" si="21"/>
        <v>285.60000000000002</v>
      </c>
      <c r="Z131" s="36">
        <f>IFERROR(IF(Y131=0,"",ROUNDUP(Y131/H131,0)*0.02175),"")</f>
        <v>0.73949999999999994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298.60000000000002</v>
      </c>
      <c r="BN131" s="64">
        <f t="shared" si="23"/>
        <v>304.572</v>
      </c>
      <c r="BO131" s="64">
        <f t="shared" si="24"/>
        <v>0.59523809523809512</v>
      </c>
      <c r="BP131" s="64">
        <f t="shared" si="25"/>
        <v>0.6071428571428571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33.333333333333329</v>
      </c>
      <c r="Y136" s="386">
        <f>IFERROR(Y130/H130,"0")+IFERROR(Y131/H131,"0")+IFERROR(Y132/H132,"0")+IFERROR(Y133/H133,"0")+IFERROR(Y134/H134,"0")+IFERROR(Y135/H135,"0")</f>
        <v>34</v>
      </c>
      <c r="Z136" s="386">
        <f>IFERROR(IF(Z130="",0,Z130),"0")+IFERROR(IF(Z131="",0,Z131),"0")+IFERROR(IF(Z132="",0,Z132),"0")+IFERROR(IF(Z133="",0,Z133),"0")+IFERROR(IF(Z134="",0,Z134),"0")+IFERROR(IF(Z135="",0,Z135),"0")</f>
        <v>0.73949999999999994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280</v>
      </c>
      <c r="Y137" s="386">
        <f>IFERROR(SUM(Y130:Y135),"0")</f>
        <v>285.60000000000002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45</v>
      </c>
      <c r="Y183" s="385">
        <f t="shared" ref="Y183:Y190" si="26">IFERROR(IF(X183="",0,CEILING((X183/$H183),1)*$H183),"")</f>
        <v>46.2</v>
      </c>
      <c r="Z183" s="36">
        <f>IFERROR(IF(Y183=0,"",ROUNDUP(Y183/H183,0)*0.00753),"")</f>
        <v>8.2830000000000001E-2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47.785714285714278</v>
      </c>
      <c r="BN183" s="64">
        <f t="shared" ref="BN183:BN190" si="28">IFERROR(Y183*I183/H183,"0")</f>
        <v>49.06</v>
      </c>
      <c r="BO183" s="64">
        <f t="shared" ref="BO183:BO190" si="29">IFERROR(1/J183*(X183/H183),"0")</f>
        <v>6.8681318681318673E-2</v>
      </c>
      <c r="BP183" s="64">
        <f t="shared" ref="BP183:BP190" si="30">IFERROR(1/J183*(Y183/H183),"0")</f>
        <v>7.0512820512820512E-2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10.714285714285714</v>
      </c>
      <c r="Y191" s="386">
        <f>IFERROR(Y183/H183,"0")+IFERROR(Y184/H184,"0")+IFERROR(Y185/H185,"0")+IFERROR(Y186/H186,"0")+IFERROR(Y187/H187,"0")+IFERROR(Y188/H188,"0")+IFERROR(Y189/H189,"0")+IFERROR(Y190/H190,"0")</f>
        <v>11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8.2830000000000001E-2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45</v>
      </c>
      <c r="Y192" s="386">
        <f>IFERROR(SUM(Y183:Y190),"0")</f>
        <v>46.2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56</v>
      </c>
      <c r="Y205" s="385">
        <f t="shared" ref="Y205:Y212" si="31">IFERROR(IF(X205="",0,CEILING((X205/$H205),1)*$H205),"")</f>
        <v>59.400000000000006</v>
      </c>
      <c r="Z205" s="36">
        <f>IFERROR(IF(Y205=0,"",ROUNDUP(Y205/H205,0)*0.00937),"")</f>
        <v>0.10306999999999999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58.177777777777777</v>
      </c>
      <c r="BN205" s="64">
        <f t="shared" ref="BN205:BN212" si="33">IFERROR(Y205*I205/H205,"0")</f>
        <v>61.71</v>
      </c>
      <c r="BO205" s="64">
        <f t="shared" ref="BO205:BO212" si="34">IFERROR(1/J205*(X205/H205),"0")</f>
        <v>8.6419753086419748E-2</v>
      </c>
      <c r="BP205" s="64">
        <f t="shared" ref="BP205:BP212" si="35">IFERROR(1/J205*(Y205/H205),"0")</f>
        <v>9.166666666666666E-2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87</v>
      </c>
      <c r="Y206" s="385">
        <f t="shared" si="31"/>
        <v>91.800000000000011</v>
      </c>
      <c r="Z206" s="36">
        <f>IFERROR(IF(Y206=0,"",ROUNDUP(Y206/H206,0)*0.00937),"")</f>
        <v>0.15928999999999999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90.38333333333334</v>
      </c>
      <c r="BN206" s="64">
        <f t="shared" si="33"/>
        <v>95.37</v>
      </c>
      <c r="BO206" s="64">
        <f t="shared" si="34"/>
        <v>0.13425925925925924</v>
      </c>
      <c r="BP206" s="64">
        <f t="shared" si="35"/>
        <v>0.14166666666666666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26.481481481481481</v>
      </c>
      <c r="Y213" s="386">
        <f>IFERROR(Y205/H205,"0")+IFERROR(Y206/H206,"0")+IFERROR(Y207/H207,"0")+IFERROR(Y208/H208,"0")+IFERROR(Y209/H209,"0")+IFERROR(Y210/H210,"0")+IFERROR(Y211/H211,"0")+IFERROR(Y212/H212,"0")</f>
        <v>28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0.26235999999999998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143</v>
      </c>
      <c r="Y214" s="386">
        <f>IFERROR(SUM(Y205:Y212),"0")</f>
        <v>151.20000000000002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68</v>
      </c>
      <c r="Y217" s="385">
        <f t="shared" si="36"/>
        <v>70.2</v>
      </c>
      <c r="Z217" s="36">
        <f>IFERROR(IF(Y217=0,"",ROUNDUP(Y217/H217,0)*0.02175),"")</f>
        <v>0.19574999999999998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72.916923076923084</v>
      </c>
      <c r="BN217" s="64">
        <f t="shared" si="38"/>
        <v>75.27600000000001</v>
      </c>
      <c r="BO217" s="64">
        <f t="shared" si="39"/>
        <v>0.15567765567765568</v>
      </c>
      <c r="BP217" s="64">
        <f t="shared" si="40"/>
        <v>0.1607142857142857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104</v>
      </c>
      <c r="Y220" s="385">
        <f t="shared" si="36"/>
        <v>105.6</v>
      </c>
      <c r="Z220" s="36">
        <f t="shared" ref="Z220:Z226" si="41">IFERROR(IF(Y220=0,"",ROUNDUP(Y220/H220,0)*0.00753),"")</f>
        <v>0.33132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116.56666666666666</v>
      </c>
      <c r="BN220" s="64">
        <f t="shared" si="38"/>
        <v>118.35999999999999</v>
      </c>
      <c r="BO220" s="64">
        <f t="shared" si="39"/>
        <v>0.27777777777777779</v>
      </c>
      <c r="BP220" s="64">
        <f t="shared" si="40"/>
        <v>0.28205128205128205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41</v>
      </c>
      <c r="Y222" s="385">
        <f t="shared" si="36"/>
        <v>43.199999999999996</v>
      </c>
      <c r="Z222" s="36">
        <f t="shared" si="41"/>
        <v>0.13553999999999999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45.646666666666668</v>
      </c>
      <c r="BN222" s="64">
        <f t="shared" si="38"/>
        <v>48.095999999999997</v>
      </c>
      <c r="BO222" s="64">
        <f t="shared" si="39"/>
        <v>0.10950854700854702</v>
      </c>
      <c r="BP222" s="64">
        <f t="shared" si="40"/>
        <v>0.11538461538461538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42</v>
      </c>
      <c r="Y223" s="385">
        <f t="shared" si="36"/>
        <v>43.199999999999996</v>
      </c>
      <c r="Z223" s="36">
        <f t="shared" si="41"/>
        <v>0.13553999999999999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46.760000000000005</v>
      </c>
      <c r="BN223" s="64">
        <f t="shared" si="38"/>
        <v>48.095999999999997</v>
      </c>
      <c r="BO223" s="64">
        <f t="shared" si="39"/>
        <v>0.11217948717948717</v>
      </c>
      <c r="BP223" s="64">
        <f t="shared" si="40"/>
        <v>0.11538461538461538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102</v>
      </c>
      <c r="Y225" s="385">
        <f t="shared" si="36"/>
        <v>103.2</v>
      </c>
      <c r="Z225" s="36">
        <f t="shared" si="41"/>
        <v>0.32379000000000002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113.56000000000002</v>
      </c>
      <c r="BN225" s="64">
        <f t="shared" si="38"/>
        <v>114.89600000000002</v>
      </c>
      <c r="BO225" s="64">
        <f t="shared" si="39"/>
        <v>0.27243589743589741</v>
      </c>
      <c r="BP225" s="64">
        <f t="shared" si="40"/>
        <v>0.27564102564102561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184</v>
      </c>
      <c r="Y226" s="385">
        <f t="shared" si="36"/>
        <v>184.79999999999998</v>
      </c>
      <c r="Z226" s="36">
        <f t="shared" si="41"/>
        <v>0.57981000000000005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205.31333333333333</v>
      </c>
      <c r="BN226" s="64">
        <f t="shared" si="38"/>
        <v>206.20599999999999</v>
      </c>
      <c r="BO226" s="64">
        <f t="shared" si="39"/>
        <v>0.49145299145299148</v>
      </c>
      <c r="BP226" s="64">
        <f t="shared" si="40"/>
        <v>0.49358974358974356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205.80128205128204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209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1.7017500000000001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541</v>
      </c>
      <c r="Y228" s="386">
        <f>IFERROR(SUM(Y216:Y226),"0")</f>
        <v>550.19999999999993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99</v>
      </c>
      <c r="Y233" s="385">
        <f>IFERROR(IF(X233="",0,CEILING((X233/$H233),1)*$H233),"")</f>
        <v>100.8</v>
      </c>
      <c r="Z233" s="36">
        <f>IFERROR(IF(Y233=0,"",ROUNDUP(Y233/H233,0)*0.00753),"")</f>
        <v>0.31625999999999999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110.22000000000001</v>
      </c>
      <c r="BN233" s="64">
        <f>IFERROR(Y233*I233/H233,"0")</f>
        <v>112.224</v>
      </c>
      <c r="BO233" s="64">
        <f>IFERROR(1/J233*(X233/H233),"0")</f>
        <v>0.26442307692307693</v>
      </c>
      <c r="BP233" s="64">
        <f>IFERROR(1/J233*(Y233/H233),"0")</f>
        <v>0.26923076923076922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51</v>
      </c>
      <c r="Y234" s="385">
        <f>IFERROR(IF(X234="",0,CEILING((X234/$H234),1)*$H234),"")</f>
        <v>52.8</v>
      </c>
      <c r="Z234" s="36">
        <f>IFERROR(IF(Y234=0,"",ROUNDUP(Y234/H234,0)*0.00753),"")</f>
        <v>0.16566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56.780000000000008</v>
      </c>
      <c r="BN234" s="64">
        <f>IFERROR(Y234*I234/H234,"0")</f>
        <v>58.784000000000006</v>
      </c>
      <c r="BO234" s="64">
        <f>IFERROR(1/J234*(X234/H234),"0")</f>
        <v>0.13621794871794871</v>
      </c>
      <c r="BP234" s="64">
        <f>IFERROR(1/J234*(Y234/H234),"0")</f>
        <v>0.14102564102564102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62.5</v>
      </c>
      <c r="Y235" s="386">
        <f>IFERROR(Y230/H230,"0")+IFERROR(Y231/H231,"0")+IFERROR(Y232/H232,"0")+IFERROR(Y233/H233,"0")+IFERROR(Y234/H234,"0")</f>
        <v>64</v>
      </c>
      <c r="Z235" s="386">
        <f>IFERROR(IF(Z230="",0,Z230),"0")+IFERROR(IF(Z231="",0,Z231),"0")+IFERROR(IF(Z232="",0,Z232),"0")+IFERROR(IF(Z233="",0,Z233),"0")+IFERROR(IF(Z234="",0,Z234),"0")</f>
        <v>0.48192000000000002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150</v>
      </c>
      <c r="Y236" s="386">
        <f>IFERROR(SUM(Y230:Y234),"0")</f>
        <v>153.6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41</v>
      </c>
      <c r="Y251" s="385">
        <f t="shared" ref="Y251:Y258" si="47">IFERROR(IF(X251="",0,CEILING((X251/$H251),1)*$H251),"")</f>
        <v>46.4</v>
      </c>
      <c r="Z251" s="36">
        <f>IFERROR(IF(Y251=0,"",ROUNDUP(Y251/H251,0)*0.02175),"")</f>
        <v>8.6999999999999994E-2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42.696551724137933</v>
      </c>
      <c r="BN251" s="64">
        <f t="shared" ref="BN251:BN258" si="49">IFERROR(Y251*I251/H251,"0")</f>
        <v>48.319999999999993</v>
      </c>
      <c r="BO251" s="64">
        <f t="shared" ref="BO251:BO258" si="50">IFERROR(1/J251*(X251/H251),"0")</f>
        <v>6.3115763546798029E-2</v>
      </c>
      <c r="BP251" s="64">
        <f t="shared" ref="BP251:BP258" si="51">IFERROR(1/J251*(Y251/H251),"0")</f>
        <v>7.1428571428571425E-2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8</v>
      </c>
      <c r="Y255" s="385">
        <f t="shared" si="47"/>
        <v>8</v>
      </c>
      <c r="Z255" s="36">
        <f>IFERROR(IF(Y255=0,"",ROUNDUP(Y255/H255,0)*0.00937),"")</f>
        <v>1.874E-2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8.48</v>
      </c>
      <c r="BN255" s="64">
        <f t="shared" si="49"/>
        <v>8.48</v>
      </c>
      <c r="BO255" s="64">
        <f t="shared" si="50"/>
        <v>1.6666666666666666E-2</v>
      </c>
      <c r="BP255" s="64">
        <f t="shared" si="51"/>
        <v>1.6666666666666666E-2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5.5344827586206904</v>
      </c>
      <c r="Y259" s="386">
        <f>IFERROR(Y251/H251,"0")+IFERROR(Y252/H252,"0")+IFERROR(Y253/H253,"0")+IFERROR(Y254/H254,"0")+IFERROR(Y255/H255,"0")+IFERROR(Y256/H256,"0")+IFERROR(Y257/H257,"0")+IFERROR(Y258/H258,"0")</f>
        <v>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0.10574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49</v>
      </c>
      <c r="Y260" s="386">
        <f>IFERROR(SUM(Y251:Y258),"0")</f>
        <v>54.4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25</v>
      </c>
      <c r="Y285" s="385">
        <f>IFERROR(IF(X285="",0,CEILING((X285/$H285),1)*$H285),"")</f>
        <v>26.4</v>
      </c>
      <c r="Z285" s="36">
        <f>IFERROR(IF(Y285=0,"",ROUNDUP(Y285/H285,0)*0.00753),"")</f>
        <v>8.2830000000000001E-2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27.833333333333332</v>
      </c>
      <c r="BN285" s="64">
        <f>IFERROR(Y285*I285/H285,"0")</f>
        <v>29.392000000000003</v>
      </c>
      <c r="BO285" s="64">
        <f>IFERROR(1/J285*(X285/H285),"0")</f>
        <v>6.6773504273504272E-2</v>
      </c>
      <c r="BP285" s="64">
        <f>IFERROR(1/J285*(Y285/H285),"0")</f>
        <v>7.0512820512820512E-2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10.416666666666668</v>
      </c>
      <c r="Y289" s="386">
        <f>IFERROR(Y284/H284,"0")+IFERROR(Y285/H285,"0")+IFERROR(Y286/H286,"0")+IFERROR(Y287/H287,"0")+IFERROR(Y288/H288,"0")</f>
        <v>11</v>
      </c>
      <c r="Z289" s="386">
        <f>IFERROR(IF(Z284="",0,Z284),"0")+IFERROR(IF(Z285="",0,Z285),"0")+IFERROR(IF(Z286="",0,Z286),"0")+IFERROR(IF(Z287="",0,Z287),"0")+IFERROR(IF(Z288="",0,Z288),"0")</f>
        <v>8.2830000000000001E-2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25</v>
      </c>
      <c r="Y290" s="386">
        <f>IFERROR(SUM(Y284:Y288),"0")</f>
        <v>26.4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11</v>
      </c>
      <c r="Y318" s="385">
        <f>IFERROR(IF(X318="",0,CEILING((X318/$H318),1)*$H318),"")</f>
        <v>12.600000000000001</v>
      </c>
      <c r="Z318" s="36">
        <f>IFERROR(IF(Y318=0,"",ROUNDUP(Y318/H318,0)*0.00753),"")</f>
        <v>2.2589999999999999E-2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11.68095238095238</v>
      </c>
      <c r="BN318" s="64">
        <f>IFERROR(Y318*I318/H318,"0")</f>
        <v>13.38</v>
      </c>
      <c r="BO318" s="64">
        <f>IFERROR(1/J318*(X318/H318),"0")</f>
        <v>1.6788766788766788E-2</v>
      </c>
      <c r="BP318" s="64">
        <f>IFERROR(1/J318*(Y318/H318),"0")</f>
        <v>1.9230769230769232E-2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2.6190476190476191</v>
      </c>
      <c r="Y322" s="386">
        <f>IFERROR(Y318/H318,"0")+IFERROR(Y319/H319,"0")+IFERROR(Y320/H320,"0")+IFERROR(Y321/H321,"0")</f>
        <v>3</v>
      </c>
      <c r="Z322" s="386">
        <f>IFERROR(IF(Z318="",0,Z318),"0")+IFERROR(IF(Z319="",0,Z319),"0")+IFERROR(IF(Z320="",0,Z320),"0")+IFERROR(IF(Z321="",0,Z321),"0")</f>
        <v>2.2589999999999999E-2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11</v>
      </c>
      <c r="Y323" s="386">
        <f>IFERROR(SUM(Y318:Y321),"0")</f>
        <v>12.600000000000001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193</v>
      </c>
      <c r="Y335" s="385">
        <f>IFERROR(IF(X335="",0,CEILING((X335/$H335),1)*$H335),"")</f>
        <v>195</v>
      </c>
      <c r="Z335" s="36">
        <f>IFERROR(IF(Y335=0,"",ROUNDUP(Y335/H335,0)*0.02175),"")</f>
        <v>0.54374999999999996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206.95538461538465</v>
      </c>
      <c r="BN335" s="64">
        <f>IFERROR(Y335*I335/H335,"0")</f>
        <v>209.10000000000002</v>
      </c>
      <c r="BO335" s="64">
        <f>IFERROR(1/J335*(X335/H335),"0")</f>
        <v>0.44184981684981683</v>
      </c>
      <c r="BP335" s="64">
        <f>IFERROR(1/J335*(Y335/H335),"0")</f>
        <v>0.4464285714285714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51</v>
      </c>
      <c r="Y336" s="385">
        <f>IFERROR(IF(X336="",0,CEILING((X336/$H336),1)*$H336),"")</f>
        <v>58.800000000000004</v>
      </c>
      <c r="Z336" s="36">
        <f>IFERROR(IF(Y336=0,"",ROUNDUP(Y336/H336,0)*0.02175),"")</f>
        <v>0.15225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54.424285714285716</v>
      </c>
      <c r="BN336" s="64">
        <f>IFERROR(Y336*I336/H336,"0")</f>
        <v>62.748000000000005</v>
      </c>
      <c r="BO336" s="64">
        <f>IFERROR(1/J336*(X336/H336),"0")</f>
        <v>0.10841836734693877</v>
      </c>
      <c r="BP336" s="64">
        <f>IFERROR(1/J336*(Y336/H336),"0")</f>
        <v>0.125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30.815018315018314</v>
      </c>
      <c r="Y337" s="386">
        <f>IFERROR(Y334/H334,"0")+IFERROR(Y335/H335,"0")+IFERROR(Y336/H336,"0")</f>
        <v>32</v>
      </c>
      <c r="Z337" s="386">
        <f>IFERROR(IF(Z334="",0,Z334),"0")+IFERROR(IF(Z335="",0,Z335),"0")+IFERROR(IF(Z336="",0,Z336),"0")</f>
        <v>0.69599999999999995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244</v>
      </c>
      <c r="Y338" s="386">
        <f>IFERROR(SUM(Y334:Y336),"0")</f>
        <v>253.8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1291</v>
      </c>
      <c r="Y366" s="385">
        <f t="shared" ref="Y366:Y374" si="62">IFERROR(IF(X366="",0,CEILING((X366/$H366),1)*$H366),"")</f>
        <v>1305</v>
      </c>
      <c r="Z366" s="36">
        <f>IFERROR(IF(Y366=0,"",ROUNDUP(Y366/H366,0)*0.02175),"")</f>
        <v>1.8922499999999998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1332.3120000000001</v>
      </c>
      <c r="BN366" s="64">
        <f t="shared" ref="BN366:BN374" si="64">IFERROR(Y366*I366/H366,"0")</f>
        <v>1346.76</v>
      </c>
      <c r="BO366" s="64">
        <f t="shared" ref="BO366:BO374" si="65">IFERROR(1/J366*(X366/H366),"0")</f>
        <v>1.7930555555555554</v>
      </c>
      <c r="BP366" s="64">
        <f t="shared" ref="BP366:BP374" si="66">IFERROR(1/J366*(Y366/H366),"0")</f>
        <v>1.8125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1473</v>
      </c>
      <c r="Y368" s="385">
        <f t="shared" si="62"/>
        <v>1485</v>
      </c>
      <c r="Z368" s="36">
        <f>IFERROR(IF(Y368=0,"",ROUNDUP(Y368/H368,0)*0.02175),"")</f>
        <v>2.1532499999999999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1520.136</v>
      </c>
      <c r="BN368" s="64">
        <f t="shared" si="64"/>
        <v>1532.52</v>
      </c>
      <c r="BO368" s="64">
        <f t="shared" si="65"/>
        <v>2.0458333333333334</v>
      </c>
      <c r="BP368" s="64">
        <f t="shared" si="66"/>
        <v>2.0625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1009</v>
      </c>
      <c r="Y370" s="385">
        <f t="shared" si="62"/>
        <v>1020</v>
      </c>
      <c r="Z370" s="36">
        <f>IFERROR(IF(Y370=0,"",ROUNDUP(Y370/H370,0)*0.02175),"")</f>
        <v>1.4789999999999999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1041.288</v>
      </c>
      <c r="BN370" s="64">
        <f t="shared" si="64"/>
        <v>1052.6400000000001</v>
      </c>
      <c r="BO370" s="64">
        <f t="shared" si="65"/>
        <v>1.4013888888888888</v>
      </c>
      <c r="BP370" s="64">
        <f t="shared" si="66"/>
        <v>1.4166666666666665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251.5333333333333</v>
      </c>
      <c r="Y375" s="386">
        <f>IFERROR(Y366/H366,"0")+IFERROR(Y367/H367,"0")+IFERROR(Y368/H368,"0")+IFERROR(Y369/H369,"0")+IFERROR(Y370/H370,"0")+IFERROR(Y371/H371,"0")+IFERROR(Y372/H372,"0")+IFERROR(Y373/H373,"0")+IFERROR(Y374/H374,"0")</f>
        <v>254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5.5244999999999997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3773</v>
      </c>
      <c r="Y376" s="386">
        <f>IFERROR(SUM(Y366:Y374),"0")</f>
        <v>3810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1220</v>
      </c>
      <c r="Y378" s="385">
        <f>IFERROR(IF(X378="",0,CEILING((X378/$H378),1)*$H378),"")</f>
        <v>1230</v>
      </c>
      <c r="Z378" s="36">
        <f>IFERROR(IF(Y378=0,"",ROUNDUP(Y378/H378,0)*0.02175),"")</f>
        <v>1.7834999999999999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1259.0400000000002</v>
      </c>
      <c r="BN378" s="64">
        <f>IFERROR(Y378*I378/H378,"0")</f>
        <v>1269.3600000000001</v>
      </c>
      <c r="BO378" s="64">
        <f>IFERROR(1/J378*(X378/H378),"0")</f>
        <v>1.6944444444444442</v>
      </c>
      <c r="BP378" s="64">
        <f>IFERROR(1/J378*(Y378/H378),"0")</f>
        <v>1.7083333333333333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81.333333333333329</v>
      </c>
      <c r="Y380" s="386">
        <f>IFERROR(Y378/H378,"0")+IFERROR(Y379/H379,"0")</f>
        <v>82</v>
      </c>
      <c r="Z380" s="386">
        <f>IFERROR(IF(Z378="",0,Z378),"0")+IFERROR(IF(Z379="",0,Z379),"0")</f>
        <v>1.7834999999999999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1220</v>
      </c>
      <c r="Y381" s="386">
        <f>IFERROR(SUM(Y378:Y379),"0")</f>
        <v>1230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112</v>
      </c>
      <c r="Y385" s="385">
        <f>IFERROR(IF(X385="",0,CEILING((X385/$H385),1)*$H385),"")</f>
        <v>117</v>
      </c>
      <c r="Z385" s="36">
        <f>IFERROR(IF(Y385=0,"",ROUNDUP(Y385/H385,0)*0.02175),"")</f>
        <v>0.32624999999999998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120.09846153846155</v>
      </c>
      <c r="BN385" s="64">
        <f>IFERROR(Y385*I385/H385,"0")</f>
        <v>125.46000000000001</v>
      </c>
      <c r="BO385" s="64">
        <f>IFERROR(1/J385*(X385/H385),"0")</f>
        <v>0.25641025641025639</v>
      </c>
      <c r="BP385" s="64">
        <f>IFERROR(1/J385*(Y385/H385),"0")</f>
        <v>0.26785714285714285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14.358974358974359</v>
      </c>
      <c r="Y386" s="386">
        <f>IFERROR(Y383/H383,"0")+IFERROR(Y384/H384,"0")+IFERROR(Y385/H385,"0")</f>
        <v>15</v>
      </c>
      <c r="Z386" s="386">
        <f>IFERROR(IF(Z383="",0,Z383),"0")+IFERROR(IF(Z384="",0,Z384),"0")+IFERROR(IF(Z385="",0,Z385),"0")</f>
        <v>0.32624999999999998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112</v>
      </c>
      <c r="Y387" s="386">
        <f>IFERROR(SUM(Y383:Y385),"0")</f>
        <v>117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45</v>
      </c>
      <c r="Y390" s="385">
        <f>IFERROR(IF(X390="",0,CEILING((X390/$H390),1)*$H390),"")</f>
        <v>46.8</v>
      </c>
      <c r="Z390" s="36">
        <f>IFERROR(IF(Y390=0,"",ROUNDUP(Y390/H390,0)*0.02175),"")</f>
        <v>0.1305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48.253846153846162</v>
      </c>
      <c r="BN390" s="64">
        <f>IFERROR(Y390*I390/H390,"0")</f>
        <v>50.184000000000005</v>
      </c>
      <c r="BO390" s="64">
        <f>IFERROR(1/J390*(X390/H390),"0")</f>
        <v>0.10302197802197802</v>
      </c>
      <c r="BP390" s="64">
        <f>IFERROR(1/J390*(Y390/H390),"0")</f>
        <v>0.10714285714285714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5.7692307692307692</v>
      </c>
      <c r="Y391" s="386">
        <f>IFERROR(Y389/H389,"0")+IFERROR(Y390/H390,"0")</f>
        <v>6</v>
      </c>
      <c r="Z391" s="386">
        <f>IFERROR(IF(Z389="",0,Z389),"0")+IFERROR(IF(Z390="",0,Z390),"0")</f>
        <v>0.1305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45</v>
      </c>
      <c r="Y392" s="386">
        <f>IFERROR(SUM(Y389:Y390),"0")</f>
        <v>46.8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235</v>
      </c>
      <c r="Y408" s="385">
        <f>IFERROR(IF(X408="",0,CEILING((X408/$H408),1)*$H408),"")</f>
        <v>241.79999999999998</v>
      </c>
      <c r="Z408" s="36">
        <f>IFERROR(IF(Y408=0,"",ROUNDUP(Y408/H408,0)*0.02175),"")</f>
        <v>0.6742499999999999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251.99230769230772</v>
      </c>
      <c r="BN408" s="64">
        <f>IFERROR(Y408*I408/H408,"0")</f>
        <v>259.28400000000005</v>
      </c>
      <c r="BO408" s="64">
        <f>IFERROR(1/J408*(X408/H408),"0")</f>
        <v>0.53800366300366298</v>
      </c>
      <c r="BP408" s="64">
        <f>IFERROR(1/J408*(Y408/H408),"0")</f>
        <v>0.55357142857142849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30.128205128205128</v>
      </c>
      <c r="Y413" s="386">
        <f>IFERROR(Y408/H408,"0")+IFERROR(Y409/H409,"0")+IFERROR(Y410/H410,"0")+IFERROR(Y411/H411,"0")+IFERROR(Y412/H412,"0")</f>
        <v>31</v>
      </c>
      <c r="Z413" s="386">
        <f>IFERROR(IF(Z408="",0,Z408),"0")+IFERROR(IF(Z409="",0,Z409),"0")+IFERROR(IF(Z410="",0,Z410),"0")+IFERROR(IF(Z411="",0,Z411),"0")+IFERROR(IF(Z412="",0,Z412),"0")</f>
        <v>0.6742499999999999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235</v>
      </c>
      <c r="Y414" s="386">
        <f>IFERROR(SUM(Y408:Y412),"0")</f>
        <v>241.79999999999998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106</v>
      </c>
      <c r="Y429" s="385">
        <f t="shared" si="67"/>
        <v>109.2</v>
      </c>
      <c r="Z429" s="36">
        <f t="shared" si="68"/>
        <v>0.19578000000000001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111.80476190476189</v>
      </c>
      <c r="BN429" s="64">
        <f t="shared" si="70"/>
        <v>115.17999999999999</v>
      </c>
      <c r="BO429" s="64">
        <f t="shared" si="71"/>
        <v>0.16178266178266176</v>
      </c>
      <c r="BP429" s="64">
        <f t="shared" si="72"/>
        <v>0.16666666666666666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162</v>
      </c>
      <c r="Y433" s="385">
        <f t="shared" si="67"/>
        <v>163.80000000000001</v>
      </c>
      <c r="Z433" s="36">
        <f t="shared" si="68"/>
        <v>0.29366999999999999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170.87142857142857</v>
      </c>
      <c r="BN433" s="64">
        <f t="shared" si="70"/>
        <v>172.77</v>
      </c>
      <c r="BO433" s="64">
        <f t="shared" si="71"/>
        <v>0.24725274725274723</v>
      </c>
      <c r="BP433" s="64">
        <f t="shared" si="72"/>
        <v>0.25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18</v>
      </c>
      <c r="Y448" s="385">
        <f t="shared" si="67"/>
        <v>18.900000000000002</v>
      </c>
      <c r="Z448" s="36">
        <f t="shared" si="73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19.114285714285714</v>
      </c>
      <c r="BN448" s="64">
        <f t="shared" si="70"/>
        <v>20.07</v>
      </c>
      <c r="BO448" s="64">
        <f t="shared" si="71"/>
        <v>3.6630036630036632E-2</v>
      </c>
      <c r="BP448" s="64">
        <f t="shared" si="72"/>
        <v>3.8461538461538464E-2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72.38095238095238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74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0.53462999999999994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286</v>
      </c>
      <c r="Y452" s="386">
        <f>IFERROR(SUM(Y427:Y450),"0")</f>
        <v>291.89999999999998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100</v>
      </c>
      <c r="Y471" s="385">
        <f t="shared" si="74"/>
        <v>100.80000000000001</v>
      </c>
      <c r="Z471" s="36">
        <f>IFERROR(IF(Y471=0,"",ROUNDUP(Y471/H471,0)*0.00753),"")</f>
        <v>0.18071999999999999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105.47619047619047</v>
      </c>
      <c r="BN471" s="64">
        <f t="shared" si="76"/>
        <v>106.32000000000001</v>
      </c>
      <c r="BO471" s="64">
        <f t="shared" si="77"/>
        <v>0.15262515262515264</v>
      </c>
      <c r="BP471" s="64">
        <f t="shared" si="78"/>
        <v>0.15384615384615385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23.80952380952381</v>
      </c>
      <c r="Y477" s="386">
        <f>IFERROR(Y470/H470,"0")+IFERROR(Y471/H471,"0")+IFERROR(Y472/H472,"0")+IFERROR(Y473/H473,"0")+IFERROR(Y474/H474,"0")+IFERROR(Y475/H475,"0")+IFERROR(Y476/H476,"0")</f>
        <v>24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0.18071999999999999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100</v>
      </c>
      <c r="Y478" s="386">
        <f>IFERROR(SUM(Y470:Y476),"0")</f>
        <v>100.80000000000001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5</v>
      </c>
      <c r="Y489" s="385">
        <f>IFERROR(IF(X489="",0,CEILING((X489/$H489),1)*$H489),"")</f>
        <v>6</v>
      </c>
      <c r="Z489" s="36">
        <f>IFERROR(IF(Y489=0,"",ROUNDUP(Y489/H489,0)*0.00627),"")</f>
        <v>1.2540000000000001E-2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6</v>
      </c>
      <c r="BN489" s="64">
        <f>IFERROR(Y489*I489/H489,"0")</f>
        <v>7.2</v>
      </c>
      <c r="BO489" s="64">
        <f>IFERROR(1/J489*(X489/H489),"0")</f>
        <v>8.3333333333333332E-3</v>
      </c>
      <c r="BP489" s="64">
        <f>IFERROR(1/J489*(Y489/H489),"0")</f>
        <v>0.01</v>
      </c>
    </row>
    <row r="490" spans="1:68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1.6666666666666667</v>
      </c>
      <c r="Y490" s="386">
        <f>IFERROR(Y489/H489,"0")</f>
        <v>2</v>
      </c>
      <c r="Z490" s="386">
        <f>IFERROR(IF(Z489="",0,Z489),"0")</f>
        <v>1.2540000000000001E-2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5</v>
      </c>
      <c r="Y491" s="386">
        <f>IFERROR(SUM(Y489:Y489),"0")</f>
        <v>6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374</v>
      </c>
      <c r="Y516" s="385">
        <f t="shared" si="79"/>
        <v>374.88</v>
      </c>
      <c r="Z516" s="36">
        <f t="shared" si="80"/>
        <v>0.84916000000000003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399.49999999999994</v>
      </c>
      <c r="BN516" s="64">
        <f t="shared" si="82"/>
        <v>400.43999999999994</v>
      </c>
      <c r="BO516" s="64">
        <f t="shared" si="83"/>
        <v>0.68108974358974361</v>
      </c>
      <c r="BP516" s="64">
        <f t="shared" si="84"/>
        <v>0.68269230769230771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70.833333333333329</v>
      </c>
      <c r="Y521" s="386">
        <f>IFERROR(Y512/H512,"0")+IFERROR(Y513/H513,"0")+IFERROR(Y514/H514,"0")+IFERROR(Y515/H515,"0")+IFERROR(Y516/H516,"0")+IFERROR(Y517/H517,"0")+IFERROR(Y518/H518,"0")+IFERROR(Y519/H519,"0")+IFERROR(Y520/H520,"0")</f>
        <v>71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0.84916000000000003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374</v>
      </c>
      <c r="Y522" s="386">
        <f>IFERROR(SUM(Y512:Y520),"0")</f>
        <v>374.88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265</v>
      </c>
      <c r="Y524" s="385">
        <f>IFERROR(IF(X524="",0,CEILING((X524/$H524),1)*$H524),"")</f>
        <v>269.28000000000003</v>
      </c>
      <c r="Z524" s="36">
        <f>IFERROR(IF(Y524=0,"",ROUNDUP(Y524/H524,0)*0.01196),"")</f>
        <v>0.60996000000000006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283.06818181818181</v>
      </c>
      <c r="BN524" s="64">
        <f>IFERROR(Y524*I524/H524,"0")</f>
        <v>287.64</v>
      </c>
      <c r="BO524" s="64">
        <f>IFERROR(1/J524*(X524/H524),"0")</f>
        <v>0.48259032634032634</v>
      </c>
      <c r="BP524" s="64">
        <f>IFERROR(1/J524*(Y524/H524),"0")</f>
        <v>0.49038461538461542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50.189393939393938</v>
      </c>
      <c r="Y526" s="386">
        <f>IFERROR(Y524/H524,"0")+IFERROR(Y525/H525,"0")</f>
        <v>51</v>
      </c>
      <c r="Z526" s="386">
        <f>IFERROR(IF(Z524="",0,Z524),"0")+IFERROR(IF(Z525="",0,Z525),"0")</f>
        <v>0.60996000000000006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265</v>
      </c>
      <c r="Y527" s="386">
        <f>IFERROR(SUM(Y524:Y525),"0")</f>
        <v>269.28000000000003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217</v>
      </c>
      <c r="Y529" s="385">
        <f t="shared" ref="Y529:Y534" si="85">IFERROR(IF(X529="",0,CEILING((X529/$H529),1)*$H529),"")</f>
        <v>221.76000000000002</v>
      </c>
      <c r="Z529" s="36">
        <f>IFERROR(IF(Y529=0,"",ROUNDUP(Y529/H529,0)*0.01196),"")</f>
        <v>0.50231999999999999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231.7954545454545</v>
      </c>
      <c r="BN529" s="64">
        <f t="shared" ref="BN529:BN534" si="87">IFERROR(Y529*I529/H529,"0")</f>
        <v>236.88</v>
      </c>
      <c r="BO529" s="64">
        <f t="shared" ref="BO529:BO534" si="88">IFERROR(1/J529*(X529/H529),"0")</f>
        <v>0.39517773892773889</v>
      </c>
      <c r="BP529" s="64">
        <f t="shared" ref="BP529:BP534" si="89">IFERROR(1/J529*(Y529/H529),"0")</f>
        <v>0.40384615384615385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141</v>
      </c>
      <c r="Y531" s="385">
        <f t="shared" si="85"/>
        <v>142.56</v>
      </c>
      <c r="Z531" s="36">
        <f>IFERROR(IF(Y531=0,"",ROUNDUP(Y531/H531,0)*0.01196),"")</f>
        <v>0.32291999999999998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150.61363636363635</v>
      </c>
      <c r="BN531" s="64">
        <f t="shared" si="87"/>
        <v>152.27999999999997</v>
      </c>
      <c r="BO531" s="64">
        <f t="shared" si="88"/>
        <v>0.25677447552447552</v>
      </c>
      <c r="BP531" s="64">
        <f t="shared" si="89"/>
        <v>0.25961538461538464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84.848484848484844</v>
      </c>
      <c r="Y535" s="386">
        <f>IFERROR(Y529/H529,"0")+IFERROR(Y530/H530,"0")+IFERROR(Y531/H531,"0")+IFERROR(Y532/H532,"0")+IFERROR(Y533/H533,"0")+IFERROR(Y534/H534,"0")</f>
        <v>87</v>
      </c>
      <c r="Z535" s="386">
        <f>IFERROR(IF(Z529="",0,Z529),"0")+IFERROR(IF(Z530="",0,Z530),"0")+IFERROR(IF(Z531="",0,Z531),"0")+IFERROR(IF(Z532="",0,Z532),"0")+IFERROR(IF(Z533="",0,Z533),"0")+IFERROR(IF(Z534="",0,Z534),"0")</f>
        <v>1.0405199999999999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448</v>
      </c>
      <c r="Y536" s="386">
        <f>IFERROR(SUM(Y529:Y534),"0")</f>
        <v>459.36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19</v>
      </c>
      <c r="Y539" s="385">
        <f>IFERROR(IF(X539="",0,CEILING((X539/$H539),1)*$H539),"")</f>
        <v>23.4</v>
      </c>
      <c r="Z539" s="36">
        <f>IFERROR(IF(Y539=0,"",ROUNDUP(Y539/H539,0)*0.02175),"")</f>
        <v>6.5250000000000002E-2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20.330000000000002</v>
      </c>
      <c r="BN539" s="64">
        <f>IFERROR(Y539*I539/H539,"0")</f>
        <v>25.037999999999997</v>
      </c>
      <c r="BO539" s="64">
        <f>IFERROR(1/J539*(X539/H539),"0")</f>
        <v>4.3498168498168503E-2</v>
      </c>
      <c r="BP539" s="64">
        <f>IFERROR(1/J539*(Y539/H539),"0")</f>
        <v>5.3571428571428568E-2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2.4358974358974361</v>
      </c>
      <c r="Y541" s="386">
        <f>IFERROR(Y538/H538,"0")+IFERROR(Y539/H539,"0")+IFERROR(Y540/H540,"0")</f>
        <v>3</v>
      </c>
      <c r="Z541" s="386">
        <f>IFERROR(IF(Z538="",0,Z538),"0")+IFERROR(IF(Z539="",0,Z539),"0")+IFERROR(IF(Z540="",0,Z540),"0")</f>
        <v>6.5250000000000002E-2</v>
      </c>
      <c r="AA541" s="387"/>
      <c r="AB541" s="387"/>
      <c r="AC541" s="387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19</v>
      </c>
      <c r="Y542" s="386">
        <f>IFERROR(SUM(Y538:Y540),"0")</f>
        <v>23.4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29</v>
      </c>
      <c r="Y570" s="385">
        <f t="shared" si="95"/>
        <v>29.400000000000002</v>
      </c>
      <c r="Z570" s="36">
        <f>IFERROR(IF(Y570=0,"",ROUNDUP(Y570/H570,0)*0.00753),"")</f>
        <v>5.271E-2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30.795238095238094</v>
      </c>
      <c r="BN570" s="64">
        <f t="shared" si="97"/>
        <v>31.22</v>
      </c>
      <c r="BO570" s="64">
        <f t="shared" si="98"/>
        <v>4.4261294261294257E-2</v>
      </c>
      <c r="BP570" s="64">
        <f t="shared" si="99"/>
        <v>4.4871794871794872E-2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6.9047619047619042</v>
      </c>
      <c r="Y573" s="386">
        <f>IFERROR(Y567/H567,"0")+IFERROR(Y568/H568,"0")+IFERROR(Y569/H569,"0")+IFERROR(Y570/H570,"0")+IFERROR(Y571/H571,"0")+IFERROR(Y572/H572,"0")</f>
        <v>7</v>
      </c>
      <c r="Z573" s="386">
        <f>IFERROR(IF(Z567="",0,Z567),"0")+IFERROR(IF(Z568="",0,Z568),"0")+IFERROR(IF(Z569="",0,Z569),"0")+IFERROR(IF(Z570="",0,Z570),"0")+IFERROR(IF(Z571="",0,Z571),"0")+IFERROR(IF(Z572="",0,Z572),"0")</f>
        <v>5.271E-2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29</v>
      </c>
      <c r="Y574" s="386">
        <f>IFERROR(SUM(Y567:Y572),"0")</f>
        <v>29.400000000000002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173</v>
      </c>
      <c r="Y576" s="385">
        <f>IFERROR(IF(X576="",0,CEILING((X576/$H576),1)*$H576),"")</f>
        <v>179.4</v>
      </c>
      <c r="Z576" s="36">
        <f>IFERROR(IF(Y576=0,"",ROUNDUP(Y576/H576,0)*0.02175),"")</f>
        <v>0.50024999999999997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185.50923076923081</v>
      </c>
      <c r="BN576" s="64">
        <f>IFERROR(Y576*I576/H576,"0")</f>
        <v>192.37200000000004</v>
      </c>
      <c r="BO576" s="64">
        <f>IFERROR(1/J576*(X576/H576),"0")</f>
        <v>0.39606227106227104</v>
      </c>
      <c r="BP576" s="64">
        <f>IFERROR(1/J576*(Y576/H576),"0")</f>
        <v>0.4107142857142857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22.179487179487179</v>
      </c>
      <c r="Y578" s="386">
        <f>IFERROR(Y576/H576,"0")+IFERROR(Y577/H577,"0")</f>
        <v>23</v>
      </c>
      <c r="Z578" s="386">
        <f>IFERROR(IF(Z576="",0,Z576),"0")+IFERROR(IF(Z577="",0,Z577),"0")</f>
        <v>0.50024999999999997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173</v>
      </c>
      <c r="Y579" s="386">
        <f>IFERROR(SUM(Y576:Y577),"0")</f>
        <v>179.4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9122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9282.82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9577.0059927275779</v>
      </c>
      <c r="Y606" s="386">
        <f>IFERROR(SUM(BN22:BN602),"0")</f>
        <v>9747.0840000000007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16</v>
      </c>
      <c r="Y607" s="38">
        <f>ROUNDUP(SUM(BP22:BP602),0)</f>
        <v>16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9977.0059927275779</v>
      </c>
      <c r="Y608" s="386">
        <f>GrossWeightTotalR+PalletQtyTotalR*25</f>
        <v>10147.084000000001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1164.1698483189862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1188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17.703360000000004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124.80000000000001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86.4</v>
      </c>
      <c r="E615" s="46">
        <f>IFERROR(Y101*1,"0")+IFERROR(Y102*1,"0")+IFERROR(Y103*1,"0")+IFERROR(Y107*1,"0")+IFERROR(Y108*1,"0")+IFERROR(Y109*1,"0")+IFERROR(Y110*1,"0")+IFERROR(Y111*1,"0")</f>
        <v>256.8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386.40000000000003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46.2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854.99999999999989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54.4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26.4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266.39999999999998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5203.8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241.79999999999998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291.89999999999998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106.80000000000001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1126.92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208.8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9,00"/>
        <filter val="1 164,17"/>
        <filter val="1 220,00"/>
        <filter val="1 291,00"/>
        <filter val="1 473,00"/>
        <filter val="1,67"/>
        <filter val="10,42"/>
        <filter val="10,65"/>
        <filter val="10,71"/>
        <filter val="100,00"/>
        <filter val="102,00"/>
        <filter val="104,00"/>
        <filter val="106,00"/>
        <filter val="11,00"/>
        <filter val="112,00"/>
        <filter val="115,00"/>
        <filter val="14,36"/>
        <filter val="141,00"/>
        <filter val="143,00"/>
        <filter val="150,00"/>
        <filter val="155,00"/>
        <filter val="16"/>
        <filter val="162,00"/>
        <filter val="173,00"/>
        <filter val="18,00"/>
        <filter val="18,45"/>
        <filter val="184,00"/>
        <filter val="19,00"/>
        <filter val="193,00"/>
        <filter val="2,00"/>
        <filter val="2,44"/>
        <filter val="2,62"/>
        <filter val="205,80"/>
        <filter val="217,00"/>
        <filter val="22,18"/>
        <filter val="23,81"/>
        <filter val="235,00"/>
        <filter val="244,00"/>
        <filter val="25,00"/>
        <filter val="251,53"/>
        <filter val="26,48"/>
        <filter val="265,00"/>
        <filter val="280,00"/>
        <filter val="286,00"/>
        <filter val="29,00"/>
        <filter val="3 773,00"/>
        <filter val="3,00"/>
        <filter val="3,33"/>
        <filter val="30,13"/>
        <filter val="30,82"/>
        <filter val="33,33"/>
        <filter val="374,00"/>
        <filter val="41,00"/>
        <filter val="42,00"/>
        <filter val="448,00"/>
        <filter val="45,00"/>
        <filter val="49,00"/>
        <filter val="5,00"/>
        <filter val="5,53"/>
        <filter val="5,77"/>
        <filter val="50,19"/>
        <filter val="51,00"/>
        <filter val="541,00"/>
        <filter val="56,00"/>
        <filter val="6,90"/>
        <filter val="62,50"/>
        <filter val="68,00"/>
        <filter val="7,96"/>
        <filter val="70,83"/>
        <filter val="72,38"/>
        <filter val="8,00"/>
        <filter val="8,48"/>
        <filter val="8,70"/>
        <filter val="81,33"/>
        <filter val="84,85"/>
        <filter val="86,00"/>
        <filter val="87,00"/>
        <filter val="9 122,00"/>
        <filter val="9 577,01"/>
        <filter val="9 977,01"/>
        <filter val="90,00"/>
        <filter val="94,00"/>
        <filter val="95,00"/>
        <filter val="99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