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5,07,24 ПОКОМ КИ филиалы\"/>
    </mc:Choice>
  </mc:AlternateContent>
  <xr:revisionPtr revIDLastSave="0" documentId="13_ncr:1_{ACF3EE83-736B-4A6C-AC33-74188D6DA12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Sheet!$A$3:$AD$101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70" i="1" l="1"/>
  <c r="AD60" i="1"/>
  <c r="AD10" i="1"/>
  <c r="AD11" i="1"/>
  <c r="AD12" i="1"/>
  <c r="AD13" i="1"/>
  <c r="AD14" i="1"/>
  <c r="AD16" i="1"/>
  <c r="AD20" i="1"/>
  <c r="AD21" i="1"/>
  <c r="AD25" i="1"/>
  <c r="AD30" i="1"/>
  <c r="AD31" i="1"/>
  <c r="AD39" i="1"/>
  <c r="AD41" i="1"/>
  <c r="AD43" i="1"/>
  <c r="AD44" i="1"/>
  <c r="AD45" i="1"/>
  <c r="AD49" i="1"/>
  <c r="AD50" i="1"/>
  <c r="AD51" i="1"/>
  <c r="AD58" i="1"/>
  <c r="AD62" i="1"/>
  <c r="AD64" i="1"/>
  <c r="AD65" i="1"/>
  <c r="AD66" i="1"/>
  <c r="AD71" i="1"/>
  <c r="AD72" i="1"/>
  <c r="AD73" i="1"/>
  <c r="AD75" i="1"/>
  <c r="AD76" i="1"/>
  <c r="AD77" i="1"/>
  <c r="AD78" i="1"/>
  <c r="AD79" i="1"/>
  <c r="AD80" i="1"/>
  <c r="AD81" i="1"/>
  <c r="AD82" i="1"/>
  <c r="AD83" i="1"/>
  <c r="AD84" i="1"/>
  <c r="AD90" i="1"/>
  <c r="AD92" i="1"/>
  <c r="AD101" i="1"/>
  <c r="L7" i="1"/>
  <c r="Q7" i="1" s="1"/>
  <c r="L8" i="1"/>
  <c r="Q8" i="1" s="1"/>
  <c r="L9" i="1"/>
  <c r="Q9" i="1" s="1"/>
  <c r="AD9" i="1" s="1"/>
  <c r="L10" i="1"/>
  <c r="Q10" i="1" s="1"/>
  <c r="U10" i="1" s="1"/>
  <c r="L11" i="1"/>
  <c r="Q11" i="1" s="1"/>
  <c r="U11" i="1" s="1"/>
  <c r="L12" i="1"/>
  <c r="Q12" i="1" s="1"/>
  <c r="U12" i="1" s="1"/>
  <c r="L13" i="1"/>
  <c r="Q13" i="1" s="1"/>
  <c r="U13" i="1" s="1"/>
  <c r="L14" i="1"/>
  <c r="Q14" i="1" s="1"/>
  <c r="U14" i="1" s="1"/>
  <c r="L15" i="1"/>
  <c r="Q15" i="1" s="1"/>
  <c r="L16" i="1"/>
  <c r="Q16" i="1" s="1"/>
  <c r="U16" i="1" s="1"/>
  <c r="L17" i="1"/>
  <c r="Q17" i="1" s="1"/>
  <c r="L18" i="1"/>
  <c r="Q18" i="1" s="1"/>
  <c r="L19" i="1"/>
  <c r="Q19" i="1" s="1"/>
  <c r="R19" i="1" s="1"/>
  <c r="AD19" i="1" s="1"/>
  <c r="L20" i="1"/>
  <c r="Q20" i="1" s="1"/>
  <c r="U20" i="1" s="1"/>
  <c r="L21" i="1"/>
  <c r="Q21" i="1" s="1"/>
  <c r="U21" i="1" s="1"/>
  <c r="L22" i="1"/>
  <c r="Q22" i="1" s="1"/>
  <c r="L23" i="1"/>
  <c r="Q23" i="1" s="1"/>
  <c r="L24" i="1"/>
  <c r="Q24" i="1" s="1"/>
  <c r="L25" i="1"/>
  <c r="Q25" i="1" s="1"/>
  <c r="L26" i="1"/>
  <c r="Q26" i="1" s="1"/>
  <c r="L27" i="1"/>
  <c r="Q27" i="1" s="1"/>
  <c r="L28" i="1"/>
  <c r="Q28" i="1" s="1"/>
  <c r="L29" i="1"/>
  <c r="Q29" i="1" s="1"/>
  <c r="L30" i="1"/>
  <c r="Q30" i="1" s="1"/>
  <c r="U30" i="1" s="1"/>
  <c r="L31" i="1"/>
  <c r="Q31" i="1" s="1"/>
  <c r="U31" i="1" s="1"/>
  <c r="L32" i="1"/>
  <c r="Q32" i="1" s="1"/>
  <c r="L33" i="1"/>
  <c r="Q33" i="1" s="1"/>
  <c r="L34" i="1"/>
  <c r="Q34" i="1" s="1"/>
  <c r="L35" i="1"/>
  <c r="Q35" i="1" s="1"/>
  <c r="L36" i="1"/>
  <c r="Q36" i="1" s="1"/>
  <c r="L37" i="1"/>
  <c r="Q37" i="1" s="1"/>
  <c r="L38" i="1"/>
  <c r="Q38" i="1" s="1"/>
  <c r="L39" i="1"/>
  <c r="Q39" i="1" s="1"/>
  <c r="U39" i="1" s="1"/>
  <c r="L40" i="1"/>
  <c r="Q40" i="1" s="1"/>
  <c r="R40" i="1" s="1"/>
  <c r="AD40" i="1" s="1"/>
  <c r="L41" i="1"/>
  <c r="Q41" i="1" s="1"/>
  <c r="U41" i="1" s="1"/>
  <c r="L42" i="1"/>
  <c r="Q42" i="1" s="1"/>
  <c r="L43" i="1"/>
  <c r="Q43" i="1" s="1"/>
  <c r="U43" i="1" s="1"/>
  <c r="L44" i="1"/>
  <c r="Q44" i="1" s="1"/>
  <c r="U44" i="1" s="1"/>
  <c r="L45" i="1"/>
  <c r="Q45" i="1" s="1"/>
  <c r="U45" i="1" s="1"/>
  <c r="L46" i="1"/>
  <c r="Q46" i="1" s="1"/>
  <c r="R46" i="1" s="1"/>
  <c r="AD46" i="1" s="1"/>
  <c r="L47" i="1"/>
  <c r="Q47" i="1" s="1"/>
  <c r="L48" i="1"/>
  <c r="Q48" i="1" s="1"/>
  <c r="R48" i="1" s="1"/>
  <c r="AD48" i="1" s="1"/>
  <c r="L49" i="1"/>
  <c r="Q49" i="1" s="1"/>
  <c r="U49" i="1" s="1"/>
  <c r="L50" i="1"/>
  <c r="Q50" i="1" s="1"/>
  <c r="U50" i="1" s="1"/>
  <c r="L51" i="1"/>
  <c r="Q51" i="1" s="1"/>
  <c r="U51" i="1" s="1"/>
  <c r="L52" i="1"/>
  <c r="Q52" i="1" s="1"/>
  <c r="L53" i="1"/>
  <c r="Q53" i="1" s="1"/>
  <c r="L54" i="1"/>
  <c r="Q54" i="1" s="1"/>
  <c r="L55" i="1"/>
  <c r="Q55" i="1" s="1"/>
  <c r="L56" i="1"/>
  <c r="Q56" i="1" s="1"/>
  <c r="L57" i="1"/>
  <c r="Q57" i="1" s="1"/>
  <c r="L58" i="1"/>
  <c r="Q58" i="1" s="1"/>
  <c r="U58" i="1" s="1"/>
  <c r="L59" i="1"/>
  <c r="Q59" i="1" s="1"/>
  <c r="L60" i="1"/>
  <c r="Q60" i="1" s="1"/>
  <c r="L61" i="1"/>
  <c r="Q61" i="1" s="1"/>
  <c r="L62" i="1"/>
  <c r="Q62" i="1" s="1"/>
  <c r="U62" i="1" s="1"/>
  <c r="L63" i="1"/>
  <c r="Q63" i="1" s="1"/>
  <c r="L64" i="1"/>
  <c r="Q64" i="1" s="1"/>
  <c r="U64" i="1" s="1"/>
  <c r="L65" i="1"/>
  <c r="Q65" i="1" s="1"/>
  <c r="U65" i="1" s="1"/>
  <c r="L66" i="1"/>
  <c r="Q66" i="1" s="1"/>
  <c r="U66" i="1" s="1"/>
  <c r="L67" i="1"/>
  <c r="Q67" i="1" s="1"/>
  <c r="L68" i="1"/>
  <c r="Q68" i="1" s="1"/>
  <c r="R68" i="1" s="1"/>
  <c r="AD68" i="1" s="1"/>
  <c r="L69" i="1"/>
  <c r="Q69" i="1" s="1"/>
  <c r="L70" i="1"/>
  <c r="Q70" i="1" s="1"/>
  <c r="L71" i="1"/>
  <c r="Q71" i="1" s="1"/>
  <c r="U71" i="1" s="1"/>
  <c r="L72" i="1"/>
  <c r="Q72" i="1" s="1"/>
  <c r="U72" i="1" s="1"/>
  <c r="L73" i="1"/>
  <c r="Q73" i="1" s="1"/>
  <c r="U73" i="1" s="1"/>
  <c r="L74" i="1"/>
  <c r="Q74" i="1" s="1"/>
  <c r="L75" i="1"/>
  <c r="Q75" i="1" s="1"/>
  <c r="U75" i="1" s="1"/>
  <c r="L76" i="1"/>
  <c r="Q76" i="1" s="1"/>
  <c r="U76" i="1" s="1"/>
  <c r="L77" i="1"/>
  <c r="Q77" i="1" s="1"/>
  <c r="U77" i="1" s="1"/>
  <c r="L78" i="1"/>
  <c r="Q78" i="1" s="1"/>
  <c r="U78" i="1" s="1"/>
  <c r="L79" i="1"/>
  <c r="Q79" i="1" s="1"/>
  <c r="U79" i="1" s="1"/>
  <c r="L80" i="1"/>
  <c r="Q80" i="1" s="1"/>
  <c r="L81" i="1"/>
  <c r="Q81" i="1" s="1"/>
  <c r="U81" i="1" s="1"/>
  <c r="L82" i="1"/>
  <c r="Q82" i="1" s="1"/>
  <c r="U82" i="1" s="1"/>
  <c r="L83" i="1"/>
  <c r="Q83" i="1" s="1"/>
  <c r="U83" i="1" s="1"/>
  <c r="L84" i="1"/>
  <c r="Q84" i="1" s="1"/>
  <c r="L85" i="1"/>
  <c r="Q85" i="1" s="1"/>
  <c r="L86" i="1"/>
  <c r="Q86" i="1" s="1"/>
  <c r="L87" i="1"/>
  <c r="Q87" i="1" s="1"/>
  <c r="L88" i="1"/>
  <c r="Q88" i="1" s="1"/>
  <c r="R88" i="1" s="1"/>
  <c r="AD88" i="1" s="1"/>
  <c r="L89" i="1"/>
  <c r="Q89" i="1" s="1"/>
  <c r="L90" i="1"/>
  <c r="Q90" i="1" s="1"/>
  <c r="U90" i="1" s="1"/>
  <c r="L91" i="1"/>
  <c r="Q91" i="1" s="1"/>
  <c r="L92" i="1"/>
  <c r="Q92" i="1" s="1"/>
  <c r="L93" i="1"/>
  <c r="Q93" i="1" s="1"/>
  <c r="L94" i="1"/>
  <c r="Q94" i="1" s="1"/>
  <c r="L95" i="1"/>
  <c r="Q95" i="1" s="1"/>
  <c r="L96" i="1"/>
  <c r="Q96" i="1" s="1"/>
  <c r="R96" i="1" s="1"/>
  <c r="AD96" i="1" s="1"/>
  <c r="L97" i="1"/>
  <c r="Q97" i="1" s="1"/>
  <c r="L98" i="1"/>
  <c r="Q98" i="1" s="1"/>
  <c r="L99" i="1"/>
  <c r="Q99" i="1" s="1"/>
  <c r="L100" i="1"/>
  <c r="Q100" i="1" s="1"/>
  <c r="AD100" i="1" s="1"/>
  <c r="L101" i="1"/>
  <c r="Q101" i="1" s="1"/>
  <c r="U101" i="1" s="1"/>
  <c r="L6" i="1"/>
  <c r="Q6" i="1" s="1"/>
  <c r="V6" i="1" s="1"/>
  <c r="R99" i="1" l="1"/>
  <c r="AD99" i="1" s="1"/>
  <c r="R97" i="1"/>
  <c r="AD97" i="1" s="1"/>
  <c r="R95" i="1"/>
  <c r="AD95" i="1" s="1"/>
  <c r="AD93" i="1"/>
  <c r="AD91" i="1"/>
  <c r="AD89" i="1"/>
  <c r="R87" i="1"/>
  <c r="AD87" i="1" s="1"/>
  <c r="AD85" i="1"/>
  <c r="R69" i="1"/>
  <c r="AD69" i="1" s="1"/>
  <c r="R67" i="1"/>
  <c r="AD67" i="1" s="1"/>
  <c r="AD63" i="1"/>
  <c r="R61" i="1"/>
  <c r="AD61" i="1" s="1"/>
  <c r="R59" i="1"/>
  <c r="AD59" i="1" s="1"/>
  <c r="R57" i="1"/>
  <c r="AD57" i="1" s="1"/>
  <c r="R55" i="1"/>
  <c r="AD55" i="1" s="1"/>
  <c r="AD53" i="1"/>
  <c r="AD47" i="1"/>
  <c r="R37" i="1"/>
  <c r="AD37" i="1" s="1"/>
  <c r="AD35" i="1"/>
  <c r="R33" i="1"/>
  <c r="AD33" i="1" s="1"/>
  <c r="R29" i="1"/>
  <c r="AD29" i="1" s="1"/>
  <c r="U25" i="1"/>
  <c r="U19" i="1"/>
  <c r="R15" i="1"/>
  <c r="AD15" i="1" s="1"/>
  <c r="U9" i="1"/>
  <c r="AD7" i="1"/>
  <c r="R17" i="1"/>
  <c r="AD17" i="1" s="1"/>
  <c r="AD23" i="1"/>
  <c r="R27" i="1"/>
  <c r="AD27" i="1" s="1"/>
  <c r="AD6" i="1"/>
  <c r="AD8" i="1"/>
  <c r="R18" i="1"/>
  <c r="AD18" i="1" s="1"/>
  <c r="R22" i="1"/>
  <c r="AD22" i="1" s="1"/>
  <c r="R24" i="1"/>
  <c r="AD24" i="1" s="1"/>
  <c r="R26" i="1"/>
  <c r="AD26" i="1" s="1"/>
  <c r="R28" i="1"/>
  <c r="AD28" i="1" s="1"/>
  <c r="R32" i="1"/>
  <c r="AD32" i="1" s="1"/>
  <c r="R34" i="1"/>
  <c r="AD34" i="1" s="1"/>
  <c r="R36" i="1"/>
  <c r="AD36" i="1" s="1"/>
  <c r="R38" i="1"/>
  <c r="AD38" i="1" s="1"/>
  <c r="R42" i="1"/>
  <c r="AD42" i="1" s="1"/>
  <c r="R52" i="1"/>
  <c r="AD52" i="1" s="1"/>
  <c r="AD54" i="1"/>
  <c r="R56" i="1"/>
  <c r="AD56" i="1" s="1"/>
  <c r="AD74" i="1"/>
  <c r="AD86" i="1"/>
  <c r="R94" i="1"/>
  <c r="AD94" i="1" s="1"/>
  <c r="R98" i="1"/>
  <c r="AD98" i="1" s="1"/>
  <c r="U70" i="1"/>
  <c r="U68" i="1"/>
  <c r="U60" i="1"/>
  <c r="U48" i="1"/>
  <c r="U46" i="1"/>
  <c r="U40" i="1"/>
  <c r="V101" i="1"/>
  <c r="V85" i="1"/>
  <c r="V93" i="1"/>
  <c r="V77" i="1"/>
  <c r="V66" i="1"/>
  <c r="V58" i="1"/>
  <c r="V50" i="1"/>
  <c r="V97" i="1"/>
  <c r="V89" i="1"/>
  <c r="V81" i="1"/>
  <c r="V70" i="1"/>
  <c r="V62" i="1"/>
  <c r="V54" i="1"/>
  <c r="V46" i="1"/>
  <c r="V41" i="1"/>
  <c r="V37" i="1"/>
  <c r="V33" i="1"/>
  <c r="V29" i="1"/>
  <c r="V25" i="1"/>
  <c r="V21" i="1"/>
  <c r="V17" i="1"/>
  <c r="V13" i="1"/>
  <c r="V9" i="1"/>
  <c r="V99" i="1"/>
  <c r="V95" i="1"/>
  <c r="V91" i="1"/>
  <c r="V87" i="1"/>
  <c r="V83" i="1"/>
  <c r="V79" i="1"/>
  <c r="V75" i="1"/>
  <c r="V72" i="1"/>
  <c r="V68" i="1"/>
  <c r="V64" i="1"/>
  <c r="V60" i="1"/>
  <c r="V56" i="1"/>
  <c r="V52" i="1"/>
  <c r="V48" i="1"/>
  <c r="V44" i="1"/>
  <c r="V39" i="1"/>
  <c r="V35" i="1"/>
  <c r="V31" i="1"/>
  <c r="V27" i="1"/>
  <c r="V23" i="1"/>
  <c r="V19" i="1"/>
  <c r="V15" i="1"/>
  <c r="V11" i="1"/>
  <c r="V7" i="1"/>
  <c r="U100" i="1"/>
  <c r="V100" i="1"/>
  <c r="U96" i="1"/>
  <c r="V96" i="1"/>
  <c r="U92" i="1"/>
  <c r="V92" i="1"/>
  <c r="U88" i="1"/>
  <c r="V88" i="1"/>
  <c r="U84" i="1"/>
  <c r="V84" i="1"/>
  <c r="U80" i="1"/>
  <c r="V80" i="1"/>
  <c r="U6" i="1"/>
  <c r="V98" i="1"/>
  <c r="V94" i="1"/>
  <c r="V90" i="1"/>
  <c r="V86" i="1"/>
  <c r="V82" i="1"/>
  <c r="V78" i="1"/>
  <c r="V76" i="1"/>
  <c r="V74" i="1"/>
  <c r="V73" i="1"/>
  <c r="V71" i="1"/>
  <c r="V69" i="1"/>
  <c r="V67" i="1"/>
  <c r="V65" i="1"/>
  <c r="V63" i="1"/>
  <c r="V61" i="1"/>
  <c r="V59" i="1"/>
  <c r="V57" i="1"/>
  <c r="V55" i="1"/>
  <c r="V53" i="1"/>
  <c r="V51" i="1"/>
  <c r="V49" i="1"/>
  <c r="V47" i="1"/>
  <c r="V45" i="1"/>
  <c r="V43" i="1"/>
  <c r="V42" i="1"/>
  <c r="V40" i="1"/>
  <c r="V38" i="1"/>
  <c r="V36" i="1"/>
  <c r="V34" i="1"/>
  <c r="V32" i="1"/>
  <c r="V30" i="1"/>
  <c r="V28" i="1"/>
  <c r="V26" i="1"/>
  <c r="V24" i="1"/>
  <c r="V22" i="1"/>
  <c r="V20" i="1"/>
  <c r="V18" i="1"/>
  <c r="V16" i="1"/>
  <c r="V14" i="1"/>
  <c r="V12" i="1"/>
  <c r="V10" i="1"/>
  <c r="V8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B5" i="1"/>
  <c r="AA5" i="1"/>
  <c r="Z5" i="1"/>
  <c r="Y5" i="1"/>
  <c r="X5" i="1"/>
  <c r="W5" i="1"/>
  <c r="S5" i="1"/>
  <c r="Q5" i="1"/>
  <c r="P5" i="1"/>
  <c r="O5" i="1"/>
  <c r="N5" i="1"/>
  <c r="M5" i="1"/>
  <c r="L5" i="1"/>
  <c r="J5" i="1"/>
  <c r="F5" i="1"/>
  <c r="E5" i="1"/>
  <c r="U15" i="1" l="1"/>
  <c r="AD5" i="1"/>
  <c r="U18" i="1"/>
  <c r="U24" i="1"/>
  <c r="U28" i="1"/>
  <c r="U34" i="1"/>
  <c r="U38" i="1"/>
  <c r="U52" i="1"/>
  <c r="U56" i="1"/>
  <c r="U86" i="1"/>
  <c r="U98" i="1"/>
  <c r="R5" i="1"/>
  <c r="U8" i="1"/>
  <c r="U22" i="1"/>
  <c r="U26" i="1"/>
  <c r="U32" i="1"/>
  <c r="U36" i="1"/>
  <c r="U42" i="1"/>
  <c r="U54" i="1"/>
  <c r="U74" i="1"/>
  <c r="U94" i="1"/>
  <c r="U7" i="1"/>
  <c r="U17" i="1"/>
  <c r="U23" i="1"/>
  <c r="U27" i="1"/>
  <c r="U29" i="1"/>
  <c r="U33" i="1"/>
  <c r="U35" i="1"/>
  <c r="U37" i="1"/>
  <c r="U47" i="1"/>
  <c r="U53" i="1"/>
  <c r="U55" i="1"/>
  <c r="U57" i="1"/>
  <c r="U59" i="1"/>
  <c r="U61" i="1"/>
  <c r="U63" i="1"/>
  <c r="U67" i="1"/>
  <c r="U69" i="1"/>
  <c r="U85" i="1"/>
  <c r="U87" i="1"/>
  <c r="U89" i="1"/>
  <c r="U91" i="1"/>
  <c r="U93" i="1"/>
  <c r="U95" i="1"/>
  <c r="U97" i="1"/>
  <c r="U99" i="1"/>
  <c r="K5" i="1"/>
</calcChain>
</file>

<file path=xl/sharedStrings.xml><?xml version="1.0" encoding="utf-8"?>
<sst xmlns="http://schemas.openxmlformats.org/spreadsheetml/2006/main" count="362" uniqueCount="138">
  <si>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</si>
  <si>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</si>
  <si>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</si>
  <si>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</si>
  <si>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</si>
  <si>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</si>
  <si>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</si>
  <si>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</si>
  <si>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</si>
  <si>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</si>
  <si>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</si>
  <si>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</si>
  <si>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</si>
  <si>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</si>
  <si>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</si>
  <si>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</si>
  <si>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</si>
  <si>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</si>
  <si>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</si>
  <si>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</si>
  <si>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</si>
  <si>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</si>
  <si>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21,07,</t>
  </si>
  <si>
    <t>22,07,</t>
  </si>
  <si>
    <t>27,07,</t>
  </si>
  <si>
    <t>25,07,</t>
  </si>
  <si>
    <t>24,07,</t>
  </si>
  <si>
    <t>18,07,</t>
  </si>
  <si>
    <t>17,07,</t>
  </si>
  <si>
    <t>11,07,</t>
  </si>
  <si>
    <t>10,07,</t>
  </si>
  <si>
    <t>04,07,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</si>
  <si>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</si>
  <si>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</si>
  <si>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</si>
  <si>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</si>
  <si>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</si>
  <si>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</si>
  <si>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 xml:space="preserve"> 030  Сосиски Вязанка Молочные, Вязанка вискофан МГС, 0.45кг, ПОКОМ</t>
  </si>
  <si>
    <t>шт</t>
  </si>
  <si>
    <t>нет потребности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</si>
  <si>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</si>
  <si>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</si>
  <si>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</si>
  <si>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</si>
  <si>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</si>
  <si>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</si>
  <si>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</si>
  <si>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</si>
  <si>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</si>
  <si>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217  Колбаса Докторская Дугушка, ВЕС, НЕ ГОСТ, ТМ Стародворье ПОКОМ</t>
  </si>
  <si>
    <t>не в матрице</t>
  </si>
  <si>
    <t>ротация на 449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</si>
  <si>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</si>
  <si>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</si>
  <si>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</si>
  <si>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</si>
  <si>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</si>
  <si>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</si>
  <si>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</si>
  <si>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</si>
  <si>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</si>
  <si>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</si>
  <si>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</si>
  <si>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</si>
  <si>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</si>
  <si>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259  Сосиски Сливочные Дугушка,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</si>
  <si>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</si>
  <si>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</si>
  <si>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</si>
  <si>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</si>
  <si>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271  Колбаса Сервелат Левантский ТМ Особый Рецепт, ВЕС.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</si>
  <si>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</si>
  <si>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</si>
  <si>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</si>
  <si>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</si>
  <si>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</si>
  <si>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</si>
  <si>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</si>
  <si>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</si>
  <si>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</si>
  <si>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</si>
  <si>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</si>
  <si>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</si>
  <si>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</si>
  <si>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</si>
  <si>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</si>
  <si>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</si>
  <si>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318  Сосиски Датские ТМ Зареченские, ВЕС  ПОКОМ</t>
  </si>
  <si>
    <t xml:space="preserve"> 321  Колбаса Сервелат Пражский ТМ Зареченские, ВЕС ПОКОМ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</si>
  <si>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</si>
  <si>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</si>
  <si>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</si>
  <si>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</si>
  <si>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</si>
  <si>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</si>
  <si>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</si>
  <si>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</si>
  <si>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340  Сосиски Сочинки Молочные ТМ Стародворье, ВЕС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</si>
  <si>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</si>
  <si>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</si>
  <si>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</si>
  <si>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</si>
  <si>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</si>
  <si>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</si>
  <si>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361  Колбаса Сервелат Филейбургский с копченой грудинкой, в/у 0,35 кг срез, БАВАРУШКА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</si>
  <si>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</si>
  <si>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</si>
  <si>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</si>
  <si>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</si>
  <si>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</si>
  <si>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</si>
  <si>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</si>
  <si>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</si>
  <si>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</si>
  <si>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</si>
  <si>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415  Колбаса Балыкбургская с мраморным балыком 0,11 кг ТМ Баварушка 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</si>
  <si>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</si>
  <si>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</si>
  <si>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427  Колбаса Филедворская ТМ Стародворье в оболочке полиамид.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</si>
  <si>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</si>
  <si>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</si>
  <si>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436 Колбаса Докторская Дугушка ТМ Стародворье ТС Дугушка в оболочке вектор 0,6 кг.  Поком</t>
  </si>
  <si>
    <t xml:space="preserve"> 438  Колбаса Филедворская 0,4 кг. ТМ Стародворье  ПОКОМ</t>
  </si>
  <si>
    <t xml:space="preserve"> 440  Колбаса Любительская ТМ Вязанка в оболочке полиамид.ВЕС ПОКОМ </t>
  </si>
  <si>
    <t xml:space="preserve"> 449  Колбаса Дугушка Стародворская ВЕС ТС Дугушка ПОКОМ</t>
  </si>
  <si>
    <t>вместо 217</t>
  </si>
  <si>
    <t xml:space="preserve"> 450  Сосиски Молочные ТМ Вязанка в оболочке целлофан. 0,3 кг ПОКОМ</t>
  </si>
  <si>
    <t xml:space="preserve"> 451 Сосиски Филейские ТМ Вязанка в оболочке целлофан 0,3 кг. ПОКОМ</t>
  </si>
  <si>
    <t xml:space="preserve"> 452  Колбаса Со шпиком ВЕС большой батон ТМ Особый рецепт  ПОКОМ</t>
  </si>
  <si>
    <t>матрица / ротация ОР</t>
  </si>
  <si>
    <t xml:space="preserve"> 454 Ветчина Балыкбургская ТМ Баварушка с мраморным балыком в в.у 0,1 кг нарезка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</si>
  <si>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</si>
  <si>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</si>
  <si>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458  Сосиски Молочные 0,2кг ГОСТ ТМ Вязанка  ПОКОМ</t>
  </si>
  <si>
    <t xml:space="preserve"> 465  Колбаса Филейная оригинальная ТМ Особый рецепт в оболочке полиамид. ВЕС. ПОКОМ</t>
  </si>
  <si>
    <t>заказ</t>
  </si>
  <si>
    <t>29,07,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</si>
</sst>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5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8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4" fillId="0" borderId="1" xfId="1" applyNumberFormat="1" applyFont="1"/>
    <xf numFmtId="164" fontId="1" fillId="4" borderId="1" xfId="1" applyNumberFormat="1" applyFill="1"/>
    <xf numFmtId="2" fontId="1" fillId="4" borderId="1" xfId="1" applyNumberFormat="1" applyFill="1"/>
    <xf numFmtId="164" fontId="1" fillId="4" borderId="2" xfId="1" applyNumberFormat="1" applyFill="1" applyBorder="1"/>
    <xf numFmtId="164" fontId="4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4" fillId="5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8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T7" sqref="T7"/>
    </sheetView>
  </sheetViews>
  <sheetFormatPr defaultRowHeight="15" x14ac:dyDescent="0.25"/>
  <cols>
    <col min="1" max="1" width="60" customWidth="1"/>
    <col min="2" max="2" width="4.42578125" customWidth="1"/>
    <col min="3" max="6" width="6.42578125" customWidth="1"/>
    <col min="7" max="7" width="5.85546875" style="8" customWidth="1"/>
    <col min="8" max="8" width="5.85546875" customWidth="1"/>
    <col min="9" max="9" width="10.28515625" customWidth="1"/>
    <col min="10" max="19" width="7" customWidth="1"/>
    <col min="20" max="20" width="21.7109375" customWidth="1"/>
    <col min="21" max="22" width="5.28515625" customWidth="1"/>
    <col min="23" max="28" width="5.42578125" customWidth="1"/>
    <col min="29" max="29" width="23" customWidth="1"/>
    <col min="30" max="51" width="8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13</v>
      </c>
      <c r="Q3" s="2" t="s">
        <v>14</v>
      </c>
      <c r="R3" s="3" t="s">
        <v>136</v>
      </c>
      <c r="S3" s="2" t="s">
        <v>15</v>
      </c>
      <c r="T3" s="2" t="s">
        <v>16</v>
      </c>
      <c r="U3" s="2" t="s">
        <v>17</v>
      </c>
      <c r="V3" s="2" t="s">
        <v>18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19</v>
      </c>
      <c r="AB3" s="2" t="s">
        <v>19</v>
      </c>
      <c r="AC3" s="2" t="s">
        <v>20</v>
      </c>
      <c r="AD3" s="2" t="s">
        <v>21</v>
      </c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22</v>
      </c>
      <c r="O4" s="1" t="s">
        <v>23</v>
      </c>
      <c r="P4" s="1" t="s">
        <v>24</v>
      </c>
      <c r="Q4" s="1" t="s">
        <v>25</v>
      </c>
      <c r="R4" s="1" t="s">
        <v>137</v>
      </c>
      <c r="S4" s="1"/>
      <c r="T4" s="1"/>
      <c r="U4" s="1"/>
      <c r="V4" s="1"/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SUM(E6:E498)</f>
        <v>51964.423999999999</v>
      </c>
      <c r="F5" s="4">
        <f>SUM(F6:F498)</f>
        <v>13619.976999999999</v>
      </c>
      <c r="G5" s="6"/>
      <c r="H5" s="1"/>
      <c r="I5" s="1"/>
      <c r="J5" s="4">
        <f t="shared" ref="J5:S5" si="0">SUM(J6:J498)</f>
        <v>52444.272000000012</v>
      </c>
      <c r="K5" s="4">
        <f t="shared" si="0"/>
        <v>-479.84799999999939</v>
      </c>
      <c r="L5" s="4">
        <f t="shared" si="0"/>
        <v>20253.582000000002</v>
      </c>
      <c r="M5" s="4">
        <f t="shared" si="0"/>
        <v>31710.841999999997</v>
      </c>
      <c r="N5" s="4">
        <f t="shared" si="0"/>
        <v>5100</v>
      </c>
      <c r="O5" s="4">
        <f t="shared" si="0"/>
        <v>9050.702720000003</v>
      </c>
      <c r="P5" s="4">
        <f t="shared" si="0"/>
        <v>11380.07058</v>
      </c>
      <c r="Q5" s="4">
        <f t="shared" si="0"/>
        <v>4050.7163999999998</v>
      </c>
      <c r="R5" s="4">
        <f t="shared" si="0"/>
        <v>4627.1804999999986</v>
      </c>
      <c r="S5" s="4">
        <f t="shared" si="0"/>
        <v>0</v>
      </c>
      <c r="T5" s="1"/>
      <c r="U5" s="1"/>
      <c r="V5" s="1"/>
      <c r="W5" s="4">
        <f t="shared" ref="W5:AB5" si="1">SUM(W6:W498)</f>
        <v>4344.1898000000001</v>
      </c>
      <c r="X5" s="4">
        <f t="shared" si="1"/>
        <v>4247.0142000000014</v>
      </c>
      <c r="Y5" s="4">
        <f t="shared" si="1"/>
        <v>4225.6711999999989</v>
      </c>
      <c r="Z5" s="4">
        <f t="shared" si="1"/>
        <v>4287.5974000000006</v>
      </c>
      <c r="AA5" s="4">
        <f t="shared" si="1"/>
        <v>4277.4343999999992</v>
      </c>
      <c r="AB5" s="4">
        <f t="shared" si="1"/>
        <v>4048.3061999999995</v>
      </c>
      <c r="AC5" s="1"/>
      <c r="AD5" s="4">
        <f>SUM(AD6:AD498)</f>
        <v>4144</v>
      </c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32</v>
      </c>
      <c r="B6" s="1" t="s">
        <v>33</v>
      </c>
      <c r="C6" s="1">
        <v>91.741</v>
      </c>
      <c r="D6" s="1">
        <v>127.438</v>
      </c>
      <c r="E6" s="1">
        <v>60.566000000000003</v>
      </c>
      <c r="F6" s="1">
        <v>125.626</v>
      </c>
      <c r="G6" s="6">
        <v>1</v>
      </c>
      <c r="H6" s="1">
        <v>50</v>
      </c>
      <c r="I6" s="1" t="s">
        <v>34</v>
      </c>
      <c r="J6" s="1">
        <v>74.8</v>
      </c>
      <c r="K6" s="1">
        <f t="shared" ref="K6:K37" si="2">E6-J6</f>
        <v>-14.233999999999995</v>
      </c>
      <c r="L6" s="1">
        <f>E6-M6</f>
        <v>60.566000000000003</v>
      </c>
      <c r="M6" s="1"/>
      <c r="N6" s="1"/>
      <c r="O6" s="1">
        <v>62.246400000000023</v>
      </c>
      <c r="P6" s="1"/>
      <c r="Q6" s="1">
        <f>L6/5</f>
        <v>12.113200000000001</v>
      </c>
      <c r="R6" s="5"/>
      <c r="S6" s="5"/>
      <c r="T6" s="1"/>
      <c r="U6" s="9">
        <f>(F6+N6+O6+P6+R6)/Q6</f>
        <v>15.509724928177526</v>
      </c>
      <c r="V6" s="1">
        <f>(F6+N6+O6+P6)/Q6</f>
        <v>15.509724928177526</v>
      </c>
      <c r="W6" s="1">
        <v>15.601599999999999</v>
      </c>
      <c r="X6" s="1">
        <v>22.7224</v>
      </c>
      <c r="Y6" s="1">
        <v>20.947199999999999</v>
      </c>
      <c r="Z6" s="1">
        <v>14.230399999999999</v>
      </c>
      <c r="AA6" s="1">
        <v>15.8416</v>
      </c>
      <c r="AB6" s="1">
        <v>21.277200000000001</v>
      </c>
      <c r="AC6" s="1"/>
      <c r="AD6" s="1">
        <f>ROUND(R6*G6,0)</f>
        <v>0</v>
      </c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35</v>
      </c>
      <c r="B7" s="1" t="s">
        <v>33</v>
      </c>
      <c r="C7" s="1">
        <v>437.01900000000001</v>
      </c>
      <c r="D7" s="1">
        <v>382.85399999999998</v>
      </c>
      <c r="E7" s="1">
        <v>394.279</v>
      </c>
      <c r="F7" s="1">
        <v>330.75200000000001</v>
      </c>
      <c r="G7" s="6">
        <v>1</v>
      </c>
      <c r="H7" s="1">
        <v>45</v>
      </c>
      <c r="I7" s="1" t="s">
        <v>34</v>
      </c>
      <c r="J7" s="1">
        <v>365.2</v>
      </c>
      <c r="K7" s="1">
        <f t="shared" si="2"/>
        <v>29.079000000000008</v>
      </c>
      <c r="L7" s="1">
        <f t="shared" ref="L7:L69" si="3">E7-M7</f>
        <v>394.279</v>
      </c>
      <c r="M7" s="1"/>
      <c r="N7" s="1"/>
      <c r="O7" s="1">
        <v>243.977</v>
      </c>
      <c r="P7" s="1">
        <v>247.52989999999991</v>
      </c>
      <c r="Q7" s="1">
        <f t="shared" ref="Q7:Q69" si="4">L7/5</f>
        <v>78.855800000000002</v>
      </c>
      <c r="R7" s="5">
        <v>10</v>
      </c>
      <c r="S7" s="5"/>
      <c r="T7" s="1"/>
      <c r="U7" s="9">
        <f t="shared" ref="U7:U69" si="5">(F7+N7+O7+P7+R7)/Q7</f>
        <v>10.554187516961338</v>
      </c>
      <c r="V7" s="1">
        <f t="shared" ref="V7:V69" si="6">(F7+N7+O7+P7)/Q7</f>
        <v>10.427373763248866</v>
      </c>
      <c r="W7" s="1">
        <v>89.974199999999996</v>
      </c>
      <c r="X7" s="1">
        <v>84.507000000000005</v>
      </c>
      <c r="Y7" s="1">
        <v>77.872199999999992</v>
      </c>
      <c r="Z7" s="1">
        <v>86.727000000000004</v>
      </c>
      <c r="AA7" s="1">
        <v>87.882000000000005</v>
      </c>
      <c r="AB7" s="1">
        <v>72.135799999999989</v>
      </c>
      <c r="AC7" s="1"/>
      <c r="AD7" s="1">
        <f t="shared" ref="AD7:AD69" si="7">ROUND(R7*G7,0)</f>
        <v>10</v>
      </c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36</v>
      </c>
      <c r="B8" s="1" t="s">
        <v>33</v>
      </c>
      <c r="C8" s="1">
        <v>430.04199999999997</v>
      </c>
      <c r="D8" s="1">
        <v>587.54399999999998</v>
      </c>
      <c r="E8" s="1">
        <v>639.99099999999999</v>
      </c>
      <c r="F8" s="1">
        <v>212.23699999999999</v>
      </c>
      <c r="G8" s="6">
        <v>1</v>
      </c>
      <c r="H8" s="1">
        <v>45</v>
      </c>
      <c r="I8" s="1" t="s">
        <v>34</v>
      </c>
      <c r="J8" s="1">
        <v>676.73800000000006</v>
      </c>
      <c r="K8" s="1">
        <f t="shared" si="2"/>
        <v>-36.747000000000071</v>
      </c>
      <c r="L8" s="1">
        <f t="shared" si="3"/>
        <v>435.25299999999999</v>
      </c>
      <c r="M8" s="1">
        <v>204.738</v>
      </c>
      <c r="N8" s="1">
        <v>180</v>
      </c>
      <c r="O8" s="1">
        <v>412.6896000000001</v>
      </c>
      <c r="P8" s="1">
        <v>334.49689999999998</v>
      </c>
      <c r="Q8" s="1">
        <f t="shared" si="4"/>
        <v>87.050600000000003</v>
      </c>
      <c r="R8" s="5"/>
      <c r="S8" s="5"/>
      <c r="T8" s="1"/>
      <c r="U8" s="9">
        <f t="shared" si="5"/>
        <v>13.089209034745307</v>
      </c>
      <c r="V8" s="1">
        <f t="shared" si="6"/>
        <v>13.089209034745307</v>
      </c>
      <c r="W8" s="1">
        <v>119.005</v>
      </c>
      <c r="X8" s="1">
        <v>110.0416</v>
      </c>
      <c r="Y8" s="1">
        <v>95.497600000000006</v>
      </c>
      <c r="Z8" s="1">
        <v>88.745199999999997</v>
      </c>
      <c r="AA8" s="1">
        <v>96.579800000000006</v>
      </c>
      <c r="AB8" s="1">
        <v>92.822199999999995</v>
      </c>
      <c r="AC8" s="1"/>
      <c r="AD8" s="1">
        <f t="shared" si="7"/>
        <v>0</v>
      </c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37</v>
      </c>
      <c r="B9" s="1" t="s">
        <v>33</v>
      </c>
      <c r="C9" s="1">
        <v>162.02199999999999</v>
      </c>
      <c r="D9" s="1">
        <v>164.47200000000001</v>
      </c>
      <c r="E9" s="1">
        <v>133.761</v>
      </c>
      <c r="F9" s="1">
        <v>169.61600000000001</v>
      </c>
      <c r="G9" s="6">
        <v>1</v>
      </c>
      <c r="H9" s="1">
        <v>40</v>
      </c>
      <c r="I9" s="1" t="s">
        <v>34</v>
      </c>
      <c r="J9" s="1">
        <v>150.6</v>
      </c>
      <c r="K9" s="1">
        <f t="shared" si="2"/>
        <v>-16.838999999999999</v>
      </c>
      <c r="L9" s="1">
        <f t="shared" si="3"/>
        <v>133.761</v>
      </c>
      <c r="M9" s="1"/>
      <c r="N9" s="1"/>
      <c r="O9" s="1"/>
      <c r="P9" s="1">
        <v>105.18859999999999</v>
      </c>
      <c r="Q9" s="1">
        <f t="shared" si="4"/>
        <v>26.752199999999998</v>
      </c>
      <c r="R9" s="5">
        <v>10</v>
      </c>
      <c r="S9" s="5"/>
      <c r="T9" s="1"/>
      <c r="U9" s="9">
        <f t="shared" si="5"/>
        <v>10.646025373614133</v>
      </c>
      <c r="V9" s="1">
        <f t="shared" si="6"/>
        <v>10.272224340428078</v>
      </c>
      <c r="W9" s="1">
        <v>29.610800000000001</v>
      </c>
      <c r="X9" s="1">
        <v>26.408999999999999</v>
      </c>
      <c r="Y9" s="1">
        <v>30.458400000000001</v>
      </c>
      <c r="Z9" s="1">
        <v>38.662400000000012</v>
      </c>
      <c r="AA9" s="1">
        <v>33.892999999999986</v>
      </c>
      <c r="AB9" s="1">
        <v>22.7776</v>
      </c>
      <c r="AC9" s="1"/>
      <c r="AD9" s="1">
        <f t="shared" si="7"/>
        <v>10</v>
      </c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4" t="s">
        <v>38</v>
      </c>
      <c r="B10" s="14" t="s">
        <v>39</v>
      </c>
      <c r="C10" s="14"/>
      <c r="D10" s="14"/>
      <c r="E10" s="14"/>
      <c r="F10" s="14"/>
      <c r="G10" s="15">
        <v>0</v>
      </c>
      <c r="H10" s="14">
        <v>45</v>
      </c>
      <c r="I10" s="14" t="s">
        <v>34</v>
      </c>
      <c r="J10" s="14"/>
      <c r="K10" s="14">
        <f t="shared" si="2"/>
        <v>0</v>
      </c>
      <c r="L10" s="14">
        <f t="shared" si="3"/>
        <v>0</v>
      </c>
      <c r="M10" s="14"/>
      <c r="N10" s="14"/>
      <c r="O10" s="14"/>
      <c r="P10" s="14"/>
      <c r="Q10" s="14">
        <f t="shared" si="4"/>
        <v>0</v>
      </c>
      <c r="R10" s="16"/>
      <c r="S10" s="16"/>
      <c r="T10" s="14"/>
      <c r="U10" s="17" t="e">
        <f t="shared" si="5"/>
        <v>#DIV/0!</v>
      </c>
      <c r="V10" s="14" t="e">
        <f t="shared" si="6"/>
        <v>#DIV/0!</v>
      </c>
      <c r="W10" s="14">
        <v>0</v>
      </c>
      <c r="X10" s="14">
        <v>0</v>
      </c>
      <c r="Y10" s="14">
        <v>0</v>
      </c>
      <c r="Z10" s="14">
        <v>0</v>
      </c>
      <c r="AA10" s="14">
        <v>0</v>
      </c>
      <c r="AB10" s="14">
        <v>0</v>
      </c>
      <c r="AC10" s="14" t="s">
        <v>40</v>
      </c>
      <c r="AD10" s="14">
        <f t="shared" si="7"/>
        <v>0</v>
      </c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4" t="s">
        <v>41</v>
      </c>
      <c r="B11" s="14" t="s">
        <v>39</v>
      </c>
      <c r="C11" s="14"/>
      <c r="D11" s="14"/>
      <c r="E11" s="14"/>
      <c r="F11" s="14"/>
      <c r="G11" s="15">
        <v>0</v>
      </c>
      <c r="H11" s="14">
        <v>45</v>
      </c>
      <c r="I11" s="14" t="s">
        <v>34</v>
      </c>
      <c r="J11" s="14"/>
      <c r="K11" s="14">
        <f t="shared" si="2"/>
        <v>0</v>
      </c>
      <c r="L11" s="14">
        <f t="shared" si="3"/>
        <v>0</v>
      </c>
      <c r="M11" s="14"/>
      <c r="N11" s="14"/>
      <c r="O11" s="14"/>
      <c r="P11" s="14"/>
      <c r="Q11" s="14">
        <f t="shared" si="4"/>
        <v>0</v>
      </c>
      <c r="R11" s="16"/>
      <c r="S11" s="16"/>
      <c r="T11" s="14"/>
      <c r="U11" s="17" t="e">
        <f t="shared" si="5"/>
        <v>#DIV/0!</v>
      </c>
      <c r="V11" s="14" t="e">
        <f t="shared" si="6"/>
        <v>#DIV/0!</v>
      </c>
      <c r="W11" s="14">
        <v>0</v>
      </c>
      <c r="X11" s="14">
        <v>0</v>
      </c>
      <c r="Y11" s="14">
        <v>0</v>
      </c>
      <c r="Z11" s="14">
        <v>0</v>
      </c>
      <c r="AA11" s="14">
        <v>0</v>
      </c>
      <c r="AB11" s="14">
        <v>0</v>
      </c>
      <c r="AC11" s="14" t="s">
        <v>40</v>
      </c>
      <c r="AD11" s="14">
        <f t="shared" si="7"/>
        <v>0</v>
      </c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4" t="s">
        <v>42</v>
      </c>
      <c r="B12" s="14" t="s">
        <v>39</v>
      </c>
      <c r="C12" s="14"/>
      <c r="D12" s="14"/>
      <c r="E12" s="14"/>
      <c r="F12" s="14"/>
      <c r="G12" s="15">
        <v>0</v>
      </c>
      <c r="H12" s="14">
        <v>180</v>
      </c>
      <c r="I12" s="14" t="s">
        <v>34</v>
      </c>
      <c r="J12" s="14"/>
      <c r="K12" s="14">
        <f t="shared" si="2"/>
        <v>0</v>
      </c>
      <c r="L12" s="14">
        <f t="shared" si="3"/>
        <v>0</v>
      </c>
      <c r="M12" s="14"/>
      <c r="N12" s="14"/>
      <c r="O12" s="14"/>
      <c r="P12" s="14"/>
      <c r="Q12" s="14">
        <f t="shared" si="4"/>
        <v>0</v>
      </c>
      <c r="R12" s="16"/>
      <c r="S12" s="16"/>
      <c r="T12" s="14"/>
      <c r="U12" s="17" t="e">
        <f t="shared" si="5"/>
        <v>#DIV/0!</v>
      </c>
      <c r="V12" s="14" t="e">
        <f t="shared" si="6"/>
        <v>#DIV/0!</v>
      </c>
      <c r="W12" s="14">
        <v>0</v>
      </c>
      <c r="X12" s="14">
        <v>0</v>
      </c>
      <c r="Y12" s="14">
        <v>0</v>
      </c>
      <c r="Z12" s="14">
        <v>0</v>
      </c>
      <c r="AA12" s="14">
        <v>0</v>
      </c>
      <c r="AB12" s="14">
        <v>0</v>
      </c>
      <c r="AC12" s="14" t="s">
        <v>40</v>
      </c>
      <c r="AD12" s="14">
        <f t="shared" si="7"/>
        <v>0</v>
      </c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4" t="s">
        <v>43</v>
      </c>
      <c r="B13" s="14" t="s">
        <v>39</v>
      </c>
      <c r="C13" s="14"/>
      <c r="D13" s="14"/>
      <c r="E13" s="14"/>
      <c r="F13" s="14"/>
      <c r="G13" s="15">
        <v>0</v>
      </c>
      <c r="H13" s="14">
        <v>40</v>
      </c>
      <c r="I13" s="14" t="s">
        <v>34</v>
      </c>
      <c r="J13" s="14"/>
      <c r="K13" s="14">
        <f t="shared" si="2"/>
        <v>0</v>
      </c>
      <c r="L13" s="14">
        <f t="shared" si="3"/>
        <v>0</v>
      </c>
      <c r="M13" s="14"/>
      <c r="N13" s="14"/>
      <c r="O13" s="14"/>
      <c r="P13" s="14"/>
      <c r="Q13" s="14">
        <f t="shared" si="4"/>
        <v>0</v>
      </c>
      <c r="R13" s="16"/>
      <c r="S13" s="16"/>
      <c r="T13" s="14"/>
      <c r="U13" s="17" t="e">
        <f t="shared" si="5"/>
        <v>#DIV/0!</v>
      </c>
      <c r="V13" s="14" t="e">
        <f t="shared" si="6"/>
        <v>#DIV/0!</v>
      </c>
      <c r="W13" s="14">
        <v>0</v>
      </c>
      <c r="X13" s="14">
        <v>0</v>
      </c>
      <c r="Y13" s="14">
        <v>0</v>
      </c>
      <c r="Z13" s="14">
        <v>0</v>
      </c>
      <c r="AA13" s="14">
        <v>0</v>
      </c>
      <c r="AB13" s="14">
        <v>0</v>
      </c>
      <c r="AC13" s="14" t="s">
        <v>40</v>
      </c>
      <c r="AD13" s="14">
        <f t="shared" si="7"/>
        <v>0</v>
      </c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4" t="s">
        <v>44</v>
      </c>
      <c r="B14" s="14" t="s">
        <v>39</v>
      </c>
      <c r="C14" s="14"/>
      <c r="D14" s="14"/>
      <c r="E14" s="14"/>
      <c r="F14" s="14"/>
      <c r="G14" s="15">
        <v>0</v>
      </c>
      <c r="H14" s="14">
        <v>50</v>
      </c>
      <c r="I14" s="14" t="s">
        <v>34</v>
      </c>
      <c r="J14" s="14"/>
      <c r="K14" s="14">
        <f t="shared" si="2"/>
        <v>0</v>
      </c>
      <c r="L14" s="14">
        <f t="shared" si="3"/>
        <v>0</v>
      </c>
      <c r="M14" s="14"/>
      <c r="N14" s="14"/>
      <c r="O14" s="14"/>
      <c r="P14" s="14"/>
      <c r="Q14" s="14">
        <f t="shared" si="4"/>
        <v>0</v>
      </c>
      <c r="R14" s="16"/>
      <c r="S14" s="16"/>
      <c r="T14" s="14"/>
      <c r="U14" s="17" t="e">
        <f t="shared" si="5"/>
        <v>#DIV/0!</v>
      </c>
      <c r="V14" s="14" t="e">
        <f t="shared" si="6"/>
        <v>#DIV/0!</v>
      </c>
      <c r="W14" s="14">
        <v>0</v>
      </c>
      <c r="X14" s="14">
        <v>0</v>
      </c>
      <c r="Y14" s="14">
        <v>0</v>
      </c>
      <c r="Z14" s="14">
        <v>0</v>
      </c>
      <c r="AA14" s="14">
        <v>0</v>
      </c>
      <c r="AB14" s="14">
        <v>0</v>
      </c>
      <c r="AC14" s="14" t="s">
        <v>40</v>
      </c>
      <c r="AD14" s="14">
        <f t="shared" si="7"/>
        <v>0</v>
      </c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45</v>
      </c>
      <c r="B15" s="1" t="s">
        <v>39</v>
      </c>
      <c r="C15" s="1">
        <v>63</v>
      </c>
      <c r="D15" s="1">
        <v>151</v>
      </c>
      <c r="E15" s="1">
        <v>94</v>
      </c>
      <c r="F15" s="1">
        <v>115</v>
      </c>
      <c r="G15" s="6">
        <v>0.17</v>
      </c>
      <c r="H15" s="1">
        <v>120</v>
      </c>
      <c r="I15" s="1" t="s">
        <v>34</v>
      </c>
      <c r="J15" s="1">
        <v>84</v>
      </c>
      <c r="K15" s="1">
        <f t="shared" si="2"/>
        <v>10</v>
      </c>
      <c r="L15" s="1">
        <f t="shared" si="3"/>
        <v>94</v>
      </c>
      <c r="M15" s="1"/>
      <c r="N15" s="1"/>
      <c r="O15" s="1"/>
      <c r="P15" s="1">
        <v>70.200000000000017</v>
      </c>
      <c r="Q15" s="1">
        <f t="shared" si="4"/>
        <v>18.8</v>
      </c>
      <c r="R15" s="5">
        <f>10.5*Q15-P15-O15-N15-F15</f>
        <v>12.199999999999989</v>
      </c>
      <c r="S15" s="5"/>
      <c r="T15" s="1"/>
      <c r="U15" s="9">
        <f t="shared" si="5"/>
        <v>10.5</v>
      </c>
      <c r="V15" s="1">
        <f t="shared" si="6"/>
        <v>9.8510638297872344</v>
      </c>
      <c r="W15" s="1">
        <v>19.600000000000001</v>
      </c>
      <c r="X15" s="1">
        <v>11.2</v>
      </c>
      <c r="Y15" s="1">
        <v>20.2</v>
      </c>
      <c r="Z15" s="1">
        <v>17.399999999999999</v>
      </c>
      <c r="AA15" s="1">
        <v>10.8</v>
      </c>
      <c r="AB15" s="1">
        <v>11.4</v>
      </c>
      <c r="AC15" s="1"/>
      <c r="AD15" s="1">
        <f t="shared" si="7"/>
        <v>2</v>
      </c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4" t="s">
        <v>46</v>
      </c>
      <c r="B16" s="14" t="s">
        <v>39</v>
      </c>
      <c r="C16" s="14"/>
      <c r="D16" s="14">
        <v>12</v>
      </c>
      <c r="E16" s="14">
        <v>12</v>
      </c>
      <c r="F16" s="14"/>
      <c r="G16" s="15">
        <v>0</v>
      </c>
      <c r="H16" s="14">
        <v>45</v>
      </c>
      <c r="I16" s="14" t="s">
        <v>34</v>
      </c>
      <c r="J16" s="14">
        <v>12</v>
      </c>
      <c r="K16" s="14">
        <f t="shared" si="2"/>
        <v>0</v>
      </c>
      <c r="L16" s="14">
        <f t="shared" si="3"/>
        <v>0</v>
      </c>
      <c r="M16" s="14">
        <v>12</v>
      </c>
      <c r="N16" s="14"/>
      <c r="O16" s="14"/>
      <c r="P16" s="14"/>
      <c r="Q16" s="14">
        <f t="shared" si="4"/>
        <v>0</v>
      </c>
      <c r="R16" s="16"/>
      <c r="S16" s="16"/>
      <c r="T16" s="14"/>
      <c r="U16" s="17" t="e">
        <f t="shared" si="5"/>
        <v>#DIV/0!</v>
      </c>
      <c r="V16" s="14" t="e">
        <f t="shared" si="6"/>
        <v>#DIV/0!</v>
      </c>
      <c r="W16" s="14">
        <v>0</v>
      </c>
      <c r="X16" s="14">
        <v>0</v>
      </c>
      <c r="Y16" s="14">
        <v>0</v>
      </c>
      <c r="Z16" s="14">
        <v>0</v>
      </c>
      <c r="AA16" s="14">
        <v>0</v>
      </c>
      <c r="AB16" s="14">
        <v>0</v>
      </c>
      <c r="AC16" s="14" t="s">
        <v>40</v>
      </c>
      <c r="AD16" s="14">
        <f t="shared" si="7"/>
        <v>0</v>
      </c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47</v>
      </c>
      <c r="B17" s="1" t="s">
        <v>39</v>
      </c>
      <c r="C17" s="1">
        <v>108</v>
      </c>
      <c r="D17" s="1">
        <v>192</v>
      </c>
      <c r="E17" s="1">
        <v>145</v>
      </c>
      <c r="F17" s="1">
        <v>118</v>
      </c>
      <c r="G17" s="6">
        <v>0.35</v>
      </c>
      <c r="H17" s="1">
        <v>45</v>
      </c>
      <c r="I17" s="1" t="s">
        <v>34</v>
      </c>
      <c r="J17" s="1">
        <v>175</v>
      </c>
      <c r="K17" s="1">
        <f t="shared" si="2"/>
        <v>-30</v>
      </c>
      <c r="L17" s="1">
        <f t="shared" si="3"/>
        <v>133</v>
      </c>
      <c r="M17" s="1">
        <v>12</v>
      </c>
      <c r="N17" s="1"/>
      <c r="O17" s="1"/>
      <c r="P17" s="1">
        <v>102.3</v>
      </c>
      <c r="Q17" s="1">
        <f t="shared" si="4"/>
        <v>26.6</v>
      </c>
      <c r="R17" s="5">
        <f t="shared" ref="R17:R19" si="8">10.5*Q17-P17-O17-N17-F17</f>
        <v>59</v>
      </c>
      <c r="S17" s="5"/>
      <c r="T17" s="1"/>
      <c r="U17" s="9">
        <f t="shared" si="5"/>
        <v>10.5</v>
      </c>
      <c r="V17" s="1">
        <f t="shared" si="6"/>
        <v>8.2819548872180455</v>
      </c>
      <c r="W17" s="1">
        <v>25.4</v>
      </c>
      <c r="X17" s="1">
        <v>19.8</v>
      </c>
      <c r="Y17" s="1">
        <v>27.8</v>
      </c>
      <c r="Z17" s="1">
        <v>28</v>
      </c>
      <c r="AA17" s="1">
        <v>26.2</v>
      </c>
      <c r="AB17" s="1">
        <v>24.6</v>
      </c>
      <c r="AC17" s="1"/>
      <c r="AD17" s="1">
        <f t="shared" si="7"/>
        <v>21</v>
      </c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48</v>
      </c>
      <c r="B18" s="1" t="s">
        <v>33</v>
      </c>
      <c r="C18" s="1">
        <v>320.709</v>
      </c>
      <c r="D18" s="1">
        <v>432.92200000000003</v>
      </c>
      <c r="E18" s="1">
        <v>434.94200000000001</v>
      </c>
      <c r="F18" s="1">
        <v>249.41800000000001</v>
      </c>
      <c r="G18" s="6">
        <v>1</v>
      </c>
      <c r="H18" s="1">
        <v>55</v>
      </c>
      <c r="I18" s="1" t="s">
        <v>34</v>
      </c>
      <c r="J18" s="1">
        <v>416.38</v>
      </c>
      <c r="K18" s="1">
        <f t="shared" si="2"/>
        <v>18.562000000000012</v>
      </c>
      <c r="L18" s="1">
        <f t="shared" si="3"/>
        <v>403.24200000000002</v>
      </c>
      <c r="M18" s="1">
        <v>31.7</v>
      </c>
      <c r="N18" s="1">
        <v>170</v>
      </c>
      <c r="O18" s="1">
        <v>122.38720000000011</v>
      </c>
      <c r="P18" s="1">
        <v>221.11240000000001</v>
      </c>
      <c r="Q18" s="1">
        <f t="shared" si="4"/>
        <v>80.648400000000009</v>
      </c>
      <c r="R18" s="5">
        <f t="shared" si="8"/>
        <v>83.890599999999949</v>
      </c>
      <c r="S18" s="5"/>
      <c r="T18" s="1"/>
      <c r="U18" s="9">
        <f t="shared" si="5"/>
        <v>10.5</v>
      </c>
      <c r="V18" s="1">
        <f t="shared" si="6"/>
        <v>9.4597983344988865</v>
      </c>
      <c r="W18" s="1">
        <v>84.740800000000007</v>
      </c>
      <c r="X18" s="1">
        <v>85.799199999999999</v>
      </c>
      <c r="Y18" s="1">
        <v>88.57419999999999</v>
      </c>
      <c r="Z18" s="1">
        <v>82.522000000000006</v>
      </c>
      <c r="AA18" s="1">
        <v>79.908199999999994</v>
      </c>
      <c r="AB18" s="1">
        <v>78.497399999999999</v>
      </c>
      <c r="AC18" s="1"/>
      <c r="AD18" s="1">
        <f t="shared" si="7"/>
        <v>84</v>
      </c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49</v>
      </c>
      <c r="B19" s="1" t="s">
        <v>33</v>
      </c>
      <c r="C19" s="1">
        <v>2042.027</v>
      </c>
      <c r="D19" s="1">
        <v>6212.6880000000001</v>
      </c>
      <c r="E19" s="1">
        <v>6644.058</v>
      </c>
      <c r="F19" s="1">
        <v>1247.854</v>
      </c>
      <c r="G19" s="6">
        <v>1</v>
      </c>
      <c r="H19" s="1">
        <v>50</v>
      </c>
      <c r="I19" s="1" t="s">
        <v>34</v>
      </c>
      <c r="J19" s="1">
        <v>6663.7640000000001</v>
      </c>
      <c r="K19" s="1">
        <f t="shared" si="2"/>
        <v>-19.706000000000131</v>
      </c>
      <c r="L19" s="1">
        <f t="shared" si="3"/>
        <v>1610.4939999999997</v>
      </c>
      <c r="M19" s="1">
        <v>5033.5640000000003</v>
      </c>
      <c r="N19" s="1">
        <v>350</v>
      </c>
      <c r="O19" s="1">
        <v>876.21579999999994</v>
      </c>
      <c r="P19" s="1">
        <v>354.14069999999953</v>
      </c>
      <c r="Q19" s="1">
        <f t="shared" si="4"/>
        <v>322.09879999999993</v>
      </c>
      <c r="R19" s="5">
        <f t="shared" si="8"/>
        <v>553.8268999999998</v>
      </c>
      <c r="S19" s="5"/>
      <c r="T19" s="1"/>
      <c r="U19" s="9">
        <f t="shared" si="5"/>
        <v>10.5</v>
      </c>
      <c r="V19" s="1">
        <f t="shared" si="6"/>
        <v>8.7805682604219584</v>
      </c>
      <c r="W19" s="1">
        <v>327.26899999999989</v>
      </c>
      <c r="X19" s="1">
        <v>367.71579999999989</v>
      </c>
      <c r="Y19" s="1">
        <v>352.77999999999992</v>
      </c>
      <c r="Z19" s="1">
        <v>389.66520000000003</v>
      </c>
      <c r="AA19" s="1">
        <v>394.34640000000002</v>
      </c>
      <c r="AB19" s="1">
        <v>388.54539999999997</v>
      </c>
      <c r="AC19" s="1"/>
      <c r="AD19" s="1">
        <f t="shared" si="7"/>
        <v>554</v>
      </c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0" t="s">
        <v>50</v>
      </c>
      <c r="B20" s="10" t="s">
        <v>33</v>
      </c>
      <c r="C20" s="10">
        <v>487.37099999999998</v>
      </c>
      <c r="D20" s="10">
        <v>0.747</v>
      </c>
      <c r="E20" s="10">
        <v>358.99099999999999</v>
      </c>
      <c r="F20" s="10">
        <v>40.65</v>
      </c>
      <c r="G20" s="11">
        <v>0</v>
      </c>
      <c r="H20" s="10">
        <v>55</v>
      </c>
      <c r="I20" s="10" t="s">
        <v>51</v>
      </c>
      <c r="J20" s="10">
        <v>347.81</v>
      </c>
      <c r="K20" s="10">
        <f t="shared" si="2"/>
        <v>11.180999999999983</v>
      </c>
      <c r="L20" s="10">
        <f t="shared" si="3"/>
        <v>358.99099999999999</v>
      </c>
      <c r="M20" s="10"/>
      <c r="N20" s="10">
        <v>200</v>
      </c>
      <c r="O20" s="10">
        <v>227.4499999999999</v>
      </c>
      <c r="P20" s="10"/>
      <c r="Q20" s="10">
        <f t="shared" si="4"/>
        <v>71.798199999999994</v>
      </c>
      <c r="R20" s="12"/>
      <c r="S20" s="12"/>
      <c r="T20" s="10"/>
      <c r="U20" s="13">
        <f t="shared" si="5"/>
        <v>6.5196620528091227</v>
      </c>
      <c r="V20" s="10">
        <f t="shared" si="6"/>
        <v>6.5196620528091227</v>
      </c>
      <c r="W20" s="10">
        <v>85.642600000000002</v>
      </c>
      <c r="X20" s="10">
        <v>110.96299999999999</v>
      </c>
      <c r="Y20" s="10">
        <v>108.11960000000001</v>
      </c>
      <c r="Z20" s="10">
        <v>103.0736</v>
      </c>
      <c r="AA20" s="10">
        <v>107.3344</v>
      </c>
      <c r="AB20" s="10">
        <v>105.09520000000001</v>
      </c>
      <c r="AC20" s="10" t="s">
        <v>52</v>
      </c>
      <c r="AD20" s="10">
        <f t="shared" si="7"/>
        <v>0</v>
      </c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4" t="s">
        <v>53</v>
      </c>
      <c r="B21" s="14" t="s">
        <v>33</v>
      </c>
      <c r="C21" s="14"/>
      <c r="D21" s="14">
        <v>52.99</v>
      </c>
      <c r="E21" s="14">
        <v>52.99</v>
      </c>
      <c r="F21" s="14"/>
      <c r="G21" s="15">
        <v>0</v>
      </c>
      <c r="H21" s="14">
        <v>50</v>
      </c>
      <c r="I21" s="14" t="s">
        <v>34</v>
      </c>
      <c r="J21" s="14">
        <v>56.99</v>
      </c>
      <c r="K21" s="14">
        <f t="shared" si="2"/>
        <v>-4</v>
      </c>
      <c r="L21" s="14">
        <f t="shared" si="3"/>
        <v>0</v>
      </c>
      <c r="M21" s="14">
        <v>52.99</v>
      </c>
      <c r="N21" s="14"/>
      <c r="O21" s="14"/>
      <c r="P21" s="14"/>
      <c r="Q21" s="14">
        <f t="shared" si="4"/>
        <v>0</v>
      </c>
      <c r="R21" s="16"/>
      <c r="S21" s="16"/>
      <c r="T21" s="14"/>
      <c r="U21" s="17" t="e">
        <f t="shared" si="5"/>
        <v>#DIV/0!</v>
      </c>
      <c r="V21" s="14" t="e">
        <f t="shared" si="6"/>
        <v>#DIV/0!</v>
      </c>
      <c r="W21" s="14">
        <v>0</v>
      </c>
      <c r="X21" s="14">
        <v>0</v>
      </c>
      <c r="Y21" s="14">
        <v>0</v>
      </c>
      <c r="Z21" s="14">
        <v>0</v>
      </c>
      <c r="AA21" s="14">
        <v>0</v>
      </c>
      <c r="AB21" s="14">
        <v>0</v>
      </c>
      <c r="AC21" s="14" t="s">
        <v>40</v>
      </c>
      <c r="AD21" s="14">
        <f t="shared" si="7"/>
        <v>0</v>
      </c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54</v>
      </c>
      <c r="B22" s="1" t="s">
        <v>33</v>
      </c>
      <c r="C22" s="1">
        <v>420.65199999999999</v>
      </c>
      <c r="D22" s="1">
        <v>459.63</v>
      </c>
      <c r="E22" s="1">
        <v>482.154</v>
      </c>
      <c r="F22" s="1">
        <v>320.36200000000002</v>
      </c>
      <c r="G22" s="6">
        <v>1</v>
      </c>
      <c r="H22" s="1">
        <v>55</v>
      </c>
      <c r="I22" s="1" t="s">
        <v>34</v>
      </c>
      <c r="J22" s="1">
        <v>465.58</v>
      </c>
      <c r="K22" s="1">
        <f t="shared" si="2"/>
        <v>16.574000000000012</v>
      </c>
      <c r="L22" s="1">
        <f t="shared" si="3"/>
        <v>482.154</v>
      </c>
      <c r="M22" s="1"/>
      <c r="N22" s="1">
        <v>250</v>
      </c>
      <c r="O22" s="1">
        <v>139.33179999999999</v>
      </c>
      <c r="P22" s="1">
        <v>236.60339999999991</v>
      </c>
      <c r="Q22" s="1">
        <f t="shared" si="4"/>
        <v>96.430800000000005</v>
      </c>
      <c r="R22" s="5">
        <f t="shared" ref="R22:R29" si="9">10.5*Q22-P22-O22-N22-F22</f>
        <v>66.226200000000119</v>
      </c>
      <c r="S22" s="5"/>
      <c r="T22" s="1"/>
      <c r="U22" s="9">
        <f t="shared" si="5"/>
        <v>10.5</v>
      </c>
      <c r="V22" s="1">
        <f t="shared" si="6"/>
        <v>9.8132256498960899</v>
      </c>
      <c r="W22" s="1">
        <v>103.5896</v>
      </c>
      <c r="X22" s="1">
        <v>107.9718</v>
      </c>
      <c r="Y22" s="1">
        <v>112.45780000000001</v>
      </c>
      <c r="Z22" s="1">
        <v>100.7814</v>
      </c>
      <c r="AA22" s="1">
        <v>102.1414</v>
      </c>
      <c r="AB22" s="1">
        <v>92.386800000000008</v>
      </c>
      <c r="AC22" s="1"/>
      <c r="AD22" s="1">
        <f t="shared" si="7"/>
        <v>66</v>
      </c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55</v>
      </c>
      <c r="B23" s="1" t="s">
        <v>33</v>
      </c>
      <c r="C23" s="1">
        <v>212.464</v>
      </c>
      <c r="D23" s="1">
        <v>227.74</v>
      </c>
      <c r="E23" s="1">
        <v>239.273</v>
      </c>
      <c r="F23" s="1">
        <v>122.976</v>
      </c>
      <c r="G23" s="6">
        <v>1</v>
      </c>
      <c r="H23" s="1">
        <v>60</v>
      </c>
      <c r="I23" s="1" t="s">
        <v>34</v>
      </c>
      <c r="J23" s="1">
        <v>265.02</v>
      </c>
      <c r="K23" s="1">
        <f t="shared" si="2"/>
        <v>-25.746999999999986</v>
      </c>
      <c r="L23" s="1">
        <f t="shared" si="3"/>
        <v>239.273</v>
      </c>
      <c r="M23" s="1"/>
      <c r="N23" s="1">
        <v>100</v>
      </c>
      <c r="O23" s="1">
        <v>175.09480000000011</v>
      </c>
      <c r="P23" s="1">
        <v>208.7508999999998</v>
      </c>
      <c r="Q23" s="1">
        <f t="shared" si="4"/>
        <v>47.854599999999998</v>
      </c>
      <c r="R23" s="5"/>
      <c r="S23" s="5"/>
      <c r="T23" s="1"/>
      <c r="U23" s="9">
        <f t="shared" si="5"/>
        <v>12.680530189365284</v>
      </c>
      <c r="V23" s="1">
        <f t="shared" si="6"/>
        <v>12.680530189365284</v>
      </c>
      <c r="W23" s="1">
        <v>63.412599999999998</v>
      </c>
      <c r="X23" s="1">
        <v>57.532800000000009</v>
      </c>
      <c r="Y23" s="1">
        <v>53.347200000000001</v>
      </c>
      <c r="Z23" s="1">
        <v>47.98</v>
      </c>
      <c r="AA23" s="1">
        <v>49.8596</v>
      </c>
      <c r="AB23" s="1">
        <v>50.426200000000001</v>
      </c>
      <c r="AC23" s="1"/>
      <c r="AD23" s="1">
        <f t="shared" si="7"/>
        <v>0</v>
      </c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56</v>
      </c>
      <c r="B24" s="1" t="s">
        <v>33</v>
      </c>
      <c r="C24" s="1">
        <v>168.10300000000001</v>
      </c>
      <c r="D24" s="1">
        <v>188.238</v>
      </c>
      <c r="E24" s="1">
        <v>156.98500000000001</v>
      </c>
      <c r="F24" s="1">
        <v>170.495</v>
      </c>
      <c r="G24" s="6">
        <v>1</v>
      </c>
      <c r="H24" s="1">
        <v>60</v>
      </c>
      <c r="I24" s="1" t="s">
        <v>34</v>
      </c>
      <c r="J24" s="1">
        <v>156.77000000000001</v>
      </c>
      <c r="K24" s="1">
        <f t="shared" si="2"/>
        <v>0.21500000000000341</v>
      </c>
      <c r="L24" s="1">
        <f t="shared" si="3"/>
        <v>156.98500000000001</v>
      </c>
      <c r="M24" s="1"/>
      <c r="N24" s="1"/>
      <c r="O24" s="1">
        <v>42.482800000000033</v>
      </c>
      <c r="P24" s="1">
        <v>75.149099999999919</v>
      </c>
      <c r="Q24" s="1">
        <f t="shared" si="4"/>
        <v>31.397000000000002</v>
      </c>
      <c r="R24" s="5">
        <f t="shared" si="9"/>
        <v>41.541600000000045</v>
      </c>
      <c r="S24" s="5"/>
      <c r="T24" s="1"/>
      <c r="U24" s="9">
        <f t="shared" si="5"/>
        <v>10.5</v>
      </c>
      <c r="V24" s="1">
        <f t="shared" si="6"/>
        <v>9.1768926967544662</v>
      </c>
      <c r="W24" s="1">
        <v>32.2742</v>
      </c>
      <c r="X24" s="1">
        <v>33.141800000000003</v>
      </c>
      <c r="Y24" s="1">
        <v>34.889800000000001</v>
      </c>
      <c r="Z24" s="1">
        <v>35.795999999999999</v>
      </c>
      <c r="AA24" s="1">
        <v>35.6098</v>
      </c>
      <c r="AB24" s="1">
        <v>32.057200000000002</v>
      </c>
      <c r="AC24" s="1"/>
      <c r="AD24" s="1">
        <f t="shared" si="7"/>
        <v>42</v>
      </c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57</v>
      </c>
      <c r="B25" s="1" t="s">
        <v>33</v>
      </c>
      <c r="C25" s="1">
        <v>362.56799999999998</v>
      </c>
      <c r="D25" s="1">
        <v>182.48699999999999</v>
      </c>
      <c r="E25" s="1">
        <v>226.959</v>
      </c>
      <c r="F25" s="1">
        <v>240.535</v>
      </c>
      <c r="G25" s="6">
        <v>1</v>
      </c>
      <c r="H25" s="1">
        <v>60</v>
      </c>
      <c r="I25" s="1" t="s">
        <v>34</v>
      </c>
      <c r="J25" s="1">
        <v>224.94</v>
      </c>
      <c r="K25" s="1">
        <f t="shared" si="2"/>
        <v>2.0190000000000055</v>
      </c>
      <c r="L25" s="1">
        <f t="shared" si="3"/>
        <v>226.959</v>
      </c>
      <c r="M25" s="1"/>
      <c r="N25" s="1"/>
      <c r="O25" s="1">
        <v>10.17229999999984</v>
      </c>
      <c r="P25" s="1">
        <v>269.01570000000009</v>
      </c>
      <c r="Q25" s="1">
        <f t="shared" si="4"/>
        <v>45.391800000000003</v>
      </c>
      <c r="R25" s="5"/>
      <c r="S25" s="5"/>
      <c r="T25" s="1"/>
      <c r="U25" s="9">
        <f t="shared" si="5"/>
        <v>11.449711181314685</v>
      </c>
      <c r="V25" s="1">
        <f t="shared" si="6"/>
        <v>11.449711181314685</v>
      </c>
      <c r="W25" s="1">
        <v>56.553999999999988</v>
      </c>
      <c r="X25" s="1">
        <v>42.800800000000002</v>
      </c>
      <c r="Y25" s="1">
        <v>39.752800000000001</v>
      </c>
      <c r="Z25" s="1">
        <v>60.816200000000002</v>
      </c>
      <c r="AA25" s="1">
        <v>58.695399999999992</v>
      </c>
      <c r="AB25" s="1">
        <v>45.326600000000013</v>
      </c>
      <c r="AC25" s="1"/>
      <c r="AD25" s="1">
        <f t="shared" si="7"/>
        <v>0</v>
      </c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58</v>
      </c>
      <c r="B26" s="1" t="s">
        <v>33</v>
      </c>
      <c r="C26" s="1">
        <v>81.954999999999998</v>
      </c>
      <c r="D26" s="1">
        <v>69.477999999999994</v>
      </c>
      <c r="E26" s="1">
        <v>69.206000000000003</v>
      </c>
      <c r="F26" s="1">
        <v>70.361999999999995</v>
      </c>
      <c r="G26" s="6">
        <v>1</v>
      </c>
      <c r="H26" s="1">
        <v>35</v>
      </c>
      <c r="I26" s="1" t="s">
        <v>34</v>
      </c>
      <c r="J26" s="1">
        <v>74.78</v>
      </c>
      <c r="K26" s="1">
        <f t="shared" si="2"/>
        <v>-5.5739999999999981</v>
      </c>
      <c r="L26" s="1">
        <f t="shared" si="3"/>
        <v>69.206000000000003</v>
      </c>
      <c r="M26" s="1"/>
      <c r="N26" s="1"/>
      <c r="O26" s="1">
        <v>22.504699999999989</v>
      </c>
      <c r="P26" s="1"/>
      <c r="Q26" s="1">
        <f t="shared" si="4"/>
        <v>13.841200000000001</v>
      </c>
      <c r="R26" s="5">
        <f t="shared" si="9"/>
        <v>52.465900000000033</v>
      </c>
      <c r="S26" s="5"/>
      <c r="T26" s="1"/>
      <c r="U26" s="9">
        <f t="shared" si="5"/>
        <v>10.5</v>
      </c>
      <c r="V26" s="1">
        <f t="shared" si="6"/>
        <v>6.7094399329537886</v>
      </c>
      <c r="W26" s="1">
        <v>12.1166</v>
      </c>
      <c r="X26" s="1">
        <v>14.207800000000001</v>
      </c>
      <c r="Y26" s="1">
        <v>15.037800000000001</v>
      </c>
      <c r="Z26" s="1">
        <v>18.128599999999999</v>
      </c>
      <c r="AA26" s="1">
        <v>16.746600000000001</v>
      </c>
      <c r="AB26" s="1">
        <v>12.468</v>
      </c>
      <c r="AC26" s="1"/>
      <c r="AD26" s="1">
        <f t="shared" si="7"/>
        <v>52</v>
      </c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59</v>
      </c>
      <c r="B27" s="1" t="s">
        <v>33</v>
      </c>
      <c r="C27" s="1">
        <v>235.11199999999999</v>
      </c>
      <c r="D27" s="1">
        <v>519.93799999999999</v>
      </c>
      <c r="E27" s="1">
        <v>703.72299999999996</v>
      </c>
      <c r="F27" s="1">
        <v>14.129</v>
      </c>
      <c r="G27" s="6">
        <v>1</v>
      </c>
      <c r="H27" s="1">
        <v>30</v>
      </c>
      <c r="I27" s="1" t="s">
        <v>34</v>
      </c>
      <c r="J27" s="1">
        <v>704.68899999999996</v>
      </c>
      <c r="K27" s="1">
        <f t="shared" si="2"/>
        <v>-0.96600000000000819</v>
      </c>
      <c r="L27" s="1">
        <f t="shared" si="3"/>
        <v>184.53399999999999</v>
      </c>
      <c r="M27" s="1">
        <v>519.18899999999996</v>
      </c>
      <c r="N27" s="1"/>
      <c r="O27" s="1"/>
      <c r="P27" s="1">
        <v>230.04599999999999</v>
      </c>
      <c r="Q27" s="1">
        <f t="shared" si="4"/>
        <v>36.906799999999997</v>
      </c>
      <c r="R27" s="5">
        <f t="shared" si="9"/>
        <v>143.34639999999999</v>
      </c>
      <c r="S27" s="5"/>
      <c r="T27" s="1"/>
      <c r="U27" s="9">
        <f t="shared" si="5"/>
        <v>10.5</v>
      </c>
      <c r="V27" s="1">
        <f t="shared" si="6"/>
        <v>6.6159894653559777</v>
      </c>
      <c r="W27" s="1">
        <v>37.709000000000003</v>
      </c>
      <c r="X27" s="1">
        <v>18.705200000000001</v>
      </c>
      <c r="Y27" s="1">
        <v>14.470399999999991</v>
      </c>
      <c r="Z27" s="1">
        <v>27.1768</v>
      </c>
      <c r="AA27" s="1">
        <v>32.121000000000002</v>
      </c>
      <c r="AB27" s="1">
        <v>22.8276</v>
      </c>
      <c r="AC27" s="1"/>
      <c r="AD27" s="1">
        <f t="shared" si="7"/>
        <v>143</v>
      </c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60</v>
      </c>
      <c r="B28" s="1" t="s">
        <v>33</v>
      </c>
      <c r="C28" s="1">
        <v>374.27499999999998</v>
      </c>
      <c r="D28" s="1">
        <v>872.303</v>
      </c>
      <c r="E28" s="1">
        <v>1038.578</v>
      </c>
      <c r="F28" s="1">
        <v>169.458</v>
      </c>
      <c r="G28" s="6">
        <v>1</v>
      </c>
      <c r="H28" s="1">
        <v>30</v>
      </c>
      <c r="I28" s="1" t="s">
        <v>34</v>
      </c>
      <c r="J28" s="1">
        <v>1026.2470000000001</v>
      </c>
      <c r="K28" s="1">
        <f t="shared" si="2"/>
        <v>12.330999999999904</v>
      </c>
      <c r="L28" s="1">
        <f t="shared" si="3"/>
        <v>320.73099999999999</v>
      </c>
      <c r="M28" s="1">
        <v>717.84699999999998</v>
      </c>
      <c r="N28" s="1"/>
      <c r="O28" s="1">
        <v>89.669920000000104</v>
      </c>
      <c r="P28" s="1">
        <v>188.01767999999981</v>
      </c>
      <c r="Q28" s="1">
        <f t="shared" si="4"/>
        <v>64.146199999999993</v>
      </c>
      <c r="R28" s="5">
        <f t="shared" si="9"/>
        <v>226.38950000000003</v>
      </c>
      <c r="S28" s="5"/>
      <c r="T28" s="1"/>
      <c r="U28" s="9">
        <f t="shared" si="5"/>
        <v>10.5</v>
      </c>
      <c r="V28" s="1">
        <f t="shared" si="6"/>
        <v>6.9707262472289866</v>
      </c>
      <c r="W28" s="1">
        <v>57.409399999999991</v>
      </c>
      <c r="X28" s="1">
        <v>50.736800000000002</v>
      </c>
      <c r="Y28" s="1">
        <v>52.116199999999978</v>
      </c>
      <c r="Z28" s="1">
        <v>67.816399999999987</v>
      </c>
      <c r="AA28" s="1">
        <v>68.064600000000013</v>
      </c>
      <c r="AB28" s="1">
        <v>54.403800000000032</v>
      </c>
      <c r="AC28" s="1"/>
      <c r="AD28" s="1">
        <f t="shared" si="7"/>
        <v>226</v>
      </c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61</v>
      </c>
      <c r="B29" s="1" t="s">
        <v>33</v>
      </c>
      <c r="C29" s="1">
        <v>208.87700000000001</v>
      </c>
      <c r="D29" s="1">
        <v>262.29199999999997</v>
      </c>
      <c r="E29" s="1">
        <v>260.48200000000003</v>
      </c>
      <c r="F29" s="1">
        <v>170.48400000000001</v>
      </c>
      <c r="G29" s="6">
        <v>1</v>
      </c>
      <c r="H29" s="1">
        <v>30</v>
      </c>
      <c r="I29" s="1" t="s">
        <v>34</v>
      </c>
      <c r="J29" s="1">
        <v>272.3</v>
      </c>
      <c r="K29" s="1">
        <f t="shared" si="2"/>
        <v>-11.817999999999984</v>
      </c>
      <c r="L29" s="1">
        <f t="shared" si="3"/>
        <v>260.48200000000003</v>
      </c>
      <c r="M29" s="1"/>
      <c r="N29" s="1">
        <v>100</v>
      </c>
      <c r="O29" s="1">
        <v>110.83250000000019</v>
      </c>
      <c r="P29" s="1">
        <v>109.16749999999981</v>
      </c>
      <c r="Q29" s="1">
        <f t="shared" si="4"/>
        <v>52.096400000000003</v>
      </c>
      <c r="R29" s="5">
        <f t="shared" si="9"/>
        <v>56.528199999999998</v>
      </c>
      <c r="S29" s="5"/>
      <c r="T29" s="1"/>
      <c r="U29" s="9">
        <f t="shared" si="5"/>
        <v>10.5</v>
      </c>
      <c r="V29" s="1">
        <f t="shared" si="6"/>
        <v>9.4149307821653707</v>
      </c>
      <c r="W29" s="1">
        <v>55.694000000000003</v>
      </c>
      <c r="X29" s="1">
        <v>57.809200000000011</v>
      </c>
      <c r="Y29" s="1">
        <v>58.462599999999988</v>
      </c>
      <c r="Z29" s="1">
        <v>52.872999999999998</v>
      </c>
      <c r="AA29" s="1">
        <v>54.392200000000003</v>
      </c>
      <c r="AB29" s="1">
        <v>53.589399999999998</v>
      </c>
      <c r="AC29" s="1"/>
      <c r="AD29" s="1">
        <f t="shared" si="7"/>
        <v>57</v>
      </c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4" t="s">
        <v>62</v>
      </c>
      <c r="B30" s="14" t="s">
        <v>33</v>
      </c>
      <c r="C30" s="14"/>
      <c r="D30" s="14"/>
      <c r="E30" s="14"/>
      <c r="F30" s="14"/>
      <c r="G30" s="15">
        <v>0</v>
      </c>
      <c r="H30" s="14">
        <v>45</v>
      </c>
      <c r="I30" s="14" t="s">
        <v>34</v>
      </c>
      <c r="J30" s="14"/>
      <c r="K30" s="14">
        <f t="shared" si="2"/>
        <v>0</v>
      </c>
      <c r="L30" s="14">
        <f t="shared" si="3"/>
        <v>0</v>
      </c>
      <c r="M30" s="14"/>
      <c r="N30" s="14"/>
      <c r="O30" s="14"/>
      <c r="P30" s="14"/>
      <c r="Q30" s="14">
        <f t="shared" si="4"/>
        <v>0</v>
      </c>
      <c r="R30" s="16"/>
      <c r="S30" s="16"/>
      <c r="T30" s="14"/>
      <c r="U30" s="17" t="e">
        <f t="shared" si="5"/>
        <v>#DIV/0!</v>
      </c>
      <c r="V30" s="14" t="e">
        <f t="shared" si="6"/>
        <v>#DIV/0!</v>
      </c>
      <c r="W30" s="14">
        <v>0</v>
      </c>
      <c r="X30" s="14">
        <v>0</v>
      </c>
      <c r="Y30" s="14">
        <v>0</v>
      </c>
      <c r="Z30" s="14">
        <v>0</v>
      </c>
      <c r="AA30" s="14">
        <v>0</v>
      </c>
      <c r="AB30" s="14">
        <v>0</v>
      </c>
      <c r="AC30" s="14" t="s">
        <v>40</v>
      </c>
      <c r="AD30" s="14">
        <f t="shared" si="7"/>
        <v>0</v>
      </c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4" t="s">
        <v>63</v>
      </c>
      <c r="B31" s="14" t="s">
        <v>33</v>
      </c>
      <c r="C31" s="14"/>
      <c r="D31" s="14"/>
      <c r="E31" s="14"/>
      <c r="F31" s="14"/>
      <c r="G31" s="15">
        <v>0</v>
      </c>
      <c r="H31" s="14">
        <v>40</v>
      </c>
      <c r="I31" s="14" t="s">
        <v>34</v>
      </c>
      <c r="J31" s="14"/>
      <c r="K31" s="14">
        <f t="shared" si="2"/>
        <v>0</v>
      </c>
      <c r="L31" s="14">
        <f t="shared" si="3"/>
        <v>0</v>
      </c>
      <c r="M31" s="14"/>
      <c r="N31" s="14"/>
      <c r="O31" s="14"/>
      <c r="P31" s="14"/>
      <c r="Q31" s="14">
        <f t="shared" si="4"/>
        <v>0</v>
      </c>
      <c r="R31" s="16"/>
      <c r="S31" s="16"/>
      <c r="T31" s="14"/>
      <c r="U31" s="17" t="e">
        <f t="shared" si="5"/>
        <v>#DIV/0!</v>
      </c>
      <c r="V31" s="14" t="e">
        <f t="shared" si="6"/>
        <v>#DIV/0!</v>
      </c>
      <c r="W31" s="14">
        <v>0</v>
      </c>
      <c r="X31" s="14">
        <v>0</v>
      </c>
      <c r="Y31" s="14">
        <v>0</v>
      </c>
      <c r="Z31" s="14">
        <v>0</v>
      </c>
      <c r="AA31" s="14">
        <v>0</v>
      </c>
      <c r="AB31" s="14">
        <v>0</v>
      </c>
      <c r="AC31" s="14" t="s">
        <v>40</v>
      </c>
      <c r="AD31" s="14">
        <f t="shared" si="7"/>
        <v>0</v>
      </c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64</v>
      </c>
      <c r="B32" s="1" t="s">
        <v>33</v>
      </c>
      <c r="C32" s="1">
        <v>446.93099999999998</v>
      </c>
      <c r="D32" s="1">
        <v>1667.645</v>
      </c>
      <c r="E32" s="1">
        <v>1617.587</v>
      </c>
      <c r="F32" s="1">
        <v>421.58100000000002</v>
      </c>
      <c r="G32" s="6">
        <v>1</v>
      </c>
      <c r="H32" s="1">
        <v>40</v>
      </c>
      <c r="I32" s="1" t="s">
        <v>34</v>
      </c>
      <c r="J32" s="1">
        <v>1634.636</v>
      </c>
      <c r="K32" s="1">
        <f t="shared" si="2"/>
        <v>-17.048999999999978</v>
      </c>
      <c r="L32" s="1">
        <f t="shared" si="3"/>
        <v>664.05100000000004</v>
      </c>
      <c r="M32" s="1">
        <v>953.53599999999994</v>
      </c>
      <c r="N32" s="1">
        <v>300</v>
      </c>
      <c r="O32" s="1">
        <v>150.69039999999981</v>
      </c>
      <c r="P32" s="1">
        <v>237.77940000000021</v>
      </c>
      <c r="Q32" s="1">
        <f t="shared" si="4"/>
        <v>132.81020000000001</v>
      </c>
      <c r="R32" s="5">
        <f t="shared" ref="R32:R38" si="10">10.5*Q32-P32-O32-N32-F32</f>
        <v>284.45630000000006</v>
      </c>
      <c r="S32" s="5"/>
      <c r="T32" s="1"/>
      <c r="U32" s="9">
        <f t="shared" si="5"/>
        <v>10.5</v>
      </c>
      <c r="V32" s="1">
        <f t="shared" si="6"/>
        <v>8.3581742968537043</v>
      </c>
      <c r="W32" s="1">
        <v>127.4924</v>
      </c>
      <c r="X32" s="1">
        <v>134.03039999999999</v>
      </c>
      <c r="Y32" s="1">
        <v>141.726</v>
      </c>
      <c r="Z32" s="1">
        <v>130.97819999999999</v>
      </c>
      <c r="AA32" s="1">
        <v>125.506</v>
      </c>
      <c r="AB32" s="1">
        <v>117.4812</v>
      </c>
      <c r="AC32" s="1"/>
      <c r="AD32" s="1">
        <f t="shared" si="7"/>
        <v>284</v>
      </c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65</v>
      </c>
      <c r="B33" s="1" t="s">
        <v>33</v>
      </c>
      <c r="C33" s="1">
        <v>149.93799999999999</v>
      </c>
      <c r="D33" s="1">
        <v>202.666</v>
      </c>
      <c r="E33" s="1">
        <v>211.762</v>
      </c>
      <c r="F33" s="1">
        <v>108.762</v>
      </c>
      <c r="G33" s="6">
        <v>1</v>
      </c>
      <c r="H33" s="1">
        <v>35</v>
      </c>
      <c r="I33" s="1" t="s">
        <v>34</v>
      </c>
      <c r="J33" s="1">
        <v>209.4</v>
      </c>
      <c r="K33" s="1">
        <f t="shared" si="2"/>
        <v>2.3619999999999948</v>
      </c>
      <c r="L33" s="1">
        <f t="shared" si="3"/>
        <v>211.762</v>
      </c>
      <c r="M33" s="1"/>
      <c r="N33" s="1">
        <v>100</v>
      </c>
      <c r="O33" s="1">
        <v>98.548500000000061</v>
      </c>
      <c r="P33" s="1">
        <v>28.199899999999989</v>
      </c>
      <c r="Q33" s="1">
        <f t="shared" si="4"/>
        <v>42.352400000000003</v>
      </c>
      <c r="R33" s="5">
        <f t="shared" si="10"/>
        <v>109.18979999999999</v>
      </c>
      <c r="S33" s="5"/>
      <c r="T33" s="1"/>
      <c r="U33" s="9">
        <f t="shared" si="5"/>
        <v>10.5</v>
      </c>
      <c r="V33" s="1">
        <f t="shared" si="6"/>
        <v>7.921874557286011</v>
      </c>
      <c r="W33" s="1">
        <v>41.291600000000003</v>
      </c>
      <c r="X33" s="1">
        <v>46.789199999999987</v>
      </c>
      <c r="Y33" s="1">
        <v>47.7746</v>
      </c>
      <c r="Z33" s="1">
        <v>41.911000000000001</v>
      </c>
      <c r="AA33" s="1">
        <v>41.309199999999997</v>
      </c>
      <c r="AB33" s="1">
        <v>39.105400000000003</v>
      </c>
      <c r="AC33" s="1"/>
      <c r="AD33" s="1">
        <f t="shared" si="7"/>
        <v>109</v>
      </c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66</v>
      </c>
      <c r="B34" s="1" t="s">
        <v>33</v>
      </c>
      <c r="C34" s="1">
        <v>64.298000000000002</v>
      </c>
      <c r="D34" s="1">
        <v>122.43300000000001</v>
      </c>
      <c r="E34" s="1">
        <v>62.718000000000004</v>
      </c>
      <c r="F34" s="1">
        <v>105.69799999999999</v>
      </c>
      <c r="G34" s="6">
        <v>1</v>
      </c>
      <c r="H34" s="1">
        <v>45</v>
      </c>
      <c r="I34" s="1" t="s">
        <v>34</v>
      </c>
      <c r="J34" s="1">
        <v>61.8</v>
      </c>
      <c r="K34" s="1">
        <f t="shared" si="2"/>
        <v>0.91800000000000637</v>
      </c>
      <c r="L34" s="1">
        <f t="shared" si="3"/>
        <v>62.718000000000004</v>
      </c>
      <c r="M34" s="1"/>
      <c r="N34" s="1"/>
      <c r="O34" s="1"/>
      <c r="P34" s="1"/>
      <c r="Q34" s="1">
        <f t="shared" si="4"/>
        <v>12.543600000000001</v>
      </c>
      <c r="R34" s="5">
        <f t="shared" si="10"/>
        <v>26.009800000000027</v>
      </c>
      <c r="S34" s="5"/>
      <c r="T34" s="1"/>
      <c r="U34" s="9">
        <f t="shared" si="5"/>
        <v>10.5</v>
      </c>
      <c r="V34" s="1">
        <f t="shared" si="6"/>
        <v>8.4264485474664355</v>
      </c>
      <c r="W34" s="1">
        <v>11.726000000000001</v>
      </c>
      <c r="X34" s="1">
        <v>13.4054</v>
      </c>
      <c r="Y34" s="1">
        <v>16.601800000000001</v>
      </c>
      <c r="Z34" s="1">
        <v>13.373799999999999</v>
      </c>
      <c r="AA34" s="1">
        <v>13.460599999999999</v>
      </c>
      <c r="AB34" s="1">
        <v>15.395200000000001</v>
      </c>
      <c r="AC34" s="1"/>
      <c r="AD34" s="1">
        <f t="shared" si="7"/>
        <v>26</v>
      </c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67</v>
      </c>
      <c r="B35" s="1" t="s">
        <v>33</v>
      </c>
      <c r="C35" s="1">
        <v>76.363</v>
      </c>
      <c r="D35" s="1">
        <v>117.11499999999999</v>
      </c>
      <c r="E35" s="1">
        <v>89.445999999999998</v>
      </c>
      <c r="F35" s="1">
        <v>86.206000000000003</v>
      </c>
      <c r="G35" s="6">
        <v>1</v>
      </c>
      <c r="H35" s="1">
        <v>30</v>
      </c>
      <c r="I35" s="1" t="s">
        <v>34</v>
      </c>
      <c r="J35" s="1">
        <v>106.741</v>
      </c>
      <c r="K35" s="1">
        <f t="shared" si="2"/>
        <v>-17.295000000000002</v>
      </c>
      <c r="L35" s="1">
        <f t="shared" si="3"/>
        <v>58.604999999999997</v>
      </c>
      <c r="M35" s="1">
        <v>30.841000000000001</v>
      </c>
      <c r="N35" s="1"/>
      <c r="O35" s="1">
        <v>39.398499999999977</v>
      </c>
      <c r="P35" s="1"/>
      <c r="Q35" s="1">
        <f t="shared" si="4"/>
        <v>11.721</v>
      </c>
      <c r="R35" s="5"/>
      <c r="S35" s="5"/>
      <c r="T35" s="1"/>
      <c r="U35" s="9">
        <f t="shared" si="5"/>
        <v>10.71619315758041</v>
      </c>
      <c r="V35" s="1">
        <f t="shared" si="6"/>
        <v>10.71619315758041</v>
      </c>
      <c r="W35" s="1">
        <v>12.316000000000001</v>
      </c>
      <c r="X35" s="1">
        <v>16.338999999999999</v>
      </c>
      <c r="Y35" s="1">
        <v>15.739000000000001</v>
      </c>
      <c r="Z35" s="1">
        <v>14.2698</v>
      </c>
      <c r="AA35" s="1">
        <v>15.757</v>
      </c>
      <c r="AB35" s="1">
        <v>19.37</v>
      </c>
      <c r="AC35" s="1"/>
      <c r="AD35" s="1">
        <f t="shared" si="7"/>
        <v>0</v>
      </c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68</v>
      </c>
      <c r="B36" s="1" t="s">
        <v>33</v>
      </c>
      <c r="C36" s="1">
        <v>397.19299999999998</v>
      </c>
      <c r="D36" s="1">
        <v>368.52499999999998</v>
      </c>
      <c r="E36" s="1">
        <v>410.68299999999999</v>
      </c>
      <c r="F36" s="1">
        <v>296.37200000000001</v>
      </c>
      <c r="G36" s="6">
        <v>1</v>
      </c>
      <c r="H36" s="1">
        <v>45</v>
      </c>
      <c r="I36" s="1" t="s">
        <v>34</v>
      </c>
      <c r="J36" s="1">
        <v>406.2</v>
      </c>
      <c r="K36" s="1">
        <f t="shared" si="2"/>
        <v>4.4830000000000041</v>
      </c>
      <c r="L36" s="1">
        <f t="shared" si="3"/>
        <v>410.68299999999999</v>
      </c>
      <c r="M36" s="1"/>
      <c r="N36" s="1"/>
      <c r="O36" s="1">
        <v>123.7894000000001</v>
      </c>
      <c r="P36" s="1">
        <v>316.58139999999997</v>
      </c>
      <c r="Q36" s="1">
        <f t="shared" si="4"/>
        <v>82.136600000000001</v>
      </c>
      <c r="R36" s="5">
        <f t="shared" si="10"/>
        <v>125.69149999999996</v>
      </c>
      <c r="S36" s="5"/>
      <c r="T36" s="1"/>
      <c r="U36" s="9">
        <f t="shared" si="5"/>
        <v>10.500000000000002</v>
      </c>
      <c r="V36" s="1">
        <f t="shared" si="6"/>
        <v>8.9697260417402234</v>
      </c>
      <c r="W36" s="1">
        <v>82.934400000000011</v>
      </c>
      <c r="X36" s="1">
        <v>72.857400000000013</v>
      </c>
      <c r="Y36" s="1">
        <v>74.277799999999999</v>
      </c>
      <c r="Z36" s="1">
        <v>82.495000000000005</v>
      </c>
      <c r="AA36" s="1">
        <v>83.537400000000005</v>
      </c>
      <c r="AB36" s="1">
        <v>83.91</v>
      </c>
      <c r="AC36" s="1"/>
      <c r="AD36" s="1">
        <f t="shared" si="7"/>
        <v>126</v>
      </c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69</v>
      </c>
      <c r="B37" s="1" t="s">
        <v>33</v>
      </c>
      <c r="C37" s="1">
        <v>192.54499999999999</v>
      </c>
      <c r="D37" s="1">
        <v>302.56099999999998</v>
      </c>
      <c r="E37" s="1">
        <v>239.566</v>
      </c>
      <c r="F37" s="1">
        <v>206.96799999999999</v>
      </c>
      <c r="G37" s="6">
        <v>1</v>
      </c>
      <c r="H37" s="1">
        <v>45</v>
      </c>
      <c r="I37" s="1" t="s">
        <v>34</v>
      </c>
      <c r="J37" s="1">
        <v>273.8</v>
      </c>
      <c r="K37" s="1">
        <f t="shared" si="2"/>
        <v>-34.234000000000009</v>
      </c>
      <c r="L37" s="1">
        <f t="shared" si="3"/>
        <v>239.566</v>
      </c>
      <c r="M37" s="1"/>
      <c r="N37" s="1">
        <v>100</v>
      </c>
      <c r="O37" s="1">
        <v>77.722800000000262</v>
      </c>
      <c r="P37" s="1">
        <v>35.606799999999708</v>
      </c>
      <c r="Q37" s="1">
        <f t="shared" si="4"/>
        <v>47.913200000000003</v>
      </c>
      <c r="R37" s="5">
        <f t="shared" si="10"/>
        <v>82.791000000000139</v>
      </c>
      <c r="S37" s="5"/>
      <c r="T37" s="1"/>
      <c r="U37" s="9">
        <f t="shared" si="5"/>
        <v>10.5</v>
      </c>
      <c r="V37" s="1">
        <f t="shared" si="6"/>
        <v>8.7720628135879011</v>
      </c>
      <c r="W37" s="1">
        <v>48.632800000000003</v>
      </c>
      <c r="X37" s="1">
        <v>51.292800000000007</v>
      </c>
      <c r="Y37" s="1">
        <v>53.903199999999991</v>
      </c>
      <c r="Z37" s="1">
        <v>46.288400000000003</v>
      </c>
      <c r="AA37" s="1">
        <v>47.858199999999997</v>
      </c>
      <c r="AB37" s="1">
        <v>58.547800000000009</v>
      </c>
      <c r="AC37" s="1"/>
      <c r="AD37" s="1">
        <f t="shared" si="7"/>
        <v>83</v>
      </c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70</v>
      </c>
      <c r="B38" s="1" t="s">
        <v>33</v>
      </c>
      <c r="C38" s="1">
        <v>239.25399999999999</v>
      </c>
      <c r="D38" s="1">
        <v>177.05699999999999</v>
      </c>
      <c r="E38" s="1">
        <v>218.10599999999999</v>
      </c>
      <c r="F38" s="1">
        <v>164.923</v>
      </c>
      <c r="G38" s="6">
        <v>1</v>
      </c>
      <c r="H38" s="1">
        <v>45</v>
      </c>
      <c r="I38" s="1" t="s">
        <v>34</v>
      </c>
      <c r="J38" s="1">
        <v>218.392</v>
      </c>
      <c r="K38" s="1">
        <f t="shared" ref="K38:K68" si="11">E38-J38</f>
        <v>-0.28600000000000136</v>
      </c>
      <c r="L38" s="1">
        <f t="shared" si="3"/>
        <v>183.614</v>
      </c>
      <c r="M38" s="1">
        <v>34.491999999999997</v>
      </c>
      <c r="N38" s="1"/>
      <c r="O38" s="1">
        <v>75.12379999999996</v>
      </c>
      <c r="P38" s="1">
        <v>75.303600000000017</v>
      </c>
      <c r="Q38" s="1">
        <f t="shared" si="4"/>
        <v>36.722799999999999</v>
      </c>
      <c r="R38" s="5">
        <f t="shared" si="10"/>
        <v>70.239000000000033</v>
      </c>
      <c r="S38" s="5"/>
      <c r="T38" s="1"/>
      <c r="U38" s="9">
        <f t="shared" si="5"/>
        <v>10.5</v>
      </c>
      <c r="V38" s="1">
        <f t="shared" si="6"/>
        <v>8.5873190497456608</v>
      </c>
      <c r="W38" s="1">
        <v>36.607199999999999</v>
      </c>
      <c r="X38" s="1">
        <v>37.643799999999999</v>
      </c>
      <c r="Y38" s="1">
        <v>37.372599999999998</v>
      </c>
      <c r="Z38" s="1">
        <v>41.933599999999998</v>
      </c>
      <c r="AA38" s="1">
        <v>45.844000000000001</v>
      </c>
      <c r="AB38" s="1">
        <v>40.037799999999997</v>
      </c>
      <c r="AC38" s="1"/>
      <c r="AD38" s="1">
        <f t="shared" si="7"/>
        <v>70</v>
      </c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0" t="s">
        <v>71</v>
      </c>
      <c r="B39" s="10" t="s">
        <v>33</v>
      </c>
      <c r="C39" s="10"/>
      <c r="D39" s="10">
        <v>154.905</v>
      </c>
      <c r="E39" s="10">
        <v>154.905</v>
      </c>
      <c r="F39" s="10"/>
      <c r="G39" s="11">
        <v>0</v>
      </c>
      <c r="H39" s="10" t="e">
        <v>#N/A</v>
      </c>
      <c r="I39" s="10" t="s">
        <v>51</v>
      </c>
      <c r="J39" s="10">
        <v>164.905</v>
      </c>
      <c r="K39" s="10">
        <f t="shared" si="11"/>
        <v>-10</v>
      </c>
      <c r="L39" s="10">
        <f t="shared" si="3"/>
        <v>0</v>
      </c>
      <c r="M39" s="10">
        <v>154.905</v>
      </c>
      <c r="N39" s="10"/>
      <c r="O39" s="10"/>
      <c r="P39" s="10"/>
      <c r="Q39" s="10">
        <f t="shared" si="4"/>
        <v>0</v>
      </c>
      <c r="R39" s="12"/>
      <c r="S39" s="12"/>
      <c r="T39" s="10"/>
      <c r="U39" s="13" t="e">
        <f t="shared" si="5"/>
        <v>#DIV/0!</v>
      </c>
      <c r="V39" s="10" t="e">
        <f t="shared" si="6"/>
        <v>#DIV/0!</v>
      </c>
      <c r="W39" s="10">
        <v>0</v>
      </c>
      <c r="X39" s="10">
        <v>0</v>
      </c>
      <c r="Y39" s="10">
        <v>0</v>
      </c>
      <c r="Z39" s="10">
        <v>0</v>
      </c>
      <c r="AA39" s="10">
        <v>0</v>
      </c>
      <c r="AB39" s="10">
        <v>0</v>
      </c>
      <c r="AC39" s="10"/>
      <c r="AD39" s="10">
        <f t="shared" si="7"/>
        <v>0</v>
      </c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72</v>
      </c>
      <c r="B40" s="1" t="s">
        <v>39</v>
      </c>
      <c r="C40" s="1">
        <v>398</v>
      </c>
      <c r="D40" s="1">
        <v>841</v>
      </c>
      <c r="E40" s="1">
        <v>757</v>
      </c>
      <c r="F40" s="1">
        <v>363</v>
      </c>
      <c r="G40" s="6">
        <v>0.4</v>
      </c>
      <c r="H40" s="1">
        <v>45</v>
      </c>
      <c r="I40" s="1" t="s">
        <v>34</v>
      </c>
      <c r="J40" s="1">
        <v>763</v>
      </c>
      <c r="K40" s="1">
        <f t="shared" si="11"/>
        <v>-6</v>
      </c>
      <c r="L40" s="1">
        <f t="shared" si="3"/>
        <v>529</v>
      </c>
      <c r="M40" s="1">
        <v>228</v>
      </c>
      <c r="N40" s="1"/>
      <c r="O40" s="1">
        <v>105.59999999999989</v>
      </c>
      <c r="P40" s="1">
        <v>548</v>
      </c>
      <c r="Q40" s="1">
        <f t="shared" si="4"/>
        <v>105.8</v>
      </c>
      <c r="R40" s="5">
        <f>10.5*Q40-P40-O40-N40-F40</f>
        <v>94.299999999999955</v>
      </c>
      <c r="S40" s="5"/>
      <c r="T40" s="1"/>
      <c r="U40" s="9">
        <f t="shared" si="5"/>
        <v>10.499999999999998</v>
      </c>
      <c r="V40" s="1">
        <f t="shared" si="6"/>
        <v>9.6086956521739122</v>
      </c>
      <c r="W40" s="1">
        <v>114.8</v>
      </c>
      <c r="X40" s="1">
        <v>89.6</v>
      </c>
      <c r="Y40" s="1">
        <v>100.6</v>
      </c>
      <c r="Z40" s="1">
        <v>108.2</v>
      </c>
      <c r="AA40" s="1">
        <v>98</v>
      </c>
      <c r="AB40" s="1">
        <v>90.8</v>
      </c>
      <c r="AC40" s="1"/>
      <c r="AD40" s="1">
        <f t="shared" si="7"/>
        <v>38</v>
      </c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4" t="s">
        <v>73</v>
      </c>
      <c r="B41" s="14" t="s">
        <v>39</v>
      </c>
      <c r="C41" s="14"/>
      <c r="D41" s="14"/>
      <c r="E41" s="14"/>
      <c r="F41" s="14"/>
      <c r="G41" s="15">
        <v>0</v>
      </c>
      <c r="H41" s="14">
        <v>50</v>
      </c>
      <c r="I41" s="14" t="s">
        <v>34</v>
      </c>
      <c r="J41" s="14"/>
      <c r="K41" s="14">
        <f t="shared" si="11"/>
        <v>0</v>
      </c>
      <c r="L41" s="14">
        <f t="shared" si="3"/>
        <v>0</v>
      </c>
      <c r="M41" s="14"/>
      <c r="N41" s="14"/>
      <c r="O41" s="14"/>
      <c r="P41" s="14"/>
      <c r="Q41" s="14">
        <f t="shared" si="4"/>
        <v>0</v>
      </c>
      <c r="R41" s="16"/>
      <c r="S41" s="16"/>
      <c r="T41" s="14"/>
      <c r="U41" s="17" t="e">
        <f t="shared" si="5"/>
        <v>#DIV/0!</v>
      </c>
      <c r="V41" s="14" t="e">
        <f t="shared" si="6"/>
        <v>#DIV/0!</v>
      </c>
      <c r="W41" s="14">
        <v>0</v>
      </c>
      <c r="X41" s="14">
        <v>0</v>
      </c>
      <c r="Y41" s="14">
        <v>0</v>
      </c>
      <c r="Z41" s="14">
        <v>0</v>
      </c>
      <c r="AA41" s="14">
        <v>0</v>
      </c>
      <c r="AB41" s="14">
        <v>0</v>
      </c>
      <c r="AC41" s="14" t="s">
        <v>40</v>
      </c>
      <c r="AD41" s="14">
        <f t="shared" si="7"/>
        <v>0</v>
      </c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74</v>
      </c>
      <c r="B42" s="1" t="s">
        <v>39</v>
      </c>
      <c r="C42" s="1">
        <v>384</v>
      </c>
      <c r="D42" s="1">
        <v>1290</v>
      </c>
      <c r="E42" s="1">
        <v>1113</v>
      </c>
      <c r="F42" s="1">
        <v>427</v>
      </c>
      <c r="G42" s="6">
        <v>0.4</v>
      </c>
      <c r="H42" s="1">
        <v>45</v>
      </c>
      <c r="I42" s="1" t="s">
        <v>34</v>
      </c>
      <c r="J42" s="1">
        <v>1134</v>
      </c>
      <c r="K42" s="1">
        <f t="shared" si="11"/>
        <v>-21</v>
      </c>
      <c r="L42" s="1">
        <f t="shared" si="3"/>
        <v>513</v>
      </c>
      <c r="M42" s="1">
        <v>600</v>
      </c>
      <c r="N42" s="1">
        <v>100</v>
      </c>
      <c r="O42" s="1">
        <v>143</v>
      </c>
      <c r="P42" s="1">
        <v>393.40000000000009</v>
      </c>
      <c r="Q42" s="1">
        <f t="shared" si="4"/>
        <v>102.6</v>
      </c>
      <c r="R42" s="5">
        <f>10.5*Q42-P42-O42-N42-F42</f>
        <v>13.899999999999864</v>
      </c>
      <c r="S42" s="5"/>
      <c r="T42" s="1"/>
      <c r="U42" s="9">
        <f t="shared" si="5"/>
        <v>10.5</v>
      </c>
      <c r="V42" s="1">
        <f t="shared" si="6"/>
        <v>10.364522417153998</v>
      </c>
      <c r="W42" s="1">
        <v>117.2</v>
      </c>
      <c r="X42" s="1">
        <v>107</v>
      </c>
      <c r="Y42" s="1">
        <v>116.8</v>
      </c>
      <c r="Z42" s="1">
        <v>120.8</v>
      </c>
      <c r="AA42" s="1">
        <v>104.6</v>
      </c>
      <c r="AB42" s="1">
        <v>109.6</v>
      </c>
      <c r="AC42" s="1"/>
      <c r="AD42" s="1">
        <f t="shared" si="7"/>
        <v>6</v>
      </c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4" t="s">
        <v>75</v>
      </c>
      <c r="B43" s="14" t="s">
        <v>33</v>
      </c>
      <c r="C43" s="14"/>
      <c r="D43" s="14">
        <v>121.649</v>
      </c>
      <c r="E43" s="14">
        <v>121.649</v>
      </c>
      <c r="F43" s="14"/>
      <c r="G43" s="15">
        <v>0</v>
      </c>
      <c r="H43" s="14">
        <v>45</v>
      </c>
      <c r="I43" s="14" t="s">
        <v>34</v>
      </c>
      <c r="J43" s="14">
        <v>121.649</v>
      </c>
      <c r="K43" s="14">
        <f t="shared" si="11"/>
        <v>0</v>
      </c>
      <c r="L43" s="14">
        <f t="shared" si="3"/>
        <v>0</v>
      </c>
      <c r="M43" s="14">
        <v>121.649</v>
      </c>
      <c r="N43" s="14"/>
      <c r="O43" s="14"/>
      <c r="P43" s="14"/>
      <c r="Q43" s="14">
        <f t="shared" si="4"/>
        <v>0</v>
      </c>
      <c r="R43" s="16"/>
      <c r="S43" s="16"/>
      <c r="T43" s="14"/>
      <c r="U43" s="17" t="e">
        <f t="shared" si="5"/>
        <v>#DIV/0!</v>
      </c>
      <c r="V43" s="14" t="e">
        <f t="shared" si="6"/>
        <v>#DIV/0!</v>
      </c>
      <c r="W43" s="14">
        <v>0</v>
      </c>
      <c r="X43" s="14">
        <v>0</v>
      </c>
      <c r="Y43" s="14">
        <v>0</v>
      </c>
      <c r="Z43" s="14">
        <v>0</v>
      </c>
      <c r="AA43" s="14">
        <v>0</v>
      </c>
      <c r="AB43" s="14">
        <v>0</v>
      </c>
      <c r="AC43" s="14" t="s">
        <v>40</v>
      </c>
      <c r="AD43" s="14">
        <f t="shared" si="7"/>
        <v>0</v>
      </c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4" t="s">
        <v>76</v>
      </c>
      <c r="B44" s="14" t="s">
        <v>39</v>
      </c>
      <c r="C44" s="14"/>
      <c r="D44" s="14"/>
      <c r="E44" s="14"/>
      <c r="F44" s="14"/>
      <c r="G44" s="15">
        <v>0</v>
      </c>
      <c r="H44" s="14">
        <v>45</v>
      </c>
      <c r="I44" s="14" t="s">
        <v>34</v>
      </c>
      <c r="J44" s="14"/>
      <c r="K44" s="14">
        <f t="shared" si="11"/>
        <v>0</v>
      </c>
      <c r="L44" s="14">
        <f t="shared" si="3"/>
        <v>0</v>
      </c>
      <c r="M44" s="14"/>
      <c r="N44" s="14"/>
      <c r="O44" s="14"/>
      <c r="P44" s="14"/>
      <c r="Q44" s="14">
        <f t="shared" si="4"/>
        <v>0</v>
      </c>
      <c r="R44" s="16"/>
      <c r="S44" s="16"/>
      <c r="T44" s="14"/>
      <c r="U44" s="17" t="e">
        <f t="shared" si="5"/>
        <v>#DIV/0!</v>
      </c>
      <c r="V44" s="14" t="e">
        <f t="shared" si="6"/>
        <v>#DIV/0!</v>
      </c>
      <c r="W44" s="14">
        <v>0</v>
      </c>
      <c r="X44" s="14">
        <v>0</v>
      </c>
      <c r="Y44" s="14">
        <v>0</v>
      </c>
      <c r="Z44" s="14">
        <v>0</v>
      </c>
      <c r="AA44" s="14">
        <v>0</v>
      </c>
      <c r="AB44" s="14">
        <v>0</v>
      </c>
      <c r="AC44" s="14" t="s">
        <v>40</v>
      </c>
      <c r="AD44" s="14">
        <f t="shared" si="7"/>
        <v>0</v>
      </c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4" t="s">
        <v>77</v>
      </c>
      <c r="B45" s="14" t="s">
        <v>39</v>
      </c>
      <c r="C45" s="14"/>
      <c r="D45" s="14"/>
      <c r="E45" s="14"/>
      <c r="F45" s="14"/>
      <c r="G45" s="15">
        <v>0</v>
      </c>
      <c r="H45" s="14">
        <v>40</v>
      </c>
      <c r="I45" s="14" t="s">
        <v>34</v>
      </c>
      <c r="J45" s="14"/>
      <c r="K45" s="14">
        <f t="shared" si="11"/>
        <v>0</v>
      </c>
      <c r="L45" s="14">
        <f t="shared" si="3"/>
        <v>0</v>
      </c>
      <c r="M45" s="14"/>
      <c r="N45" s="14"/>
      <c r="O45" s="14"/>
      <c r="P45" s="14"/>
      <c r="Q45" s="14">
        <f t="shared" si="4"/>
        <v>0</v>
      </c>
      <c r="R45" s="16"/>
      <c r="S45" s="16"/>
      <c r="T45" s="14"/>
      <c r="U45" s="17" t="e">
        <f t="shared" si="5"/>
        <v>#DIV/0!</v>
      </c>
      <c r="V45" s="14" t="e">
        <f t="shared" si="6"/>
        <v>#DIV/0!</v>
      </c>
      <c r="W45" s="14">
        <v>0</v>
      </c>
      <c r="X45" s="14">
        <v>0</v>
      </c>
      <c r="Y45" s="14">
        <v>0</v>
      </c>
      <c r="Z45" s="14">
        <v>0</v>
      </c>
      <c r="AA45" s="14">
        <v>0</v>
      </c>
      <c r="AB45" s="14">
        <v>0</v>
      </c>
      <c r="AC45" s="14" t="s">
        <v>40</v>
      </c>
      <c r="AD45" s="14">
        <f t="shared" si="7"/>
        <v>0</v>
      </c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78</v>
      </c>
      <c r="B46" s="1" t="s">
        <v>33</v>
      </c>
      <c r="C46" s="1">
        <v>223.857</v>
      </c>
      <c r="D46" s="1">
        <v>195.857</v>
      </c>
      <c r="E46" s="1">
        <v>239.65799999999999</v>
      </c>
      <c r="F46" s="1">
        <v>160.01300000000001</v>
      </c>
      <c r="G46" s="6">
        <v>1</v>
      </c>
      <c r="H46" s="1">
        <v>40</v>
      </c>
      <c r="I46" s="1" t="s">
        <v>34</v>
      </c>
      <c r="J46" s="1">
        <v>244.00399999999999</v>
      </c>
      <c r="K46" s="1">
        <f t="shared" si="11"/>
        <v>-4.3460000000000036</v>
      </c>
      <c r="L46" s="1">
        <f t="shared" si="3"/>
        <v>205.55399999999997</v>
      </c>
      <c r="M46" s="1">
        <v>34.103999999999999</v>
      </c>
      <c r="N46" s="1"/>
      <c r="O46" s="1"/>
      <c r="P46" s="1">
        <v>149.32820000000001</v>
      </c>
      <c r="Q46" s="1">
        <f t="shared" si="4"/>
        <v>41.110799999999998</v>
      </c>
      <c r="R46" s="5">
        <f t="shared" ref="R46:R48" si="12">10.5*Q46-P46-O46-N46-F46</f>
        <v>122.32219999999998</v>
      </c>
      <c r="S46" s="5"/>
      <c r="T46" s="1"/>
      <c r="U46" s="9">
        <f t="shared" si="5"/>
        <v>10.500000000000002</v>
      </c>
      <c r="V46" s="1">
        <f t="shared" si="6"/>
        <v>7.5245726183873831</v>
      </c>
      <c r="W46" s="1">
        <v>36.595599999999997</v>
      </c>
      <c r="X46" s="1">
        <v>24.7806</v>
      </c>
      <c r="Y46" s="1">
        <v>30.5746</v>
      </c>
      <c r="Z46" s="1">
        <v>43.206800000000001</v>
      </c>
      <c r="AA46" s="1">
        <v>39.592599999999997</v>
      </c>
      <c r="AB46" s="1">
        <v>27.293399999999998</v>
      </c>
      <c r="AC46" s="1"/>
      <c r="AD46" s="1">
        <f t="shared" si="7"/>
        <v>122</v>
      </c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79</v>
      </c>
      <c r="B47" s="1" t="s">
        <v>39</v>
      </c>
      <c r="C47" s="1">
        <v>244</v>
      </c>
      <c r="D47" s="1">
        <v>408</v>
      </c>
      <c r="E47" s="1">
        <v>445</v>
      </c>
      <c r="F47" s="1">
        <v>78</v>
      </c>
      <c r="G47" s="6">
        <v>0.4</v>
      </c>
      <c r="H47" s="1">
        <v>40</v>
      </c>
      <c r="I47" s="1" t="s">
        <v>34</v>
      </c>
      <c r="J47" s="1">
        <v>474</v>
      </c>
      <c r="K47" s="1">
        <f t="shared" si="11"/>
        <v>-29</v>
      </c>
      <c r="L47" s="1">
        <f t="shared" si="3"/>
        <v>295</v>
      </c>
      <c r="M47" s="1">
        <v>150</v>
      </c>
      <c r="N47" s="1">
        <v>100</v>
      </c>
      <c r="O47" s="1">
        <v>201.6</v>
      </c>
      <c r="P47" s="1">
        <v>233.8</v>
      </c>
      <c r="Q47" s="1">
        <f t="shared" si="4"/>
        <v>59</v>
      </c>
      <c r="R47" s="5">
        <v>10</v>
      </c>
      <c r="S47" s="5"/>
      <c r="T47" s="1"/>
      <c r="U47" s="9">
        <f t="shared" si="5"/>
        <v>10.566101694915256</v>
      </c>
      <c r="V47" s="1">
        <f t="shared" si="6"/>
        <v>10.396610169491527</v>
      </c>
      <c r="W47" s="1">
        <v>69.2</v>
      </c>
      <c r="X47" s="1">
        <v>62.6</v>
      </c>
      <c r="Y47" s="1">
        <v>59</v>
      </c>
      <c r="Z47" s="1">
        <v>54.8</v>
      </c>
      <c r="AA47" s="1">
        <v>59.6</v>
      </c>
      <c r="AB47" s="1">
        <v>60.2</v>
      </c>
      <c r="AC47" s="1"/>
      <c r="AD47" s="1">
        <f t="shared" si="7"/>
        <v>4</v>
      </c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80</v>
      </c>
      <c r="B48" s="1" t="s">
        <v>39</v>
      </c>
      <c r="C48" s="1">
        <v>506</v>
      </c>
      <c r="D48" s="1">
        <v>294</v>
      </c>
      <c r="E48" s="1">
        <v>549</v>
      </c>
      <c r="F48" s="1">
        <v>167</v>
      </c>
      <c r="G48" s="6">
        <v>0.4</v>
      </c>
      <c r="H48" s="1">
        <v>45</v>
      </c>
      <c r="I48" s="1" t="s">
        <v>34</v>
      </c>
      <c r="J48" s="1">
        <v>549</v>
      </c>
      <c r="K48" s="1">
        <f t="shared" si="11"/>
        <v>0</v>
      </c>
      <c r="L48" s="1">
        <f t="shared" si="3"/>
        <v>399</v>
      </c>
      <c r="M48" s="1">
        <v>150</v>
      </c>
      <c r="N48" s="1"/>
      <c r="O48" s="1">
        <v>171.40000000000009</v>
      </c>
      <c r="P48" s="1">
        <v>459.49999999999989</v>
      </c>
      <c r="Q48" s="1">
        <f t="shared" si="4"/>
        <v>79.8</v>
      </c>
      <c r="R48" s="5">
        <f t="shared" si="12"/>
        <v>40</v>
      </c>
      <c r="S48" s="5"/>
      <c r="T48" s="1"/>
      <c r="U48" s="9">
        <f t="shared" si="5"/>
        <v>10.5</v>
      </c>
      <c r="V48" s="1">
        <f t="shared" si="6"/>
        <v>9.9987468671679203</v>
      </c>
      <c r="W48" s="1">
        <v>88.2</v>
      </c>
      <c r="X48" s="1">
        <v>66.400000000000006</v>
      </c>
      <c r="Y48" s="1">
        <v>64.8</v>
      </c>
      <c r="Z48" s="1">
        <v>66.599999999999994</v>
      </c>
      <c r="AA48" s="1">
        <v>80.599999999999994</v>
      </c>
      <c r="AB48" s="1">
        <v>97.2</v>
      </c>
      <c r="AC48" s="1"/>
      <c r="AD48" s="1">
        <f t="shared" si="7"/>
        <v>16</v>
      </c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0" t="s">
        <v>81</v>
      </c>
      <c r="B49" s="10" t="s">
        <v>33</v>
      </c>
      <c r="C49" s="10"/>
      <c r="D49" s="10">
        <v>34.843000000000004</v>
      </c>
      <c r="E49" s="10">
        <v>34.843000000000004</v>
      </c>
      <c r="F49" s="10"/>
      <c r="G49" s="11">
        <v>0</v>
      </c>
      <c r="H49" s="10" t="e">
        <v>#N/A</v>
      </c>
      <c r="I49" s="10" t="s">
        <v>51</v>
      </c>
      <c r="J49" s="10">
        <v>34.843000000000004</v>
      </c>
      <c r="K49" s="10">
        <f t="shared" si="11"/>
        <v>0</v>
      </c>
      <c r="L49" s="10">
        <f t="shared" si="3"/>
        <v>0</v>
      </c>
      <c r="M49" s="10">
        <v>34.843000000000004</v>
      </c>
      <c r="N49" s="10"/>
      <c r="O49" s="10"/>
      <c r="P49" s="10"/>
      <c r="Q49" s="10">
        <f t="shared" si="4"/>
        <v>0</v>
      </c>
      <c r="R49" s="12"/>
      <c r="S49" s="12"/>
      <c r="T49" s="10"/>
      <c r="U49" s="13" t="e">
        <f t="shared" si="5"/>
        <v>#DIV/0!</v>
      </c>
      <c r="V49" s="10" t="e">
        <f t="shared" si="6"/>
        <v>#DIV/0!</v>
      </c>
      <c r="W49" s="10">
        <v>0</v>
      </c>
      <c r="X49" s="10">
        <v>0</v>
      </c>
      <c r="Y49" s="10">
        <v>0</v>
      </c>
      <c r="Z49" s="10">
        <v>0</v>
      </c>
      <c r="AA49" s="10">
        <v>0</v>
      </c>
      <c r="AB49" s="10">
        <v>0</v>
      </c>
      <c r="AC49" s="10"/>
      <c r="AD49" s="10">
        <f t="shared" si="7"/>
        <v>0</v>
      </c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4" t="s">
        <v>82</v>
      </c>
      <c r="B50" s="14" t="s">
        <v>33</v>
      </c>
      <c r="C50" s="14"/>
      <c r="D50" s="14"/>
      <c r="E50" s="14"/>
      <c r="F50" s="14"/>
      <c r="G50" s="15">
        <v>0</v>
      </c>
      <c r="H50" s="14" t="e">
        <v>#N/A</v>
      </c>
      <c r="I50" s="14" t="s">
        <v>34</v>
      </c>
      <c r="J50" s="14"/>
      <c r="K50" s="14">
        <f t="shared" si="11"/>
        <v>0</v>
      </c>
      <c r="L50" s="14">
        <f t="shared" si="3"/>
        <v>0</v>
      </c>
      <c r="M50" s="14"/>
      <c r="N50" s="14"/>
      <c r="O50" s="14"/>
      <c r="P50" s="14"/>
      <c r="Q50" s="14">
        <f t="shared" si="4"/>
        <v>0</v>
      </c>
      <c r="R50" s="16"/>
      <c r="S50" s="16"/>
      <c r="T50" s="14"/>
      <c r="U50" s="17" t="e">
        <f t="shared" si="5"/>
        <v>#DIV/0!</v>
      </c>
      <c r="V50" s="14" t="e">
        <f t="shared" si="6"/>
        <v>#DIV/0!</v>
      </c>
      <c r="W50" s="14">
        <v>0</v>
      </c>
      <c r="X50" s="14">
        <v>0</v>
      </c>
      <c r="Y50" s="14">
        <v>0</v>
      </c>
      <c r="Z50" s="14">
        <v>0</v>
      </c>
      <c r="AA50" s="14">
        <v>0</v>
      </c>
      <c r="AB50" s="14">
        <v>0</v>
      </c>
      <c r="AC50" s="14" t="s">
        <v>40</v>
      </c>
      <c r="AD50" s="14">
        <f t="shared" si="7"/>
        <v>0</v>
      </c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4" t="s">
        <v>83</v>
      </c>
      <c r="B51" s="14" t="s">
        <v>39</v>
      </c>
      <c r="C51" s="14"/>
      <c r="D51" s="14">
        <v>12</v>
      </c>
      <c r="E51" s="14">
        <v>12</v>
      </c>
      <c r="F51" s="14"/>
      <c r="G51" s="15">
        <v>0</v>
      </c>
      <c r="H51" s="14">
        <v>40</v>
      </c>
      <c r="I51" s="14" t="s">
        <v>34</v>
      </c>
      <c r="J51" s="14">
        <v>12</v>
      </c>
      <c r="K51" s="14">
        <f t="shared" si="11"/>
        <v>0</v>
      </c>
      <c r="L51" s="14">
        <f t="shared" si="3"/>
        <v>0</v>
      </c>
      <c r="M51" s="14">
        <v>12</v>
      </c>
      <c r="N51" s="14"/>
      <c r="O51" s="14"/>
      <c r="P51" s="14"/>
      <c r="Q51" s="14">
        <f t="shared" si="4"/>
        <v>0</v>
      </c>
      <c r="R51" s="16"/>
      <c r="S51" s="16"/>
      <c r="T51" s="14"/>
      <c r="U51" s="17" t="e">
        <f t="shared" si="5"/>
        <v>#DIV/0!</v>
      </c>
      <c r="V51" s="14" t="e">
        <f t="shared" si="6"/>
        <v>#DIV/0!</v>
      </c>
      <c r="W51" s="14">
        <v>0</v>
      </c>
      <c r="X51" s="14">
        <v>0</v>
      </c>
      <c r="Y51" s="14">
        <v>0</v>
      </c>
      <c r="Z51" s="14">
        <v>0</v>
      </c>
      <c r="AA51" s="14">
        <v>0</v>
      </c>
      <c r="AB51" s="14">
        <v>0</v>
      </c>
      <c r="AC51" s="14" t="s">
        <v>40</v>
      </c>
      <c r="AD51" s="14">
        <f t="shared" si="7"/>
        <v>0</v>
      </c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84</v>
      </c>
      <c r="B52" s="1" t="s">
        <v>39</v>
      </c>
      <c r="C52" s="1">
        <v>378</v>
      </c>
      <c r="D52" s="1">
        <v>1290</v>
      </c>
      <c r="E52" s="1">
        <v>1178</v>
      </c>
      <c r="F52" s="1">
        <v>329</v>
      </c>
      <c r="G52" s="6">
        <v>0.4</v>
      </c>
      <c r="H52" s="1">
        <v>40</v>
      </c>
      <c r="I52" s="1" t="s">
        <v>34</v>
      </c>
      <c r="J52" s="1">
        <v>1222</v>
      </c>
      <c r="K52" s="1">
        <f t="shared" si="11"/>
        <v>-44</v>
      </c>
      <c r="L52" s="1">
        <f t="shared" si="3"/>
        <v>578</v>
      </c>
      <c r="M52" s="1">
        <v>600</v>
      </c>
      <c r="N52" s="1">
        <v>190</v>
      </c>
      <c r="O52" s="1">
        <v>152</v>
      </c>
      <c r="P52" s="1">
        <v>459.3</v>
      </c>
      <c r="Q52" s="1">
        <f t="shared" si="4"/>
        <v>115.6</v>
      </c>
      <c r="R52" s="5">
        <f t="shared" ref="R52:R57" si="13">10.5*Q52-P52-O52-N52-F52</f>
        <v>83.5</v>
      </c>
      <c r="S52" s="5"/>
      <c r="T52" s="1"/>
      <c r="U52" s="9">
        <f t="shared" si="5"/>
        <v>10.5</v>
      </c>
      <c r="V52" s="1">
        <f t="shared" si="6"/>
        <v>9.7776816608996544</v>
      </c>
      <c r="W52" s="1">
        <v>127.4</v>
      </c>
      <c r="X52" s="1">
        <v>114</v>
      </c>
      <c r="Y52" s="1">
        <v>124.8</v>
      </c>
      <c r="Z52" s="1">
        <v>115.6</v>
      </c>
      <c r="AA52" s="1">
        <v>108.2</v>
      </c>
      <c r="AB52" s="1">
        <v>117.2</v>
      </c>
      <c r="AC52" s="1"/>
      <c r="AD52" s="1">
        <f t="shared" si="7"/>
        <v>33</v>
      </c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85</v>
      </c>
      <c r="B53" s="1" t="s">
        <v>33</v>
      </c>
      <c r="C53" s="1">
        <v>104.428</v>
      </c>
      <c r="D53" s="1">
        <v>150.59800000000001</v>
      </c>
      <c r="E53" s="1">
        <v>71.322999999999993</v>
      </c>
      <c r="F53" s="1">
        <v>142.572</v>
      </c>
      <c r="G53" s="6">
        <v>1</v>
      </c>
      <c r="H53" s="1">
        <v>50</v>
      </c>
      <c r="I53" s="1" t="s">
        <v>34</v>
      </c>
      <c r="J53" s="1">
        <v>90.25</v>
      </c>
      <c r="K53" s="1">
        <f t="shared" si="11"/>
        <v>-18.927000000000007</v>
      </c>
      <c r="L53" s="1">
        <f t="shared" si="3"/>
        <v>71.322999999999993</v>
      </c>
      <c r="M53" s="1"/>
      <c r="N53" s="1"/>
      <c r="O53" s="1">
        <v>102.8826</v>
      </c>
      <c r="P53" s="1"/>
      <c r="Q53" s="1">
        <f t="shared" si="4"/>
        <v>14.264599999999998</v>
      </c>
      <c r="R53" s="5"/>
      <c r="S53" s="5"/>
      <c r="T53" s="1"/>
      <c r="U53" s="9">
        <f t="shared" si="5"/>
        <v>17.207254321887753</v>
      </c>
      <c r="V53" s="1">
        <f t="shared" si="6"/>
        <v>17.207254321887753</v>
      </c>
      <c r="W53" s="1">
        <v>19.820799999999998</v>
      </c>
      <c r="X53" s="1">
        <v>28.685600000000001</v>
      </c>
      <c r="Y53" s="1">
        <v>24.488199999999999</v>
      </c>
      <c r="Z53" s="1">
        <v>17.527200000000001</v>
      </c>
      <c r="AA53" s="1">
        <v>20.228400000000001</v>
      </c>
      <c r="AB53" s="1">
        <v>20.826599999999999</v>
      </c>
      <c r="AC53" s="1"/>
      <c r="AD53" s="1">
        <f t="shared" si="7"/>
        <v>0</v>
      </c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86</v>
      </c>
      <c r="B54" s="1" t="s">
        <v>33</v>
      </c>
      <c r="C54" s="1">
        <v>133.816</v>
      </c>
      <c r="D54" s="1">
        <v>150.10400000000001</v>
      </c>
      <c r="E54" s="1">
        <v>109.68899999999999</v>
      </c>
      <c r="F54" s="1">
        <v>146.15600000000001</v>
      </c>
      <c r="G54" s="6">
        <v>1</v>
      </c>
      <c r="H54" s="1">
        <v>50</v>
      </c>
      <c r="I54" s="1" t="s">
        <v>34</v>
      </c>
      <c r="J54" s="1">
        <v>121</v>
      </c>
      <c r="K54" s="1">
        <f t="shared" si="11"/>
        <v>-11.311000000000007</v>
      </c>
      <c r="L54" s="1">
        <f t="shared" si="3"/>
        <v>109.68899999999999</v>
      </c>
      <c r="M54" s="1"/>
      <c r="N54" s="1">
        <v>80</v>
      </c>
      <c r="O54" s="1">
        <v>72.589000000000013</v>
      </c>
      <c r="P54" s="1"/>
      <c r="Q54" s="1">
        <f t="shared" si="4"/>
        <v>21.937799999999999</v>
      </c>
      <c r="R54" s="5"/>
      <c r="S54" s="5"/>
      <c r="T54" s="1"/>
      <c r="U54" s="9">
        <f t="shared" si="5"/>
        <v>13.617819471414636</v>
      </c>
      <c r="V54" s="1">
        <f t="shared" si="6"/>
        <v>13.617819471414636</v>
      </c>
      <c r="W54" s="1">
        <v>25.946999999999999</v>
      </c>
      <c r="X54" s="1">
        <v>34.252000000000002</v>
      </c>
      <c r="Y54" s="1">
        <v>33.2258</v>
      </c>
      <c r="Z54" s="1">
        <v>26.347200000000001</v>
      </c>
      <c r="AA54" s="1">
        <v>30.095800000000001</v>
      </c>
      <c r="AB54" s="1">
        <v>29.6066</v>
      </c>
      <c r="AC54" s="1"/>
      <c r="AD54" s="1">
        <f t="shared" si="7"/>
        <v>0</v>
      </c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87</v>
      </c>
      <c r="B55" s="1" t="s">
        <v>33</v>
      </c>
      <c r="C55" s="1">
        <v>152.17500000000001</v>
      </c>
      <c r="D55" s="1">
        <v>81.760000000000005</v>
      </c>
      <c r="E55" s="1">
        <v>114.083</v>
      </c>
      <c r="F55" s="1">
        <v>113.755</v>
      </c>
      <c r="G55" s="6">
        <v>1</v>
      </c>
      <c r="H55" s="1">
        <v>40</v>
      </c>
      <c r="I55" s="1" t="s">
        <v>34</v>
      </c>
      <c r="J55" s="1">
        <v>131.19999999999999</v>
      </c>
      <c r="K55" s="1">
        <f t="shared" si="11"/>
        <v>-17.11699999999999</v>
      </c>
      <c r="L55" s="1">
        <f t="shared" si="3"/>
        <v>114.083</v>
      </c>
      <c r="M55" s="1"/>
      <c r="N55" s="1"/>
      <c r="O55" s="1"/>
      <c r="P55" s="1">
        <v>83.962400000000002</v>
      </c>
      <c r="Q55" s="1">
        <f t="shared" si="4"/>
        <v>22.816600000000001</v>
      </c>
      <c r="R55" s="5">
        <f t="shared" si="13"/>
        <v>41.856900000000024</v>
      </c>
      <c r="S55" s="5"/>
      <c r="T55" s="1"/>
      <c r="U55" s="9">
        <f t="shared" si="5"/>
        <v>10.5</v>
      </c>
      <c r="V55" s="1">
        <f t="shared" si="6"/>
        <v>8.6655066924958142</v>
      </c>
      <c r="W55" s="1">
        <v>21.715199999999999</v>
      </c>
      <c r="X55" s="1">
        <v>20.2408</v>
      </c>
      <c r="Y55" s="1">
        <v>22.481200000000001</v>
      </c>
      <c r="Z55" s="1">
        <v>27.145</v>
      </c>
      <c r="AA55" s="1">
        <v>28.829599999999999</v>
      </c>
      <c r="AB55" s="1">
        <v>20.702200000000001</v>
      </c>
      <c r="AC55" s="1"/>
      <c r="AD55" s="1">
        <f t="shared" si="7"/>
        <v>42</v>
      </c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88</v>
      </c>
      <c r="B56" s="1" t="s">
        <v>33</v>
      </c>
      <c r="C56" s="1">
        <v>437.33300000000003</v>
      </c>
      <c r="D56" s="1">
        <v>3896.7629999999999</v>
      </c>
      <c r="E56" s="1">
        <v>4001.8159999999998</v>
      </c>
      <c r="F56" s="1">
        <v>233.179</v>
      </c>
      <c r="G56" s="6">
        <v>1</v>
      </c>
      <c r="H56" s="1">
        <v>40</v>
      </c>
      <c r="I56" s="1" t="s">
        <v>34</v>
      </c>
      <c r="J56" s="1">
        <v>4020.9479999999999</v>
      </c>
      <c r="K56" s="1">
        <f t="shared" si="11"/>
        <v>-19.132000000000062</v>
      </c>
      <c r="L56" s="1">
        <f t="shared" si="3"/>
        <v>484.26800000000003</v>
      </c>
      <c r="M56" s="1">
        <v>3517.5479999999998</v>
      </c>
      <c r="N56" s="1">
        <v>100</v>
      </c>
      <c r="O56" s="1">
        <v>314.44819999999982</v>
      </c>
      <c r="P56" s="1">
        <v>344.34409999999968</v>
      </c>
      <c r="Q56" s="1">
        <f t="shared" si="4"/>
        <v>96.8536</v>
      </c>
      <c r="R56" s="5">
        <f t="shared" si="13"/>
        <v>24.991500000000514</v>
      </c>
      <c r="S56" s="5"/>
      <c r="T56" s="1"/>
      <c r="U56" s="9">
        <f t="shared" si="5"/>
        <v>10.5</v>
      </c>
      <c r="V56" s="1">
        <f t="shared" si="6"/>
        <v>10.24196622531325</v>
      </c>
      <c r="W56" s="1">
        <v>108.1233999999999</v>
      </c>
      <c r="X56" s="1">
        <v>100.74420000000001</v>
      </c>
      <c r="Y56" s="1">
        <v>89.335000000000036</v>
      </c>
      <c r="Z56" s="1">
        <v>97.423800000000028</v>
      </c>
      <c r="AA56" s="1">
        <v>95.194599999999994</v>
      </c>
      <c r="AB56" s="1">
        <v>96.839000000000027</v>
      </c>
      <c r="AC56" s="1"/>
      <c r="AD56" s="1">
        <f t="shared" si="7"/>
        <v>25</v>
      </c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89</v>
      </c>
      <c r="B57" s="1" t="s">
        <v>33</v>
      </c>
      <c r="C57" s="1">
        <v>141.053</v>
      </c>
      <c r="D57" s="1">
        <v>6.0469999999999997</v>
      </c>
      <c r="E57" s="1">
        <v>114.75700000000001</v>
      </c>
      <c r="F57" s="1">
        <v>17.181999999999999</v>
      </c>
      <c r="G57" s="6">
        <v>1</v>
      </c>
      <c r="H57" s="1">
        <v>40</v>
      </c>
      <c r="I57" s="1" t="s">
        <v>34</v>
      </c>
      <c r="J57" s="1">
        <v>117</v>
      </c>
      <c r="K57" s="1">
        <f t="shared" si="11"/>
        <v>-2.242999999999995</v>
      </c>
      <c r="L57" s="1">
        <f t="shared" si="3"/>
        <v>114.75700000000001</v>
      </c>
      <c r="M57" s="1"/>
      <c r="N57" s="1"/>
      <c r="O57" s="1">
        <v>33.648600000000023</v>
      </c>
      <c r="P57" s="1">
        <v>110.1238</v>
      </c>
      <c r="Q57" s="1">
        <f t="shared" si="4"/>
        <v>22.9514</v>
      </c>
      <c r="R57" s="5">
        <f t="shared" si="13"/>
        <v>80.035299999999992</v>
      </c>
      <c r="S57" s="5"/>
      <c r="T57" s="1"/>
      <c r="U57" s="9">
        <f t="shared" si="5"/>
        <v>10.500000000000002</v>
      </c>
      <c r="V57" s="1">
        <f t="shared" si="6"/>
        <v>7.0128358182943096</v>
      </c>
      <c r="W57" s="1">
        <v>19.749199999999998</v>
      </c>
      <c r="X57" s="1">
        <v>14.913600000000001</v>
      </c>
      <c r="Y57" s="1">
        <v>12.783200000000001</v>
      </c>
      <c r="Z57" s="1">
        <v>18.405000000000001</v>
      </c>
      <c r="AA57" s="1">
        <v>21.882999999999999</v>
      </c>
      <c r="AB57" s="1">
        <v>18.792200000000001</v>
      </c>
      <c r="AC57" s="1"/>
      <c r="AD57" s="1">
        <f t="shared" si="7"/>
        <v>80</v>
      </c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4" t="s">
        <v>90</v>
      </c>
      <c r="B58" s="14" t="s">
        <v>39</v>
      </c>
      <c r="C58" s="14"/>
      <c r="D58" s="14"/>
      <c r="E58" s="14"/>
      <c r="F58" s="14"/>
      <c r="G58" s="15">
        <v>0</v>
      </c>
      <c r="H58" s="14">
        <v>50</v>
      </c>
      <c r="I58" s="14" t="s">
        <v>34</v>
      </c>
      <c r="J58" s="14"/>
      <c r="K58" s="14">
        <f t="shared" si="11"/>
        <v>0</v>
      </c>
      <c r="L58" s="14">
        <f t="shared" si="3"/>
        <v>0</v>
      </c>
      <c r="M58" s="14"/>
      <c r="N58" s="14"/>
      <c r="O58" s="14"/>
      <c r="P58" s="14"/>
      <c r="Q58" s="14">
        <f t="shared" si="4"/>
        <v>0</v>
      </c>
      <c r="R58" s="16"/>
      <c r="S58" s="16"/>
      <c r="T58" s="14"/>
      <c r="U58" s="17" t="e">
        <f t="shared" si="5"/>
        <v>#DIV/0!</v>
      </c>
      <c r="V58" s="14" t="e">
        <f t="shared" si="6"/>
        <v>#DIV/0!</v>
      </c>
      <c r="W58" s="14">
        <v>0</v>
      </c>
      <c r="X58" s="14">
        <v>0</v>
      </c>
      <c r="Y58" s="14">
        <v>0</v>
      </c>
      <c r="Z58" s="14">
        <v>0</v>
      </c>
      <c r="AA58" s="14">
        <v>0</v>
      </c>
      <c r="AB58" s="14">
        <v>0</v>
      </c>
      <c r="AC58" s="14" t="s">
        <v>40</v>
      </c>
      <c r="AD58" s="14">
        <f t="shared" si="7"/>
        <v>0</v>
      </c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91</v>
      </c>
      <c r="B59" s="1" t="s">
        <v>33</v>
      </c>
      <c r="C59" s="1">
        <v>193.63800000000001</v>
      </c>
      <c r="D59" s="1">
        <v>356.22800000000001</v>
      </c>
      <c r="E59" s="1">
        <v>394.39100000000002</v>
      </c>
      <c r="F59" s="1">
        <v>137.65299999999999</v>
      </c>
      <c r="G59" s="6">
        <v>1</v>
      </c>
      <c r="H59" s="1">
        <v>40</v>
      </c>
      <c r="I59" s="1" t="s">
        <v>34</v>
      </c>
      <c r="J59" s="1">
        <v>402.01</v>
      </c>
      <c r="K59" s="1">
        <f t="shared" si="11"/>
        <v>-7.6189999999999714</v>
      </c>
      <c r="L59" s="1">
        <f t="shared" si="3"/>
        <v>186.58100000000002</v>
      </c>
      <c r="M59" s="1">
        <v>207.81</v>
      </c>
      <c r="N59" s="1">
        <v>100</v>
      </c>
      <c r="O59" s="1">
        <v>98.353999999999928</v>
      </c>
      <c r="P59" s="1">
        <v>35.896900000000073</v>
      </c>
      <c r="Q59" s="1">
        <f t="shared" si="4"/>
        <v>37.316200000000002</v>
      </c>
      <c r="R59" s="5">
        <f t="shared" ref="R59:R61" si="14">10.5*Q59-P59-O59-N59-F59</f>
        <v>19.916200000000032</v>
      </c>
      <c r="S59" s="5"/>
      <c r="T59" s="1"/>
      <c r="U59" s="9">
        <f t="shared" si="5"/>
        <v>10.5</v>
      </c>
      <c r="V59" s="1">
        <f t="shared" si="6"/>
        <v>9.9662854202732323</v>
      </c>
      <c r="W59" s="1">
        <v>39.712200000000003</v>
      </c>
      <c r="X59" s="1">
        <v>46.328000000000003</v>
      </c>
      <c r="Y59" s="1">
        <v>42.8596</v>
      </c>
      <c r="Z59" s="1">
        <v>39.468200000000003</v>
      </c>
      <c r="AA59" s="1">
        <v>43.555999999999997</v>
      </c>
      <c r="AB59" s="1">
        <v>38.770200000000003</v>
      </c>
      <c r="AC59" s="1"/>
      <c r="AD59" s="1">
        <f t="shared" si="7"/>
        <v>20</v>
      </c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92</v>
      </c>
      <c r="B60" s="1" t="s">
        <v>39</v>
      </c>
      <c r="C60" s="1">
        <v>224</v>
      </c>
      <c r="D60" s="1">
        <v>504</v>
      </c>
      <c r="E60" s="1">
        <v>370</v>
      </c>
      <c r="F60" s="1">
        <v>219</v>
      </c>
      <c r="G60" s="6">
        <v>0.4</v>
      </c>
      <c r="H60" s="1">
        <v>40</v>
      </c>
      <c r="I60" s="1" t="s">
        <v>34</v>
      </c>
      <c r="J60" s="1">
        <v>482</v>
      </c>
      <c r="K60" s="1">
        <f t="shared" si="11"/>
        <v>-112</v>
      </c>
      <c r="L60" s="1">
        <f t="shared" si="3"/>
        <v>310</v>
      </c>
      <c r="M60" s="1">
        <v>60</v>
      </c>
      <c r="N60" s="1">
        <v>120</v>
      </c>
      <c r="O60" s="1">
        <v>119.7999999999999</v>
      </c>
      <c r="P60" s="1">
        <v>193.80000000000021</v>
      </c>
      <c r="Q60" s="1">
        <f t="shared" si="4"/>
        <v>62</v>
      </c>
      <c r="R60" s="5"/>
      <c r="S60" s="5"/>
      <c r="T60" s="1"/>
      <c r="U60" s="9">
        <f t="shared" si="5"/>
        <v>10.525806451612905</v>
      </c>
      <c r="V60" s="1">
        <f t="shared" si="6"/>
        <v>10.525806451612905</v>
      </c>
      <c r="W60" s="1">
        <v>72.8</v>
      </c>
      <c r="X60" s="1">
        <v>73.8</v>
      </c>
      <c r="Y60" s="1">
        <v>78.400000000000006</v>
      </c>
      <c r="Z60" s="1">
        <v>72</v>
      </c>
      <c r="AA60" s="1">
        <v>67</v>
      </c>
      <c r="AB60" s="1">
        <v>71.2</v>
      </c>
      <c r="AC60" s="1"/>
      <c r="AD60" s="1">
        <f t="shared" si="7"/>
        <v>0</v>
      </c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93</v>
      </c>
      <c r="B61" s="1" t="s">
        <v>39</v>
      </c>
      <c r="C61" s="1">
        <v>245</v>
      </c>
      <c r="D61" s="1">
        <v>504</v>
      </c>
      <c r="E61" s="1">
        <v>410</v>
      </c>
      <c r="F61" s="1">
        <v>239</v>
      </c>
      <c r="G61" s="6">
        <v>0.4</v>
      </c>
      <c r="H61" s="1">
        <v>40</v>
      </c>
      <c r="I61" s="1" t="s">
        <v>34</v>
      </c>
      <c r="J61" s="1">
        <v>407</v>
      </c>
      <c r="K61" s="1">
        <f t="shared" si="11"/>
        <v>3</v>
      </c>
      <c r="L61" s="1">
        <f t="shared" si="3"/>
        <v>350</v>
      </c>
      <c r="M61" s="1">
        <v>60</v>
      </c>
      <c r="N61" s="1">
        <v>140</v>
      </c>
      <c r="O61" s="1">
        <v>133.80000000000001</v>
      </c>
      <c r="P61" s="1">
        <v>164.8</v>
      </c>
      <c r="Q61" s="1">
        <f t="shared" si="4"/>
        <v>70</v>
      </c>
      <c r="R61" s="5">
        <f t="shared" si="14"/>
        <v>57.400000000000034</v>
      </c>
      <c r="S61" s="5"/>
      <c r="T61" s="1"/>
      <c r="U61" s="9">
        <f t="shared" si="5"/>
        <v>10.5</v>
      </c>
      <c r="V61" s="1">
        <f t="shared" si="6"/>
        <v>9.6799999999999979</v>
      </c>
      <c r="W61" s="1">
        <v>76.8</v>
      </c>
      <c r="X61" s="1">
        <v>78.8</v>
      </c>
      <c r="Y61" s="1">
        <v>82.2</v>
      </c>
      <c r="Z61" s="1">
        <v>76.2</v>
      </c>
      <c r="AA61" s="1">
        <v>70.2</v>
      </c>
      <c r="AB61" s="1">
        <v>74.599999999999994</v>
      </c>
      <c r="AC61" s="1"/>
      <c r="AD61" s="1">
        <f t="shared" si="7"/>
        <v>23</v>
      </c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4" t="s">
        <v>94</v>
      </c>
      <c r="B62" s="14" t="s">
        <v>33</v>
      </c>
      <c r="C62" s="14"/>
      <c r="D62" s="14"/>
      <c r="E62" s="14"/>
      <c r="F62" s="14"/>
      <c r="G62" s="15">
        <v>0</v>
      </c>
      <c r="H62" s="14">
        <v>55</v>
      </c>
      <c r="I62" s="14" t="s">
        <v>34</v>
      </c>
      <c r="J62" s="14"/>
      <c r="K62" s="14">
        <f t="shared" si="11"/>
        <v>0</v>
      </c>
      <c r="L62" s="14">
        <f t="shared" si="3"/>
        <v>0</v>
      </c>
      <c r="M62" s="14"/>
      <c r="N62" s="14"/>
      <c r="O62" s="14"/>
      <c r="P62" s="14"/>
      <c r="Q62" s="14">
        <f t="shared" si="4"/>
        <v>0</v>
      </c>
      <c r="R62" s="16"/>
      <c r="S62" s="16"/>
      <c r="T62" s="14"/>
      <c r="U62" s="17" t="e">
        <f t="shared" si="5"/>
        <v>#DIV/0!</v>
      </c>
      <c r="V62" s="14" t="e">
        <f t="shared" si="6"/>
        <v>#DIV/0!</v>
      </c>
      <c r="W62" s="14">
        <v>0</v>
      </c>
      <c r="X62" s="14">
        <v>0</v>
      </c>
      <c r="Y62" s="14">
        <v>0</v>
      </c>
      <c r="Z62" s="14">
        <v>0</v>
      </c>
      <c r="AA62" s="14">
        <v>0</v>
      </c>
      <c r="AB62" s="14">
        <v>0</v>
      </c>
      <c r="AC62" s="14" t="s">
        <v>40</v>
      </c>
      <c r="AD62" s="14">
        <f t="shared" si="7"/>
        <v>0</v>
      </c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95</v>
      </c>
      <c r="B63" s="1" t="s">
        <v>33</v>
      </c>
      <c r="C63" s="1">
        <v>147.07</v>
      </c>
      <c r="D63" s="1">
        <v>217.30099999999999</v>
      </c>
      <c r="E63" s="1">
        <v>113.61799999999999</v>
      </c>
      <c r="F63" s="1">
        <v>198.60900000000001</v>
      </c>
      <c r="G63" s="6">
        <v>1</v>
      </c>
      <c r="H63" s="1">
        <v>50</v>
      </c>
      <c r="I63" s="1" t="s">
        <v>34</v>
      </c>
      <c r="J63" s="1">
        <v>142.5</v>
      </c>
      <c r="K63" s="1">
        <f t="shared" si="11"/>
        <v>-28.882000000000005</v>
      </c>
      <c r="L63" s="1">
        <f t="shared" si="3"/>
        <v>113.61799999999999</v>
      </c>
      <c r="M63" s="1"/>
      <c r="N63" s="1"/>
      <c r="O63" s="1">
        <v>159.7162000000001</v>
      </c>
      <c r="P63" s="1"/>
      <c r="Q63" s="1">
        <f t="shared" si="4"/>
        <v>22.723599999999998</v>
      </c>
      <c r="R63" s="5"/>
      <c r="S63" s="5"/>
      <c r="T63" s="1"/>
      <c r="U63" s="9">
        <f t="shared" si="5"/>
        <v>15.76885704729885</v>
      </c>
      <c r="V63" s="1">
        <f t="shared" si="6"/>
        <v>15.76885704729885</v>
      </c>
      <c r="W63" s="1">
        <v>35.701999999999998</v>
      </c>
      <c r="X63" s="1">
        <v>41.514200000000002</v>
      </c>
      <c r="Y63" s="1">
        <v>34.902999999999999</v>
      </c>
      <c r="Z63" s="1">
        <v>30.023800000000001</v>
      </c>
      <c r="AA63" s="1">
        <v>32.851799999999997</v>
      </c>
      <c r="AB63" s="1">
        <v>34.3992</v>
      </c>
      <c r="AC63" s="1"/>
      <c r="AD63" s="1">
        <f t="shared" si="7"/>
        <v>0</v>
      </c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4" t="s">
        <v>96</v>
      </c>
      <c r="B64" s="14" t="s">
        <v>33</v>
      </c>
      <c r="C64" s="14"/>
      <c r="D64" s="14"/>
      <c r="E64" s="14"/>
      <c r="F64" s="14"/>
      <c r="G64" s="15">
        <v>0</v>
      </c>
      <c r="H64" s="14">
        <v>50</v>
      </c>
      <c r="I64" s="14" t="s">
        <v>34</v>
      </c>
      <c r="J64" s="14"/>
      <c r="K64" s="14">
        <f t="shared" si="11"/>
        <v>0</v>
      </c>
      <c r="L64" s="14">
        <f t="shared" si="3"/>
        <v>0</v>
      </c>
      <c r="M64" s="14"/>
      <c r="N64" s="14"/>
      <c r="O64" s="14"/>
      <c r="P64" s="14"/>
      <c r="Q64" s="14">
        <f t="shared" si="4"/>
        <v>0</v>
      </c>
      <c r="R64" s="16"/>
      <c r="S64" s="16"/>
      <c r="T64" s="14"/>
      <c r="U64" s="17" t="e">
        <f t="shared" si="5"/>
        <v>#DIV/0!</v>
      </c>
      <c r="V64" s="14" t="e">
        <f t="shared" si="6"/>
        <v>#DIV/0!</v>
      </c>
      <c r="W64" s="14">
        <v>0</v>
      </c>
      <c r="X64" s="14">
        <v>0</v>
      </c>
      <c r="Y64" s="14">
        <v>0</v>
      </c>
      <c r="Z64" s="14">
        <v>0</v>
      </c>
      <c r="AA64" s="14">
        <v>0</v>
      </c>
      <c r="AB64" s="14">
        <v>0</v>
      </c>
      <c r="AC64" s="14" t="s">
        <v>40</v>
      </c>
      <c r="AD64" s="14">
        <f t="shared" si="7"/>
        <v>0</v>
      </c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4" t="s">
        <v>97</v>
      </c>
      <c r="B65" s="14" t="s">
        <v>39</v>
      </c>
      <c r="C65" s="14"/>
      <c r="D65" s="14"/>
      <c r="E65" s="14"/>
      <c r="F65" s="14"/>
      <c r="G65" s="15">
        <v>0</v>
      </c>
      <c r="H65" s="14">
        <v>50</v>
      </c>
      <c r="I65" s="14" t="s">
        <v>34</v>
      </c>
      <c r="J65" s="14"/>
      <c r="K65" s="14">
        <f t="shared" si="11"/>
        <v>0</v>
      </c>
      <c r="L65" s="14">
        <f t="shared" si="3"/>
        <v>0</v>
      </c>
      <c r="M65" s="14"/>
      <c r="N65" s="14"/>
      <c r="O65" s="14"/>
      <c r="P65" s="14"/>
      <c r="Q65" s="14">
        <f t="shared" si="4"/>
        <v>0</v>
      </c>
      <c r="R65" s="16"/>
      <c r="S65" s="16"/>
      <c r="T65" s="14"/>
      <c r="U65" s="17" t="e">
        <f t="shared" si="5"/>
        <v>#DIV/0!</v>
      </c>
      <c r="V65" s="14" t="e">
        <f t="shared" si="6"/>
        <v>#DIV/0!</v>
      </c>
      <c r="W65" s="14">
        <v>0</v>
      </c>
      <c r="X65" s="14">
        <v>0</v>
      </c>
      <c r="Y65" s="14">
        <v>0</v>
      </c>
      <c r="Z65" s="14">
        <v>0</v>
      </c>
      <c r="AA65" s="14">
        <v>0</v>
      </c>
      <c r="AB65" s="14">
        <v>0</v>
      </c>
      <c r="AC65" s="14" t="s">
        <v>40</v>
      </c>
      <c r="AD65" s="14">
        <f t="shared" si="7"/>
        <v>0</v>
      </c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0" t="s">
        <v>98</v>
      </c>
      <c r="B66" s="10" t="s">
        <v>33</v>
      </c>
      <c r="C66" s="10"/>
      <c r="D66" s="10">
        <v>111.70099999999999</v>
      </c>
      <c r="E66" s="10">
        <v>111.70099999999999</v>
      </c>
      <c r="F66" s="10"/>
      <c r="G66" s="11">
        <v>0</v>
      </c>
      <c r="H66" s="10" t="e">
        <v>#N/A</v>
      </c>
      <c r="I66" s="10" t="s">
        <v>51</v>
      </c>
      <c r="J66" s="10">
        <v>111.70099999999999</v>
      </c>
      <c r="K66" s="10">
        <f t="shared" si="11"/>
        <v>0</v>
      </c>
      <c r="L66" s="10">
        <f t="shared" si="3"/>
        <v>0</v>
      </c>
      <c r="M66" s="10">
        <v>111.70099999999999</v>
      </c>
      <c r="N66" s="10"/>
      <c r="O66" s="10"/>
      <c r="P66" s="10"/>
      <c r="Q66" s="10">
        <f t="shared" si="4"/>
        <v>0</v>
      </c>
      <c r="R66" s="12"/>
      <c r="S66" s="12"/>
      <c r="T66" s="10"/>
      <c r="U66" s="13" t="e">
        <f t="shared" si="5"/>
        <v>#DIV/0!</v>
      </c>
      <c r="V66" s="10" t="e">
        <f t="shared" si="6"/>
        <v>#DIV/0!</v>
      </c>
      <c r="W66" s="10">
        <v>0</v>
      </c>
      <c r="X66" s="10">
        <v>0</v>
      </c>
      <c r="Y66" s="10">
        <v>0</v>
      </c>
      <c r="Z66" s="10">
        <v>0</v>
      </c>
      <c r="AA66" s="10">
        <v>0</v>
      </c>
      <c r="AB66" s="10">
        <v>0</v>
      </c>
      <c r="AC66" s="10"/>
      <c r="AD66" s="10">
        <f t="shared" si="7"/>
        <v>0</v>
      </c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99</v>
      </c>
      <c r="B67" s="1" t="s">
        <v>39</v>
      </c>
      <c r="C67" s="1">
        <v>608</v>
      </c>
      <c r="D67" s="1">
        <v>1386</v>
      </c>
      <c r="E67" s="1">
        <v>1464</v>
      </c>
      <c r="F67" s="1">
        <v>382</v>
      </c>
      <c r="G67" s="6">
        <v>0.4</v>
      </c>
      <c r="H67" s="1">
        <v>40</v>
      </c>
      <c r="I67" s="1" t="s">
        <v>34</v>
      </c>
      <c r="J67" s="1">
        <v>1477</v>
      </c>
      <c r="K67" s="1">
        <f t="shared" si="11"/>
        <v>-13</v>
      </c>
      <c r="L67" s="1">
        <f t="shared" si="3"/>
        <v>744</v>
      </c>
      <c r="M67" s="1">
        <v>720</v>
      </c>
      <c r="N67" s="1">
        <v>200</v>
      </c>
      <c r="O67" s="1">
        <v>197.80000000000021</v>
      </c>
      <c r="P67" s="1">
        <v>636.89999999999986</v>
      </c>
      <c r="Q67" s="1">
        <f t="shared" si="4"/>
        <v>148.80000000000001</v>
      </c>
      <c r="R67" s="5">
        <f t="shared" ref="R67:R69" si="15">10.5*Q67-P67-O67-N67-F67</f>
        <v>145.70000000000005</v>
      </c>
      <c r="S67" s="5"/>
      <c r="T67" s="1"/>
      <c r="U67" s="9">
        <f t="shared" si="5"/>
        <v>10.5</v>
      </c>
      <c r="V67" s="1">
        <f t="shared" si="6"/>
        <v>9.5208333333333321</v>
      </c>
      <c r="W67" s="1">
        <v>158.6</v>
      </c>
      <c r="X67" s="1">
        <v>137.80000000000001</v>
      </c>
      <c r="Y67" s="1">
        <v>146.6</v>
      </c>
      <c r="Z67" s="1">
        <v>147.6</v>
      </c>
      <c r="AA67" s="1">
        <v>146.80000000000001</v>
      </c>
      <c r="AB67" s="1">
        <v>142</v>
      </c>
      <c r="AC67" s="1"/>
      <c r="AD67" s="1">
        <f t="shared" si="7"/>
        <v>58</v>
      </c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100</v>
      </c>
      <c r="B68" s="1" t="s">
        <v>39</v>
      </c>
      <c r="C68" s="1">
        <v>502</v>
      </c>
      <c r="D68" s="1">
        <v>1230</v>
      </c>
      <c r="E68" s="1">
        <v>1223</v>
      </c>
      <c r="F68" s="1">
        <v>373</v>
      </c>
      <c r="G68" s="6">
        <v>0.4</v>
      </c>
      <c r="H68" s="1">
        <v>40</v>
      </c>
      <c r="I68" s="1" t="s">
        <v>34</v>
      </c>
      <c r="J68" s="1">
        <v>1245</v>
      </c>
      <c r="K68" s="1">
        <f t="shared" si="11"/>
        <v>-22</v>
      </c>
      <c r="L68" s="1">
        <f t="shared" si="3"/>
        <v>563</v>
      </c>
      <c r="M68" s="1">
        <v>660</v>
      </c>
      <c r="N68" s="1">
        <v>120</v>
      </c>
      <c r="O68" s="1">
        <v>158.40000000000009</v>
      </c>
      <c r="P68" s="1">
        <v>403.39999999999992</v>
      </c>
      <c r="Q68" s="1">
        <f t="shared" si="4"/>
        <v>112.6</v>
      </c>
      <c r="R68" s="5">
        <f t="shared" si="15"/>
        <v>127.5</v>
      </c>
      <c r="S68" s="5"/>
      <c r="T68" s="1"/>
      <c r="U68" s="9">
        <f t="shared" si="5"/>
        <v>10.5</v>
      </c>
      <c r="V68" s="1">
        <f t="shared" si="6"/>
        <v>9.3676731793960926</v>
      </c>
      <c r="W68" s="1">
        <v>120.4</v>
      </c>
      <c r="X68" s="1">
        <v>110.4</v>
      </c>
      <c r="Y68" s="1">
        <v>119</v>
      </c>
      <c r="Z68" s="1">
        <v>122.4</v>
      </c>
      <c r="AA68" s="1">
        <v>117.4</v>
      </c>
      <c r="AB68" s="1">
        <v>110.6</v>
      </c>
      <c r="AC68" s="1"/>
      <c r="AD68" s="1">
        <f t="shared" si="7"/>
        <v>51</v>
      </c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101</v>
      </c>
      <c r="B69" s="1" t="s">
        <v>33</v>
      </c>
      <c r="C69" s="1">
        <v>185.059</v>
      </c>
      <c r="D69" s="1">
        <v>512.56600000000003</v>
      </c>
      <c r="E69" s="1">
        <v>496.02199999999999</v>
      </c>
      <c r="F69" s="1">
        <v>160.506</v>
      </c>
      <c r="G69" s="6">
        <v>1</v>
      </c>
      <c r="H69" s="1">
        <v>40</v>
      </c>
      <c r="I69" s="1" t="s">
        <v>34</v>
      </c>
      <c r="J69" s="1">
        <v>486.18599999999998</v>
      </c>
      <c r="K69" s="1">
        <f t="shared" ref="K69:K99" si="16">E69-J69</f>
        <v>9.8360000000000127</v>
      </c>
      <c r="L69" s="1">
        <f t="shared" si="3"/>
        <v>190.13599999999997</v>
      </c>
      <c r="M69" s="1">
        <v>305.88600000000002</v>
      </c>
      <c r="N69" s="1"/>
      <c r="O69" s="1">
        <v>122.1220000000001</v>
      </c>
      <c r="P69" s="1">
        <v>104.72189999999991</v>
      </c>
      <c r="Q69" s="1">
        <f t="shared" si="4"/>
        <v>38.027199999999993</v>
      </c>
      <c r="R69" s="5">
        <f t="shared" si="15"/>
        <v>11.93569999999994</v>
      </c>
      <c r="S69" s="5"/>
      <c r="T69" s="1"/>
      <c r="U69" s="9">
        <f t="shared" si="5"/>
        <v>10.5</v>
      </c>
      <c r="V69" s="1">
        <f t="shared" si="6"/>
        <v>10.186127298354863</v>
      </c>
      <c r="W69" s="1">
        <v>42.476200000000013</v>
      </c>
      <c r="X69" s="1">
        <v>41.71</v>
      </c>
      <c r="Y69" s="1">
        <v>37.428999999999988</v>
      </c>
      <c r="Z69" s="1">
        <v>36.680599999999998</v>
      </c>
      <c r="AA69" s="1">
        <v>40.047800000000002</v>
      </c>
      <c r="AB69" s="1">
        <v>33.277799999999992</v>
      </c>
      <c r="AC69" s="1"/>
      <c r="AD69" s="1">
        <f t="shared" si="7"/>
        <v>12</v>
      </c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102</v>
      </c>
      <c r="B70" s="1" t="s">
        <v>33</v>
      </c>
      <c r="C70" s="1">
        <v>126.34399999999999</v>
      </c>
      <c r="D70" s="1">
        <v>376.71499999999997</v>
      </c>
      <c r="E70" s="1">
        <v>306.03199999999998</v>
      </c>
      <c r="F70" s="1">
        <v>164.429</v>
      </c>
      <c r="G70" s="6">
        <v>1</v>
      </c>
      <c r="H70" s="1">
        <v>40</v>
      </c>
      <c r="I70" s="1" t="s">
        <v>34</v>
      </c>
      <c r="J70" s="1">
        <v>312.28300000000002</v>
      </c>
      <c r="K70" s="1">
        <f t="shared" si="16"/>
        <v>-6.2510000000000332</v>
      </c>
      <c r="L70" s="1">
        <f t="shared" ref="L70:L101" si="17">E70-M70</f>
        <v>97.048999999999978</v>
      </c>
      <c r="M70" s="1">
        <v>208.983</v>
      </c>
      <c r="N70" s="1"/>
      <c r="O70" s="1">
        <v>88.192800000000005</v>
      </c>
      <c r="P70" s="1"/>
      <c r="Q70" s="1">
        <f t="shared" ref="Q70:Q101" si="18">L70/5</f>
        <v>19.409799999999997</v>
      </c>
      <c r="R70" s="5"/>
      <c r="S70" s="5"/>
      <c r="T70" s="1"/>
      <c r="U70" s="9">
        <f t="shared" ref="U70:U101" si="19">(F70+N70+O70+P70+R70)/Q70</f>
        <v>13.015167595750603</v>
      </c>
      <c r="V70" s="1">
        <f t="shared" ref="V70:V101" si="20">(F70+N70+O70+P70)/Q70</f>
        <v>13.015167595750603</v>
      </c>
      <c r="W70" s="1">
        <v>25.395600000000002</v>
      </c>
      <c r="X70" s="1">
        <v>31.556799999999999</v>
      </c>
      <c r="Y70" s="1">
        <v>28.87759999999999</v>
      </c>
      <c r="Z70" s="1">
        <v>19.802600000000002</v>
      </c>
      <c r="AA70" s="1">
        <v>21.734400000000001</v>
      </c>
      <c r="AB70" s="1">
        <v>30.712199999999999</v>
      </c>
      <c r="AC70" s="1"/>
      <c r="AD70" s="1">
        <f t="shared" ref="AD70:AD101" si="21">ROUND(R70*G70,0)</f>
        <v>0</v>
      </c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0" t="s">
        <v>103</v>
      </c>
      <c r="B71" s="10" t="s">
        <v>33</v>
      </c>
      <c r="C71" s="10"/>
      <c r="D71" s="10">
        <v>255.06</v>
      </c>
      <c r="E71" s="10">
        <v>255.06</v>
      </c>
      <c r="F71" s="10"/>
      <c r="G71" s="11">
        <v>0</v>
      </c>
      <c r="H71" s="10" t="e">
        <v>#N/A</v>
      </c>
      <c r="I71" s="10" t="s">
        <v>51</v>
      </c>
      <c r="J71" s="10">
        <v>255.06</v>
      </c>
      <c r="K71" s="10">
        <f t="shared" si="16"/>
        <v>0</v>
      </c>
      <c r="L71" s="10">
        <f t="shared" si="17"/>
        <v>0</v>
      </c>
      <c r="M71" s="10">
        <v>255.06</v>
      </c>
      <c r="N71" s="10"/>
      <c r="O71" s="10"/>
      <c r="P71" s="10"/>
      <c r="Q71" s="10">
        <f t="shared" si="18"/>
        <v>0</v>
      </c>
      <c r="R71" s="12"/>
      <c r="S71" s="12"/>
      <c r="T71" s="10"/>
      <c r="U71" s="13" t="e">
        <f t="shared" si="19"/>
        <v>#DIV/0!</v>
      </c>
      <c r="V71" s="10" t="e">
        <f t="shared" si="20"/>
        <v>#DIV/0!</v>
      </c>
      <c r="W71" s="10">
        <v>0</v>
      </c>
      <c r="X71" s="10">
        <v>0</v>
      </c>
      <c r="Y71" s="10">
        <v>0</v>
      </c>
      <c r="Z71" s="10">
        <v>0</v>
      </c>
      <c r="AA71" s="10">
        <v>0</v>
      </c>
      <c r="AB71" s="10">
        <v>0</v>
      </c>
      <c r="AC71" s="10"/>
      <c r="AD71" s="10">
        <f t="shared" si="21"/>
        <v>0</v>
      </c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4" t="s">
        <v>104</v>
      </c>
      <c r="B72" s="14" t="s">
        <v>33</v>
      </c>
      <c r="C72" s="14"/>
      <c r="D72" s="14">
        <v>209.18100000000001</v>
      </c>
      <c r="E72" s="14">
        <v>209.18100000000001</v>
      </c>
      <c r="F72" s="14"/>
      <c r="G72" s="15">
        <v>0</v>
      </c>
      <c r="H72" s="14">
        <v>40</v>
      </c>
      <c r="I72" s="14" t="s">
        <v>34</v>
      </c>
      <c r="J72" s="14">
        <v>209.18100000000001</v>
      </c>
      <c r="K72" s="14">
        <f t="shared" si="16"/>
        <v>0</v>
      </c>
      <c r="L72" s="14">
        <f t="shared" si="17"/>
        <v>0</v>
      </c>
      <c r="M72" s="14">
        <v>209.18100000000001</v>
      </c>
      <c r="N72" s="14"/>
      <c r="O72" s="14"/>
      <c r="P72" s="14"/>
      <c r="Q72" s="14">
        <f t="shared" si="18"/>
        <v>0</v>
      </c>
      <c r="R72" s="16"/>
      <c r="S72" s="16"/>
      <c r="T72" s="14"/>
      <c r="U72" s="17" t="e">
        <f t="shared" si="19"/>
        <v>#DIV/0!</v>
      </c>
      <c r="V72" s="14" t="e">
        <f t="shared" si="20"/>
        <v>#DIV/0!</v>
      </c>
      <c r="W72" s="14">
        <v>0</v>
      </c>
      <c r="X72" s="14">
        <v>0</v>
      </c>
      <c r="Y72" s="14">
        <v>0</v>
      </c>
      <c r="Z72" s="14">
        <v>0</v>
      </c>
      <c r="AA72" s="14">
        <v>0</v>
      </c>
      <c r="AB72" s="14">
        <v>0</v>
      </c>
      <c r="AC72" s="14" t="s">
        <v>40</v>
      </c>
      <c r="AD72" s="14">
        <f t="shared" si="21"/>
        <v>0</v>
      </c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0" t="s">
        <v>105</v>
      </c>
      <c r="B73" s="10" t="s">
        <v>39</v>
      </c>
      <c r="C73" s="10"/>
      <c r="D73" s="10">
        <v>24</v>
      </c>
      <c r="E73" s="10">
        <v>24</v>
      </c>
      <c r="F73" s="10"/>
      <c r="G73" s="11">
        <v>0</v>
      </c>
      <c r="H73" s="10" t="e">
        <v>#N/A</v>
      </c>
      <c r="I73" s="10" t="s">
        <v>51</v>
      </c>
      <c r="J73" s="10">
        <v>24</v>
      </c>
      <c r="K73" s="10">
        <f t="shared" si="16"/>
        <v>0</v>
      </c>
      <c r="L73" s="10">
        <f t="shared" si="17"/>
        <v>0</v>
      </c>
      <c r="M73" s="10">
        <v>24</v>
      </c>
      <c r="N73" s="10"/>
      <c r="O73" s="10"/>
      <c r="P73" s="10"/>
      <c r="Q73" s="10">
        <f t="shared" si="18"/>
        <v>0</v>
      </c>
      <c r="R73" s="12"/>
      <c r="S73" s="12"/>
      <c r="T73" s="10"/>
      <c r="U73" s="13" t="e">
        <f t="shared" si="19"/>
        <v>#DIV/0!</v>
      </c>
      <c r="V73" s="10" t="e">
        <f t="shared" si="20"/>
        <v>#DIV/0!</v>
      </c>
      <c r="W73" s="10">
        <v>0</v>
      </c>
      <c r="X73" s="10">
        <v>0</v>
      </c>
      <c r="Y73" s="10">
        <v>0</v>
      </c>
      <c r="Z73" s="10">
        <v>0</v>
      </c>
      <c r="AA73" s="10">
        <v>0</v>
      </c>
      <c r="AB73" s="10">
        <v>0</v>
      </c>
      <c r="AC73" s="10"/>
      <c r="AD73" s="10">
        <f t="shared" si="21"/>
        <v>0</v>
      </c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106</v>
      </c>
      <c r="B74" s="1" t="s">
        <v>33</v>
      </c>
      <c r="C74" s="1">
        <v>82.061999999999998</v>
      </c>
      <c r="D74" s="1">
        <v>175.76900000000001</v>
      </c>
      <c r="E74" s="1">
        <v>85.590999999999994</v>
      </c>
      <c r="F74" s="1">
        <v>149.13999999999999</v>
      </c>
      <c r="G74" s="6">
        <v>1</v>
      </c>
      <c r="H74" s="1">
        <v>30</v>
      </c>
      <c r="I74" s="1" t="s">
        <v>34</v>
      </c>
      <c r="J74" s="1">
        <v>96</v>
      </c>
      <c r="K74" s="1">
        <f t="shared" si="16"/>
        <v>-10.409000000000006</v>
      </c>
      <c r="L74" s="1">
        <f t="shared" si="17"/>
        <v>85.590999999999994</v>
      </c>
      <c r="M74" s="1"/>
      <c r="N74" s="1"/>
      <c r="O74" s="1">
        <v>41.679100000000048</v>
      </c>
      <c r="P74" s="1"/>
      <c r="Q74" s="1">
        <f t="shared" si="18"/>
        <v>17.118199999999998</v>
      </c>
      <c r="R74" s="5"/>
      <c r="S74" s="5"/>
      <c r="T74" s="1"/>
      <c r="U74" s="9">
        <f t="shared" si="19"/>
        <v>11.147147480459399</v>
      </c>
      <c r="V74" s="1">
        <f t="shared" si="20"/>
        <v>11.147147480459399</v>
      </c>
      <c r="W74" s="1">
        <v>16.569199999999999</v>
      </c>
      <c r="X74" s="1">
        <v>24.151199999999999</v>
      </c>
      <c r="Y74" s="1">
        <v>25.447800000000001</v>
      </c>
      <c r="Z74" s="1">
        <v>20.965199999999999</v>
      </c>
      <c r="AA74" s="1">
        <v>20.256599999999999</v>
      </c>
      <c r="AB74" s="1">
        <v>19.915400000000002</v>
      </c>
      <c r="AC74" s="1"/>
      <c r="AD74" s="1">
        <f t="shared" si="21"/>
        <v>0</v>
      </c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4" t="s">
        <v>107</v>
      </c>
      <c r="B75" s="14" t="s">
        <v>39</v>
      </c>
      <c r="C75" s="14"/>
      <c r="D75" s="14"/>
      <c r="E75" s="14"/>
      <c r="F75" s="14"/>
      <c r="G75" s="15">
        <v>0</v>
      </c>
      <c r="H75" s="14">
        <v>55</v>
      </c>
      <c r="I75" s="14" t="s">
        <v>34</v>
      </c>
      <c r="J75" s="14"/>
      <c r="K75" s="14">
        <f t="shared" si="16"/>
        <v>0</v>
      </c>
      <c r="L75" s="14">
        <f t="shared" si="17"/>
        <v>0</v>
      </c>
      <c r="M75" s="14"/>
      <c r="N75" s="14"/>
      <c r="O75" s="14"/>
      <c r="P75" s="14"/>
      <c r="Q75" s="14">
        <f t="shared" si="18"/>
        <v>0</v>
      </c>
      <c r="R75" s="16"/>
      <c r="S75" s="16"/>
      <c r="T75" s="14"/>
      <c r="U75" s="17" t="e">
        <f t="shared" si="19"/>
        <v>#DIV/0!</v>
      </c>
      <c r="V75" s="14" t="e">
        <f t="shared" si="20"/>
        <v>#DIV/0!</v>
      </c>
      <c r="W75" s="14">
        <v>0</v>
      </c>
      <c r="X75" s="14">
        <v>0</v>
      </c>
      <c r="Y75" s="14">
        <v>0</v>
      </c>
      <c r="Z75" s="14">
        <v>0</v>
      </c>
      <c r="AA75" s="14">
        <v>0</v>
      </c>
      <c r="AB75" s="14">
        <v>0</v>
      </c>
      <c r="AC75" s="14" t="s">
        <v>40</v>
      </c>
      <c r="AD75" s="14">
        <f t="shared" si="21"/>
        <v>0</v>
      </c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4" t="s">
        <v>108</v>
      </c>
      <c r="B76" s="14" t="s">
        <v>39</v>
      </c>
      <c r="C76" s="14"/>
      <c r="D76" s="14"/>
      <c r="E76" s="14"/>
      <c r="F76" s="14"/>
      <c r="G76" s="15">
        <v>0</v>
      </c>
      <c r="H76" s="14" t="e">
        <v>#N/A</v>
      </c>
      <c r="I76" s="14" t="s">
        <v>34</v>
      </c>
      <c r="J76" s="14"/>
      <c r="K76" s="14">
        <f t="shared" si="16"/>
        <v>0</v>
      </c>
      <c r="L76" s="14">
        <f t="shared" si="17"/>
        <v>0</v>
      </c>
      <c r="M76" s="14"/>
      <c r="N76" s="14"/>
      <c r="O76" s="14"/>
      <c r="P76" s="14"/>
      <c r="Q76" s="14">
        <f t="shared" si="18"/>
        <v>0</v>
      </c>
      <c r="R76" s="16"/>
      <c r="S76" s="16"/>
      <c r="T76" s="14"/>
      <c r="U76" s="17" t="e">
        <f t="shared" si="19"/>
        <v>#DIV/0!</v>
      </c>
      <c r="V76" s="14" t="e">
        <f t="shared" si="20"/>
        <v>#DIV/0!</v>
      </c>
      <c r="W76" s="14">
        <v>0</v>
      </c>
      <c r="X76" s="14">
        <v>0</v>
      </c>
      <c r="Y76" s="14">
        <v>0</v>
      </c>
      <c r="Z76" s="14">
        <v>0</v>
      </c>
      <c r="AA76" s="14">
        <v>0</v>
      </c>
      <c r="AB76" s="14">
        <v>0</v>
      </c>
      <c r="AC76" s="14" t="s">
        <v>40</v>
      </c>
      <c r="AD76" s="14">
        <f t="shared" si="21"/>
        <v>0</v>
      </c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4" t="s">
        <v>109</v>
      </c>
      <c r="B77" s="14" t="s">
        <v>39</v>
      </c>
      <c r="C77" s="14"/>
      <c r="D77" s="14"/>
      <c r="E77" s="14"/>
      <c r="F77" s="14"/>
      <c r="G77" s="15">
        <v>0</v>
      </c>
      <c r="H77" s="14">
        <v>50</v>
      </c>
      <c r="I77" s="14" t="s">
        <v>34</v>
      </c>
      <c r="J77" s="14"/>
      <c r="K77" s="14">
        <f t="shared" si="16"/>
        <v>0</v>
      </c>
      <c r="L77" s="14">
        <f t="shared" si="17"/>
        <v>0</v>
      </c>
      <c r="M77" s="14"/>
      <c r="N77" s="14"/>
      <c r="O77" s="14"/>
      <c r="P77" s="14"/>
      <c r="Q77" s="14">
        <f t="shared" si="18"/>
        <v>0</v>
      </c>
      <c r="R77" s="16"/>
      <c r="S77" s="16"/>
      <c r="T77" s="14"/>
      <c r="U77" s="17" t="e">
        <f t="shared" si="19"/>
        <v>#DIV/0!</v>
      </c>
      <c r="V77" s="14" t="e">
        <f t="shared" si="20"/>
        <v>#DIV/0!</v>
      </c>
      <c r="W77" s="14">
        <v>0</v>
      </c>
      <c r="X77" s="14">
        <v>0</v>
      </c>
      <c r="Y77" s="14">
        <v>0</v>
      </c>
      <c r="Z77" s="14">
        <v>0</v>
      </c>
      <c r="AA77" s="14">
        <v>0</v>
      </c>
      <c r="AB77" s="14">
        <v>0</v>
      </c>
      <c r="AC77" s="14" t="s">
        <v>40</v>
      </c>
      <c r="AD77" s="14">
        <f t="shared" si="21"/>
        <v>0</v>
      </c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4" t="s">
        <v>110</v>
      </c>
      <c r="B78" s="14" t="s">
        <v>39</v>
      </c>
      <c r="C78" s="14"/>
      <c r="D78" s="14"/>
      <c r="E78" s="14"/>
      <c r="F78" s="14"/>
      <c r="G78" s="15">
        <v>0</v>
      </c>
      <c r="H78" s="14">
        <v>30</v>
      </c>
      <c r="I78" s="14" t="s">
        <v>34</v>
      </c>
      <c r="J78" s="14"/>
      <c r="K78" s="14">
        <f t="shared" si="16"/>
        <v>0</v>
      </c>
      <c r="L78" s="14">
        <f t="shared" si="17"/>
        <v>0</v>
      </c>
      <c r="M78" s="14"/>
      <c r="N78" s="14"/>
      <c r="O78" s="14"/>
      <c r="P78" s="14"/>
      <c r="Q78" s="14">
        <f t="shared" si="18"/>
        <v>0</v>
      </c>
      <c r="R78" s="16"/>
      <c r="S78" s="16"/>
      <c r="T78" s="14"/>
      <c r="U78" s="17" t="e">
        <f t="shared" si="19"/>
        <v>#DIV/0!</v>
      </c>
      <c r="V78" s="14" t="e">
        <f t="shared" si="20"/>
        <v>#DIV/0!</v>
      </c>
      <c r="W78" s="14">
        <v>0</v>
      </c>
      <c r="X78" s="14">
        <v>0</v>
      </c>
      <c r="Y78" s="14">
        <v>0</v>
      </c>
      <c r="Z78" s="14">
        <v>0</v>
      </c>
      <c r="AA78" s="14">
        <v>0</v>
      </c>
      <c r="AB78" s="14">
        <v>0</v>
      </c>
      <c r="AC78" s="14" t="s">
        <v>40</v>
      </c>
      <c r="AD78" s="14">
        <f t="shared" si="21"/>
        <v>0</v>
      </c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4" t="s">
        <v>111</v>
      </c>
      <c r="B79" s="14" t="s">
        <v>39</v>
      </c>
      <c r="C79" s="14"/>
      <c r="D79" s="14"/>
      <c r="E79" s="14"/>
      <c r="F79" s="14"/>
      <c r="G79" s="15">
        <v>0</v>
      </c>
      <c r="H79" s="14">
        <v>55</v>
      </c>
      <c r="I79" s="14" t="s">
        <v>34</v>
      </c>
      <c r="J79" s="14"/>
      <c r="K79" s="14">
        <f t="shared" si="16"/>
        <v>0</v>
      </c>
      <c r="L79" s="14">
        <f t="shared" si="17"/>
        <v>0</v>
      </c>
      <c r="M79" s="14"/>
      <c r="N79" s="14"/>
      <c r="O79" s="14"/>
      <c r="P79" s="14"/>
      <c r="Q79" s="14">
        <f t="shared" si="18"/>
        <v>0</v>
      </c>
      <c r="R79" s="16"/>
      <c r="S79" s="16"/>
      <c r="T79" s="14"/>
      <c r="U79" s="17" t="e">
        <f t="shared" si="19"/>
        <v>#DIV/0!</v>
      </c>
      <c r="V79" s="14" t="e">
        <f t="shared" si="20"/>
        <v>#DIV/0!</v>
      </c>
      <c r="W79" s="14">
        <v>0</v>
      </c>
      <c r="X79" s="14">
        <v>0</v>
      </c>
      <c r="Y79" s="14">
        <v>0</v>
      </c>
      <c r="Z79" s="14">
        <v>0</v>
      </c>
      <c r="AA79" s="14">
        <v>0</v>
      </c>
      <c r="AB79" s="14">
        <v>0</v>
      </c>
      <c r="AC79" s="14" t="s">
        <v>40</v>
      </c>
      <c r="AD79" s="14">
        <f t="shared" si="21"/>
        <v>0</v>
      </c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4" t="s">
        <v>112</v>
      </c>
      <c r="B80" s="14" t="s">
        <v>39</v>
      </c>
      <c r="C80" s="14"/>
      <c r="D80" s="14"/>
      <c r="E80" s="14"/>
      <c r="F80" s="14"/>
      <c r="G80" s="15">
        <v>0</v>
      </c>
      <c r="H80" s="14">
        <v>40</v>
      </c>
      <c r="I80" s="14" t="s">
        <v>34</v>
      </c>
      <c r="J80" s="14"/>
      <c r="K80" s="14">
        <f t="shared" si="16"/>
        <v>0</v>
      </c>
      <c r="L80" s="14">
        <f t="shared" si="17"/>
        <v>0</v>
      </c>
      <c r="M80" s="14"/>
      <c r="N80" s="14"/>
      <c r="O80" s="14"/>
      <c r="P80" s="14"/>
      <c r="Q80" s="14">
        <f t="shared" si="18"/>
        <v>0</v>
      </c>
      <c r="R80" s="16"/>
      <c r="S80" s="16"/>
      <c r="T80" s="14"/>
      <c r="U80" s="17" t="e">
        <f t="shared" si="19"/>
        <v>#DIV/0!</v>
      </c>
      <c r="V80" s="14" t="e">
        <f t="shared" si="20"/>
        <v>#DIV/0!</v>
      </c>
      <c r="W80" s="14">
        <v>0</v>
      </c>
      <c r="X80" s="14">
        <v>0</v>
      </c>
      <c r="Y80" s="14">
        <v>0</v>
      </c>
      <c r="Z80" s="14">
        <v>0</v>
      </c>
      <c r="AA80" s="14">
        <v>0</v>
      </c>
      <c r="AB80" s="14">
        <v>0</v>
      </c>
      <c r="AC80" s="14" t="s">
        <v>40</v>
      </c>
      <c r="AD80" s="14">
        <f t="shared" si="21"/>
        <v>0</v>
      </c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4" t="s">
        <v>113</v>
      </c>
      <c r="B81" s="14" t="s">
        <v>39</v>
      </c>
      <c r="C81" s="14"/>
      <c r="D81" s="14"/>
      <c r="E81" s="14"/>
      <c r="F81" s="14"/>
      <c r="G81" s="15">
        <v>0</v>
      </c>
      <c r="H81" s="14">
        <v>50</v>
      </c>
      <c r="I81" s="14" t="s">
        <v>34</v>
      </c>
      <c r="J81" s="14"/>
      <c r="K81" s="14">
        <f t="shared" si="16"/>
        <v>0</v>
      </c>
      <c r="L81" s="14">
        <f t="shared" si="17"/>
        <v>0</v>
      </c>
      <c r="M81" s="14"/>
      <c r="N81" s="14"/>
      <c r="O81" s="14"/>
      <c r="P81" s="14"/>
      <c r="Q81" s="14">
        <f t="shared" si="18"/>
        <v>0</v>
      </c>
      <c r="R81" s="16"/>
      <c r="S81" s="16"/>
      <c r="T81" s="14"/>
      <c r="U81" s="17" t="e">
        <f t="shared" si="19"/>
        <v>#DIV/0!</v>
      </c>
      <c r="V81" s="14" t="e">
        <f t="shared" si="20"/>
        <v>#DIV/0!</v>
      </c>
      <c r="W81" s="14">
        <v>0</v>
      </c>
      <c r="X81" s="14">
        <v>0</v>
      </c>
      <c r="Y81" s="14">
        <v>0</v>
      </c>
      <c r="Z81" s="14">
        <v>0</v>
      </c>
      <c r="AA81" s="14">
        <v>0</v>
      </c>
      <c r="AB81" s="14">
        <v>0</v>
      </c>
      <c r="AC81" s="14" t="s">
        <v>40</v>
      </c>
      <c r="AD81" s="14">
        <f t="shared" si="21"/>
        <v>0</v>
      </c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0" t="s">
        <v>114</v>
      </c>
      <c r="B82" s="10" t="s">
        <v>39</v>
      </c>
      <c r="C82" s="10"/>
      <c r="D82" s="10">
        <v>24</v>
      </c>
      <c r="E82" s="10">
        <v>24</v>
      </c>
      <c r="F82" s="10"/>
      <c r="G82" s="11">
        <v>0</v>
      </c>
      <c r="H82" s="10" t="e">
        <v>#N/A</v>
      </c>
      <c r="I82" s="10" t="s">
        <v>51</v>
      </c>
      <c r="J82" s="10">
        <v>24</v>
      </c>
      <c r="K82" s="10">
        <f t="shared" si="16"/>
        <v>0</v>
      </c>
      <c r="L82" s="10">
        <f t="shared" si="17"/>
        <v>0</v>
      </c>
      <c r="M82" s="10">
        <v>24</v>
      </c>
      <c r="N82" s="10"/>
      <c r="O82" s="10"/>
      <c r="P82" s="10"/>
      <c r="Q82" s="10">
        <f t="shared" si="18"/>
        <v>0</v>
      </c>
      <c r="R82" s="12"/>
      <c r="S82" s="12"/>
      <c r="T82" s="10"/>
      <c r="U82" s="13" t="e">
        <f t="shared" si="19"/>
        <v>#DIV/0!</v>
      </c>
      <c r="V82" s="10" t="e">
        <f t="shared" si="20"/>
        <v>#DIV/0!</v>
      </c>
      <c r="W82" s="10">
        <v>0</v>
      </c>
      <c r="X82" s="10">
        <v>0</v>
      </c>
      <c r="Y82" s="10">
        <v>0</v>
      </c>
      <c r="Z82" s="10">
        <v>0</v>
      </c>
      <c r="AA82" s="10">
        <v>0</v>
      </c>
      <c r="AB82" s="10">
        <v>0</v>
      </c>
      <c r="AC82" s="10"/>
      <c r="AD82" s="10">
        <f t="shared" si="21"/>
        <v>0</v>
      </c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0" t="s">
        <v>115</v>
      </c>
      <c r="B83" s="10" t="s">
        <v>39</v>
      </c>
      <c r="C83" s="10"/>
      <c r="D83" s="10">
        <v>36</v>
      </c>
      <c r="E83" s="10">
        <v>36</v>
      </c>
      <c r="F83" s="10"/>
      <c r="G83" s="11">
        <v>0</v>
      </c>
      <c r="H83" s="10" t="e">
        <v>#N/A</v>
      </c>
      <c r="I83" s="10" t="s">
        <v>51</v>
      </c>
      <c r="J83" s="10">
        <v>36</v>
      </c>
      <c r="K83" s="10">
        <f t="shared" si="16"/>
        <v>0</v>
      </c>
      <c r="L83" s="10">
        <f t="shared" si="17"/>
        <v>0</v>
      </c>
      <c r="M83" s="10">
        <v>36</v>
      </c>
      <c r="N83" s="10"/>
      <c r="O83" s="10"/>
      <c r="P83" s="10"/>
      <c r="Q83" s="10">
        <f t="shared" si="18"/>
        <v>0</v>
      </c>
      <c r="R83" s="12"/>
      <c r="S83" s="12"/>
      <c r="T83" s="10"/>
      <c r="U83" s="13" t="e">
        <f t="shared" si="19"/>
        <v>#DIV/0!</v>
      </c>
      <c r="V83" s="10" t="e">
        <f t="shared" si="20"/>
        <v>#DIV/0!</v>
      </c>
      <c r="W83" s="10">
        <v>0</v>
      </c>
      <c r="X83" s="10">
        <v>0</v>
      </c>
      <c r="Y83" s="10">
        <v>0</v>
      </c>
      <c r="Z83" s="10">
        <v>0</v>
      </c>
      <c r="AA83" s="10">
        <v>0</v>
      </c>
      <c r="AB83" s="10">
        <v>0</v>
      </c>
      <c r="AC83" s="10"/>
      <c r="AD83" s="10">
        <f t="shared" si="21"/>
        <v>0</v>
      </c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4" t="s">
        <v>116</v>
      </c>
      <c r="B84" s="14" t="s">
        <v>39</v>
      </c>
      <c r="C84" s="14"/>
      <c r="D84" s="14"/>
      <c r="E84" s="14"/>
      <c r="F84" s="14"/>
      <c r="G84" s="15">
        <v>0</v>
      </c>
      <c r="H84" s="14" t="e">
        <v>#N/A</v>
      </c>
      <c r="I84" s="14" t="s">
        <v>34</v>
      </c>
      <c r="J84" s="14"/>
      <c r="K84" s="14">
        <f t="shared" si="16"/>
        <v>0</v>
      </c>
      <c r="L84" s="14">
        <f t="shared" si="17"/>
        <v>0</v>
      </c>
      <c r="M84" s="14"/>
      <c r="N84" s="14"/>
      <c r="O84" s="14"/>
      <c r="P84" s="14"/>
      <c r="Q84" s="14">
        <f t="shared" si="18"/>
        <v>0</v>
      </c>
      <c r="R84" s="16"/>
      <c r="S84" s="16"/>
      <c r="T84" s="14"/>
      <c r="U84" s="17" t="e">
        <f t="shared" si="19"/>
        <v>#DIV/0!</v>
      </c>
      <c r="V84" s="14" t="e">
        <f t="shared" si="20"/>
        <v>#DIV/0!</v>
      </c>
      <c r="W84" s="14">
        <v>0</v>
      </c>
      <c r="X84" s="14">
        <v>0</v>
      </c>
      <c r="Y84" s="14">
        <v>0</v>
      </c>
      <c r="Z84" s="14">
        <v>0</v>
      </c>
      <c r="AA84" s="14">
        <v>0</v>
      </c>
      <c r="AB84" s="14">
        <v>0</v>
      </c>
      <c r="AC84" s="14" t="s">
        <v>40</v>
      </c>
      <c r="AD84" s="14">
        <f t="shared" si="21"/>
        <v>0</v>
      </c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 t="s">
        <v>117</v>
      </c>
      <c r="B85" s="1" t="s">
        <v>39</v>
      </c>
      <c r="C85" s="1">
        <v>76</v>
      </c>
      <c r="D85" s="1"/>
      <c r="E85" s="1">
        <v>45</v>
      </c>
      <c r="F85" s="1">
        <v>9</v>
      </c>
      <c r="G85" s="6">
        <v>0.06</v>
      </c>
      <c r="H85" s="1">
        <v>60</v>
      </c>
      <c r="I85" s="1" t="s">
        <v>34</v>
      </c>
      <c r="J85" s="1">
        <v>45</v>
      </c>
      <c r="K85" s="1">
        <f t="shared" si="16"/>
        <v>0</v>
      </c>
      <c r="L85" s="1">
        <f t="shared" si="17"/>
        <v>45</v>
      </c>
      <c r="M85" s="1"/>
      <c r="N85" s="1"/>
      <c r="O85" s="1">
        <v>36.400000000000013</v>
      </c>
      <c r="P85" s="1">
        <v>43.299999999999983</v>
      </c>
      <c r="Q85" s="1">
        <f t="shared" si="18"/>
        <v>9</v>
      </c>
      <c r="R85" s="5">
        <v>10</v>
      </c>
      <c r="S85" s="5"/>
      <c r="T85" s="1"/>
      <c r="U85" s="9">
        <f t="shared" si="19"/>
        <v>10.966666666666665</v>
      </c>
      <c r="V85" s="1">
        <f t="shared" si="20"/>
        <v>9.8555555555555543</v>
      </c>
      <c r="W85" s="1">
        <v>10.6</v>
      </c>
      <c r="X85" s="1">
        <v>8.4</v>
      </c>
      <c r="Y85" s="1">
        <v>5.6</v>
      </c>
      <c r="Z85" s="1">
        <v>7.4</v>
      </c>
      <c r="AA85" s="1">
        <v>8.8000000000000007</v>
      </c>
      <c r="AB85" s="1">
        <v>8</v>
      </c>
      <c r="AC85" s="1"/>
      <c r="AD85" s="1">
        <f t="shared" si="21"/>
        <v>1</v>
      </c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 t="s">
        <v>118</v>
      </c>
      <c r="B86" s="1" t="s">
        <v>39</v>
      </c>
      <c r="C86" s="1">
        <v>64</v>
      </c>
      <c r="D86" s="1">
        <v>20</v>
      </c>
      <c r="E86" s="1">
        <v>29</v>
      </c>
      <c r="F86" s="1">
        <v>31</v>
      </c>
      <c r="G86" s="6">
        <v>0.15</v>
      </c>
      <c r="H86" s="1">
        <v>60</v>
      </c>
      <c r="I86" s="1" t="s">
        <v>34</v>
      </c>
      <c r="J86" s="1">
        <v>32</v>
      </c>
      <c r="K86" s="1">
        <f t="shared" si="16"/>
        <v>-3</v>
      </c>
      <c r="L86" s="1">
        <f t="shared" si="17"/>
        <v>29</v>
      </c>
      <c r="M86" s="1"/>
      <c r="N86" s="1"/>
      <c r="O86" s="1">
        <v>21.8</v>
      </c>
      <c r="P86" s="1">
        <v>10</v>
      </c>
      <c r="Q86" s="1">
        <f t="shared" si="18"/>
        <v>5.8</v>
      </c>
      <c r="R86" s="5"/>
      <c r="S86" s="5"/>
      <c r="T86" s="1"/>
      <c r="U86" s="9">
        <f t="shared" si="19"/>
        <v>10.827586206896552</v>
      </c>
      <c r="V86" s="1">
        <f t="shared" si="20"/>
        <v>10.827586206896552</v>
      </c>
      <c r="W86" s="1">
        <v>6.6</v>
      </c>
      <c r="X86" s="1">
        <v>7.8</v>
      </c>
      <c r="Y86" s="1">
        <v>7</v>
      </c>
      <c r="Z86" s="1">
        <v>5.4</v>
      </c>
      <c r="AA86" s="1">
        <v>7.6</v>
      </c>
      <c r="AB86" s="1">
        <v>10.8</v>
      </c>
      <c r="AC86" s="1"/>
      <c r="AD86" s="1">
        <f t="shared" si="21"/>
        <v>0</v>
      </c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 t="s">
        <v>119</v>
      </c>
      <c r="B87" s="1" t="s">
        <v>33</v>
      </c>
      <c r="C87" s="1">
        <v>81.733999999999995</v>
      </c>
      <c r="D87" s="1">
        <v>31.611999999999998</v>
      </c>
      <c r="E87" s="1">
        <v>55.706000000000003</v>
      </c>
      <c r="F87" s="1">
        <v>45.43</v>
      </c>
      <c r="G87" s="6">
        <v>1</v>
      </c>
      <c r="H87" s="1">
        <v>55</v>
      </c>
      <c r="I87" s="1" t="s">
        <v>34</v>
      </c>
      <c r="J87" s="1">
        <v>57.2</v>
      </c>
      <c r="K87" s="1">
        <f t="shared" si="16"/>
        <v>-1.4939999999999998</v>
      </c>
      <c r="L87" s="1">
        <f t="shared" si="17"/>
        <v>55.706000000000003</v>
      </c>
      <c r="M87" s="1"/>
      <c r="N87" s="1"/>
      <c r="O87" s="1">
        <v>29.65880000000001</v>
      </c>
      <c r="P87" s="1">
        <v>19.02239999999999</v>
      </c>
      <c r="Q87" s="1">
        <f t="shared" si="18"/>
        <v>11.141200000000001</v>
      </c>
      <c r="R87" s="5">
        <f t="shared" ref="R87:R88" si="22">10.5*Q87-P87-O87-N87-F87</f>
        <v>22.871400000000015</v>
      </c>
      <c r="S87" s="5"/>
      <c r="T87" s="1"/>
      <c r="U87" s="9">
        <f t="shared" si="19"/>
        <v>10.5</v>
      </c>
      <c r="V87" s="1">
        <f t="shared" si="20"/>
        <v>8.4471331633935289</v>
      </c>
      <c r="W87" s="1">
        <v>11.1256</v>
      </c>
      <c r="X87" s="1">
        <v>10.950799999999999</v>
      </c>
      <c r="Y87" s="1">
        <v>10.374000000000001</v>
      </c>
      <c r="Z87" s="1">
        <v>10.658200000000001</v>
      </c>
      <c r="AA87" s="1">
        <v>11.242599999999999</v>
      </c>
      <c r="AB87" s="1">
        <v>13.4634</v>
      </c>
      <c r="AC87" s="1"/>
      <c r="AD87" s="1">
        <f t="shared" si="21"/>
        <v>23</v>
      </c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 t="s">
        <v>120</v>
      </c>
      <c r="B88" s="1" t="s">
        <v>39</v>
      </c>
      <c r="C88" s="1">
        <v>42</v>
      </c>
      <c r="D88" s="1">
        <v>70</v>
      </c>
      <c r="E88" s="1">
        <v>53</v>
      </c>
      <c r="F88" s="1">
        <v>48</v>
      </c>
      <c r="G88" s="6">
        <v>0.4</v>
      </c>
      <c r="H88" s="1">
        <v>55</v>
      </c>
      <c r="I88" s="1" t="s">
        <v>34</v>
      </c>
      <c r="J88" s="1">
        <v>53</v>
      </c>
      <c r="K88" s="1">
        <f t="shared" si="16"/>
        <v>0</v>
      </c>
      <c r="L88" s="1">
        <f t="shared" si="17"/>
        <v>53</v>
      </c>
      <c r="M88" s="1"/>
      <c r="N88" s="1"/>
      <c r="O88" s="1"/>
      <c r="P88" s="1">
        <v>49.5</v>
      </c>
      <c r="Q88" s="1">
        <f t="shared" si="18"/>
        <v>10.6</v>
      </c>
      <c r="R88" s="5">
        <f t="shared" si="22"/>
        <v>13.799999999999997</v>
      </c>
      <c r="S88" s="5"/>
      <c r="T88" s="1"/>
      <c r="U88" s="9">
        <f t="shared" si="19"/>
        <v>10.5</v>
      </c>
      <c r="V88" s="1">
        <f t="shared" si="20"/>
        <v>9.1981132075471699</v>
      </c>
      <c r="W88" s="1">
        <v>11</v>
      </c>
      <c r="X88" s="1">
        <v>8.8000000000000007</v>
      </c>
      <c r="Y88" s="1">
        <v>10.199999999999999</v>
      </c>
      <c r="Z88" s="1">
        <v>11</v>
      </c>
      <c r="AA88" s="1">
        <v>9.6</v>
      </c>
      <c r="AB88" s="1">
        <v>8.1999999999999993</v>
      </c>
      <c r="AC88" s="1"/>
      <c r="AD88" s="1">
        <f t="shared" si="21"/>
        <v>6</v>
      </c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 t="s">
        <v>121</v>
      </c>
      <c r="B89" s="1" t="s">
        <v>33</v>
      </c>
      <c r="C89" s="1">
        <v>90.997</v>
      </c>
      <c r="D89" s="1">
        <v>133.94</v>
      </c>
      <c r="E89" s="1">
        <v>70.268000000000001</v>
      </c>
      <c r="F89" s="1">
        <v>142.69800000000001</v>
      </c>
      <c r="G89" s="6">
        <v>1</v>
      </c>
      <c r="H89" s="1">
        <v>55</v>
      </c>
      <c r="I89" s="1" t="s">
        <v>34</v>
      </c>
      <c r="J89" s="1">
        <v>70.2</v>
      </c>
      <c r="K89" s="1">
        <f t="shared" si="16"/>
        <v>6.799999999999784E-2</v>
      </c>
      <c r="L89" s="1">
        <f t="shared" si="17"/>
        <v>70.268000000000001</v>
      </c>
      <c r="M89" s="1"/>
      <c r="N89" s="1"/>
      <c r="O89" s="1">
        <v>27.228799999999961</v>
      </c>
      <c r="P89" s="1"/>
      <c r="Q89" s="1">
        <f t="shared" si="18"/>
        <v>14.053599999999999</v>
      </c>
      <c r="R89" s="5"/>
      <c r="S89" s="5"/>
      <c r="T89" s="1"/>
      <c r="U89" s="9">
        <f t="shared" si="19"/>
        <v>12.091336027779356</v>
      </c>
      <c r="V89" s="1">
        <f t="shared" si="20"/>
        <v>12.091336027779356</v>
      </c>
      <c r="W89" s="1">
        <v>14.061199999999999</v>
      </c>
      <c r="X89" s="1">
        <v>19.912800000000001</v>
      </c>
      <c r="Y89" s="1">
        <v>20.767600000000002</v>
      </c>
      <c r="Z89" s="1">
        <v>13.8148</v>
      </c>
      <c r="AA89" s="1">
        <v>13.874000000000001</v>
      </c>
      <c r="AB89" s="1">
        <v>18.571400000000001</v>
      </c>
      <c r="AC89" s="1"/>
      <c r="AD89" s="1">
        <f t="shared" si="21"/>
        <v>0</v>
      </c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4" t="s">
        <v>122</v>
      </c>
      <c r="B90" s="14" t="s">
        <v>39</v>
      </c>
      <c r="C90" s="14"/>
      <c r="D90" s="14"/>
      <c r="E90" s="14"/>
      <c r="F90" s="14"/>
      <c r="G90" s="15">
        <v>0</v>
      </c>
      <c r="H90" s="14" t="e">
        <v>#N/A</v>
      </c>
      <c r="I90" s="14" t="s">
        <v>34</v>
      </c>
      <c r="J90" s="14"/>
      <c r="K90" s="14">
        <f t="shared" si="16"/>
        <v>0</v>
      </c>
      <c r="L90" s="14">
        <f t="shared" si="17"/>
        <v>0</v>
      </c>
      <c r="M90" s="14"/>
      <c r="N90" s="14"/>
      <c r="O90" s="14"/>
      <c r="P90" s="14"/>
      <c r="Q90" s="14">
        <f t="shared" si="18"/>
        <v>0</v>
      </c>
      <c r="R90" s="16"/>
      <c r="S90" s="16"/>
      <c r="T90" s="14"/>
      <c r="U90" s="17" t="e">
        <f t="shared" si="19"/>
        <v>#DIV/0!</v>
      </c>
      <c r="V90" s="14" t="e">
        <f t="shared" si="20"/>
        <v>#DIV/0!</v>
      </c>
      <c r="W90" s="14">
        <v>0</v>
      </c>
      <c r="X90" s="14">
        <v>0</v>
      </c>
      <c r="Y90" s="14">
        <v>0</v>
      </c>
      <c r="Z90" s="14">
        <v>0</v>
      </c>
      <c r="AA90" s="14">
        <v>0</v>
      </c>
      <c r="AB90" s="14">
        <v>0</v>
      </c>
      <c r="AC90" s="14" t="s">
        <v>40</v>
      </c>
      <c r="AD90" s="14">
        <f t="shared" si="21"/>
        <v>0</v>
      </c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 t="s">
        <v>123</v>
      </c>
      <c r="B91" s="1" t="s">
        <v>39</v>
      </c>
      <c r="C91" s="1">
        <v>64</v>
      </c>
      <c r="D91" s="1">
        <v>40</v>
      </c>
      <c r="E91" s="1">
        <v>72</v>
      </c>
      <c r="F91" s="1">
        <v>10</v>
      </c>
      <c r="G91" s="6">
        <v>0.4</v>
      </c>
      <c r="H91" s="1">
        <v>55</v>
      </c>
      <c r="I91" s="1" t="s">
        <v>34</v>
      </c>
      <c r="J91" s="1">
        <v>68</v>
      </c>
      <c r="K91" s="1">
        <f t="shared" si="16"/>
        <v>4</v>
      </c>
      <c r="L91" s="1">
        <f t="shared" si="17"/>
        <v>72</v>
      </c>
      <c r="M91" s="1"/>
      <c r="N91" s="1"/>
      <c r="O91" s="1">
        <v>42.599999999999987</v>
      </c>
      <c r="P91" s="1">
        <v>96.199999999999989</v>
      </c>
      <c r="Q91" s="1">
        <f t="shared" si="18"/>
        <v>14.4</v>
      </c>
      <c r="R91" s="5">
        <v>10</v>
      </c>
      <c r="S91" s="5"/>
      <c r="T91" s="1"/>
      <c r="U91" s="9">
        <f t="shared" si="19"/>
        <v>11.027777777777777</v>
      </c>
      <c r="V91" s="1">
        <f t="shared" si="20"/>
        <v>10.333333333333332</v>
      </c>
      <c r="W91" s="1">
        <v>16.399999999999999</v>
      </c>
      <c r="X91" s="1">
        <v>11.2</v>
      </c>
      <c r="Y91" s="1">
        <v>9.8000000000000007</v>
      </c>
      <c r="Z91" s="1">
        <v>12.6</v>
      </c>
      <c r="AA91" s="1">
        <v>12</v>
      </c>
      <c r="AB91" s="1">
        <v>10</v>
      </c>
      <c r="AC91" s="1"/>
      <c r="AD91" s="1">
        <f t="shared" si="21"/>
        <v>4</v>
      </c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4" t="s">
        <v>124</v>
      </c>
      <c r="B92" s="14" t="s">
        <v>33</v>
      </c>
      <c r="C92" s="14"/>
      <c r="D92" s="14"/>
      <c r="E92" s="14"/>
      <c r="F92" s="14"/>
      <c r="G92" s="15">
        <v>0</v>
      </c>
      <c r="H92" s="14">
        <v>50</v>
      </c>
      <c r="I92" s="14" t="s">
        <v>34</v>
      </c>
      <c r="J92" s="14"/>
      <c r="K92" s="14">
        <f t="shared" si="16"/>
        <v>0</v>
      </c>
      <c r="L92" s="14">
        <f t="shared" si="17"/>
        <v>0</v>
      </c>
      <c r="M92" s="14"/>
      <c r="N92" s="14"/>
      <c r="O92" s="14"/>
      <c r="P92" s="14"/>
      <c r="Q92" s="14">
        <f t="shared" si="18"/>
        <v>0</v>
      </c>
      <c r="R92" s="16"/>
      <c r="S92" s="16"/>
      <c r="T92" s="14"/>
      <c r="U92" s="17" t="e">
        <f t="shared" si="19"/>
        <v>#DIV/0!</v>
      </c>
      <c r="V92" s="14" t="e">
        <f t="shared" si="20"/>
        <v>#DIV/0!</v>
      </c>
      <c r="W92" s="14">
        <v>0</v>
      </c>
      <c r="X92" s="14">
        <v>0</v>
      </c>
      <c r="Y92" s="14">
        <v>0</v>
      </c>
      <c r="Z92" s="14">
        <v>0</v>
      </c>
      <c r="AA92" s="14">
        <v>0</v>
      </c>
      <c r="AB92" s="14">
        <v>0</v>
      </c>
      <c r="AC92" s="14" t="s">
        <v>40</v>
      </c>
      <c r="AD92" s="14">
        <f t="shared" si="21"/>
        <v>0</v>
      </c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 t="s">
        <v>125</v>
      </c>
      <c r="B93" s="1" t="s">
        <v>33</v>
      </c>
      <c r="C93" s="1"/>
      <c r="D93" s="1">
        <v>214.13</v>
      </c>
      <c r="E93" s="1"/>
      <c r="F93" s="1">
        <v>214.13</v>
      </c>
      <c r="G93" s="6">
        <v>1</v>
      </c>
      <c r="H93" s="1"/>
      <c r="I93" s="1" t="s">
        <v>34</v>
      </c>
      <c r="J93" s="1"/>
      <c r="K93" s="1">
        <f t="shared" si="16"/>
        <v>0</v>
      </c>
      <c r="L93" s="1">
        <f t="shared" si="17"/>
        <v>0</v>
      </c>
      <c r="M93" s="1"/>
      <c r="N93" s="1">
        <v>200</v>
      </c>
      <c r="O93" s="1">
        <v>227.4499999999999</v>
      </c>
      <c r="P93" s="1"/>
      <c r="Q93" s="1">
        <f t="shared" si="18"/>
        <v>0</v>
      </c>
      <c r="R93" s="5"/>
      <c r="S93" s="5"/>
      <c r="T93" s="1"/>
      <c r="U93" s="9" t="e">
        <f t="shared" si="19"/>
        <v>#DIV/0!</v>
      </c>
      <c r="V93" s="1" t="e">
        <f t="shared" si="20"/>
        <v>#DIV/0!</v>
      </c>
      <c r="W93" s="1">
        <v>0</v>
      </c>
      <c r="X93" s="1">
        <v>0</v>
      </c>
      <c r="Y93" s="1">
        <v>0</v>
      </c>
      <c r="Z93" s="1">
        <v>0</v>
      </c>
      <c r="AA93" s="1">
        <v>0</v>
      </c>
      <c r="AB93" s="1">
        <v>0</v>
      </c>
      <c r="AC93" s="1" t="s">
        <v>126</v>
      </c>
      <c r="AD93" s="1">
        <f t="shared" si="21"/>
        <v>0</v>
      </c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 t="s">
        <v>127</v>
      </c>
      <c r="B94" s="1" t="s">
        <v>39</v>
      </c>
      <c r="C94" s="1">
        <v>48</v>
      </c>
      <c r="D94" s="1">
        <v>150</v>
      </c>
      <c r="E94" s="1">
        <v>97</v>
      </c>
      <c r="F94" s="1">
        <v>84</v>
      </c>
      <c r="G94" s="6">
        <v>0.3</v>
      </c>
      <c r="H94" s="1">
        <v>30</v>
      </c>
      <c r="I94" s="1" t="s">
        <v>34</v>
      </c>
      <c r="J94" s="1">
        <v>109</v>
      </c>
      <c r="K94" s="1">
        <f t="shared" si="16"/>
        <v>-12</v>
      </c>
      <c r="L94" s="1">
        <f t="shared" si="17"/>
        <v>97</v>
      </c>
      <c r="M94" s="1"/>
      <c r="N94" s="1"/>
      <c r="O94" s="1"/>
      <c r="P94" s="1">
        <v>51.400000000000013</v>
      </c>
      <c r="Q94" s="1">
        <f t="shared" si="18"/>
        <v>19.399999999999999</v>
      </c>
      <c r="R94" s="5">
        <f t="shared" ref="R94:R99" si="23">10.5*Q94-P94-O94-N94-F94</f>
        <v>68.299999999999983</v>
      </c>
      <c r="S94" s="5"/>
      <c r="T94" s="1"/>
      <c r="U94" s="9">
        <f t="shared" si="19"/>
        <v>10.5</v>
      </c>
      <c r="V94" s="1">
        <f t="shared" si="20"/>
        <v>6.97938144329897</v>
      </c>
      <c r="W94" s="1">
        <v>17.600000000000001</v>
      </c>
      <c r="X94" s="1">
        <v>11</v>
      </c>
      <c r="Y94" s="1">
        <v>19.600000000000001</v>
      </c>
      <c r="Z94" s="1">
        <v>21.4</v>
      </c>
      <c r="AA94" s="1">
        <v>16.399999999999999</v>
      </c>
      <c r="AB94" s="1">
        <v>4.8</v>
      </c>
      <c r="AC94" s="1"/>
      <c r="AD94" s="1">
        <f t="shared" si="21"/>
        <v>20</v>
      </c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 t="s">
        <v>128</v>
      </c>
      <c r="B95" s="1" t="s">
        <v>39</v>
      </c>
      <c r="C95" s="1">
        <v>46</v>
      </c>
      <c r="D95" s="1">
        <v>83</v>
      </c>
      <c r="E95" s="1">
        <v>82</v>
      </c>
      <c r="F95" s="1">
        <v>6</v>
      </c>
      <c r="G95" s="6">
        <v>0.3</v>
      </c>
      <c r="H95" s="1">
        <v>30</v>
      </c>
      <c r="I95" s="1" t="s">
        <v>34</v>
      </c>
      <c r="J95" s="1">
        <v>87</v>
      </c>
      <c r="K95" s="1">
        <f t="shared" si="16"/>
        <v>-5</v>
      </c>
      <c r="L95" s="1">
        <f t="shared" si="17"/>
        <v>82</v>
      </c>
      <c r="M95" s="1"/>
      <c r="N95" s="1"/>
      <c r="O95" s="1">
        <v>27.98</v>
      </c>
      <c r="P95" s="1">
        <v>125.02</v>
      </c>
      <c r="Q95" s="1">
        <f t="shared" si="18"/>
        <v>16.399999999999999</v>
      </c>
      <c r="R95" s="5">
        <f t="shared" si="23"/>
        <v>13.199999999999992</v>
      </c>
      <c r="S95" s="5"/>
      <c r="T95" s="1"/>
      <c r="U95" s="9">
        <f t="shared" si="19"/>
        <v>10.5</v>
      </c>
      <c r="V95" s="1">
        <f t="shared" si="20"/>
        <v>9.6951219512195124</v>
      </c>
      <c r="W95" s="1">
        <v>20</v>
      </c>
      <c r="X95" s="1">
        <v>10</v>
      </c>
      <c r="Y95" s="1">
        <v>10.8</v>
      </c>
      <c r="Z95" s="1">
        <v>12.6</v>
      </c>
      <c r="AA95" s="1">
        <v>10.4</v>
      </c>
      <c r="AB95" s="1">
        <v>8.8000000000000007</v>
      </c>
      <c r="AC95" s="1"/>
      <c r="AD95" s="1">
        <f t="shared" si="21"/>
        <v>4</v>
      </c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 t="s">
        <v>129</v>
      </c>
      <c r="B96" s="1" t="s">
        <v>33</v>
      </c>
      <c r="C96" s="1">
        <v>1552.0160000000001</v>
      </c>
      <c r="D96" s="1">
        <v>3926.87</v>
      </c>
      <c r="E96" s="1">
        <v>4565.5010000000002</v>
      </c>
      <c r="F96" s="1">
        <v>603.99800000000005</v>
      </c>
      <c r="G96" s="6">
        <v>1</v>
      </c>
      <c r="H96" s="1">
        <v>60</v>
      </c>
      <c r="I96" s="1" t="s">
        <v>130</v>
      </c>
      <c r="J96" s="1">
        <v>4591.375</v>
      </c>
      <c r="K96" s="1">
        <f t="shared" si="16"/>
        <v>-25.873999999999796</v>
      </c>
      <c r="L96" s="1">
        <f t="shared" si="17"/>
        <v>1524.6260000000002</v>
      </c>
      <c r="M96" s="1">
        <v>3040.875</v>
      </c>
      <c r="N96" s="1">
        <v>400</v>
      </c>
      <c r="O96" s="1">
        <v>819.51440000000093</v>
      </c>
      <c r="P96" s="1">
        <v>854.23139999999921</v>
      </c>
      <c r="Q96" s="1">
        <f t="shared" si="18"/>
        <v>304.92520000000002</v>
      </c>
      <c r="R96" s="5">
        <f t="shared" si="23"/>
        <v>523.97080000000005</v>
      </c>
      <c r="S96" s="5"/>
      <c r="T96" s="1"/>
      <c r="U96" s="9">
        <f t="shared" si="19"/>
        <v>10.5</v>
      </c>
      <c r="V96" s="1">
        <f t="shared" si="20"/>
        <v>8.7816415304474678</v>
      </c>
      <c r="W96" s="1">
        <v>307.40440000000001</v>
      </c>
      <c r="X96" s="1">
        <v>300.12439999999998</v>
      </c>
      <c r="Y96" s="1">
        <v>279.03460000000001</v>
      </c>
      <c r="Z96" s="1">
        <v>291.4864</v>
      </c>
      <c r="AA96" s="1">
        <v>308.02820000000003</v>
      </c>
      <c r="AB96" s="1">
        <v>262.08659999999998</v>
      </c>
      <c r="AC96" s="1"/>
      <c r="AD96" s="1">
        <f t="shared" si="21"/>
        <v>524</v>
      </c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 t="s">
        <v>131</v>
      </c>
      <c r="B97" s="1" t="s">
        <v>39</v>
      </c>
      <c r="C97" s="1">
        <v>50</v>
      </c>
      <c r="D97" s="1"/>
      <c r="E97" s="1">
        <v>20</v>
      </c>
      <c r="F97" s="1">
        <v>20</v>
      </c>
      <c r="G97" s="6">
        <v>0.1</v>
      </c>
      <c r="H97" s="1">
        <v>60</v>
      </c>
      <c r="I97" s="1" t="s">
        <v>34</v>
      </c>
      <c r="J97" s="1">
        <v>22</v>
      </c>
      <c r="K97" s="1">
        <f t="shared" si="16"/>
        <v>-2</v>
      </c>
      <c r="L97" s="1">
        <f t="shared" si="17"/>
        <v>20</v>
      </c>
      <c r="M97" s="1"/>
      <c r="N97" s="1"/>
      <c r="O97" s="1">
        <v>10</v>
      </c>
      <c r="P97" s="1"/>
      <c r="Q97" s="1">
        <f t="shared" si="18"/>
        <v>4</v>
      </c>
      <c r="R97" s="5">
        <f t="shared" si="23"/>
        <v>12</v>
      </c>
      <c r="S97" s="5"/>
      <c r="T97" s="1"/>
      <c r="U97" s="9">
        <f t="shared" si="19"/>
        <v>10.5</v>
      </c>
      <c r="V97" s="1">
        <f t="shared" si="20"/>
        <v>7.5</v>
      </c>
      <c r="W97" s="1">
        <v>3.8</v>
      </c>
      <c r="X97" s="1">
        <v>4.8</v>
      </c>
      <c r="Y97" s="1">
        <v>5.2</v>
      </c>
      <c r="Z97" s="1">
        <v>4.5999999999999996</v>
      </c>
      <c r="AA97" s="1">
        <v>4.2</v>
      </c>
      <c r="AB97" s="1">
        <v>7.8</v>
      </c>
      <c r="AC97" s="1"/>
      <c r="AD97" s="1">
        <f t="shared" si="21"/>
        <v>1</v>
      </c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 t="s">
        <v>132</v>
      </c>
      <c r="B98" s="1" t="s">
        <v>33</v>
      </c>
      <c r="C98" s="1">
        <v>2184.7539999999999</v>
      </c>
      <c r="D98" s="1">
        <v>7677.3270000000002</v>
      </c>
      <c r="E98" s="1">
        <v>7944.3739999999998</v>
      </c>
      <c r="F98" s="1">
        <v>1549.1020000000001</v>
      </c>
      <c r="G98" s="6">
        <v>1</v>
      </c>
      <c r="H98" s="1">
        <v>60</v>
      </c>
      <c r="I98" s="1" t="s">
        <v>34</v>
      </c>
      <c r="J98" s="1">
        <v>7904.94</v>
      </c>
      <c r="K98" s="1">
        <f t="shared" si="16"/>
        <v>39.434000000000196</v>
      </c>
      <c r="L98" s="1">
        <f t="shared" si="17"/>
        <v>2396.2339999999995</v>
      </c>
      <c r="M98" s="1">
        <v>5548.14</v>
      </c>
      <c r="N98" s="1">
        <v>700</v>
      </c>
      <c r="O98" s="1">
        <v>877.66300000000115</v>
      </c>
      <c r="P98" s="1">
        <v>1280</v>
      </c>
      <c r="Q98" s="1">
        <f t="shared" si="18"/>
        <v>479.24679999999989</v>
      </c>
      <c r="R98" s="5">
        <f t="shared" si="23"/>
        <v>625.32639999999788</v>
      </c>
      <c r="S98" s="5"/>
      <c r="T98" s="1"/>
      <c r="U98" s="9">
        <f t="shared" si="19"/>
        <v>10.500000000000002</v>
      </c>
      <c r="V98" s="1">
        <f t="shared" si="20"/>
        <v>9.1951892010546601</v>
      </c>
      <c r="W98" s="1">
        <v>502.04160000000002</v>
      </c>
      <c r="X98" s="1">
        <v>490.65699999999998</v>
      </c>
      <c r="Y98" s="1">
        <v>494.59579999999988</v>
      </c>
      <c r="Z98" s="1">
        <v>508.49540000000002</v>
      </c>
      <c r="AA98" s="1">
        <v>485.40019999999998</v>
      </c>
      <c r="AB98" s="1">
        <v>415.60739999999998</v>
      </c>
      <c r="AC98" s="1"/>
      <c r="AD98" s="1">
        <f t="shared" si="21"/>
        <v>625</v>
      </c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 t="s">
        <v>133</v>
      </c>
      <c r="B99" s="1" t="s">
        <v>33</v>
      </c>
      <c r="C99" s="1">
        <v>1613.3320000000001</v>
      </c>
      <c r="D99" s="1">
        <v>9611.5879999999997</v>
      </c>
      <c r="E99" s="1">
        <v>9390.4500000000007</v>
      </c>
      <c r="F99" s="1">
        <v>1341.961</v>
      </c>
      <c r="G99" s="6">
        <v>1</v>
      </c>
      <c r="H99" s="1">
        <v>60</v>
      </c>
      <c r="I99" s="1" t="s">
        <v>130</v>
      </c>
      <c r="J99" s="1">
        <v>9367.26</v>
      </c>
      <c r="K99" s="1">
        <f t="shared" si="16"/>
        <v>23.190000000000509</v>
      </c>
      <c r="L99" s="1">
        <f t="shared" si="17"/>
        <v>2357.1900000000005</v>
      </c>
      <c r="M99" s="1">
        <v>7033.26</v>
      </c>
      <c r="N99" s="1">
        <v>700</v>
      </c>
      <c r="O99" s="1">
        <v>1382.6469999999999</v>
      </c>
      <c r="P99" s="1">
        <v>1084.9296000000011</v>
      </c>
      <c r="Q99" s="1">
        <f t="shared" si="18"/>
        <v>471.4380000000001</v>
      </c>
      <c r="R99" s="5">
        <f t="shared" si="23"/>
        <v>440.56139999999982</v>
      </c>
      <c r="S99" s="5"/>
      <c r="T99" s="1"/>
      <c r="U99" s="9">
        <f t="shared" si="19"/>
        <v>10.5</v>
      </c>
      <c r="V99" s="1">
        <f t="shared" si="20"/>
        <v>9.5654945082916534</v>
      </c>
      <c r="W99" s="1">
        <v>507.34680000000009</v>
      </c>
      <c r="X99" s="1">
        <v>513.07000000000005</v>
      </c>
      <c r="Y99" s="1">
        <v>481.51540000000011</v>
      </c>
      <c r="Z99" s="1">
        <v>493.70319999999998</v>
      </c>
      <c r="AA99" s="1">
        <v>499.53039999999999</v>
      </c>
      <c r="AB99" s="1">
        <v>479.15879999999999</v>
      </c>
      <c r="AC99" s="1"/>
      <c r="AD99" s="1">
        <f t="shared" si="21"/>
        <v>441</v>
      </c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 t="s">
        <v>134</v>
      </c>
      <c r="B100" s="1" t="s">
        <v>39</v>
      </c>
      <c r="C100" s="1">
        <v>15</v>
      </c>
      <c r="D100" s="1">
        <v>36</v>
      </c>
      <c r="E100" s="1">
        <v>3</v>
      </c>
      <c r="F100" s="1">
        <v>36</v>
      </c>
      <c r="G100" s="6">
        <v>0.2</v>
      </c>
      <c r="H100" s="1">
        <v>30</v>
      </c>
      <c r="I100" s="1" t="s">
        <v>34</v>
      </c>
      <c r="J100" s="1">
        <v>3</v>
      </c>
      <c r="K100" s="1">
        <f t="shared" ref="K100:K101" si="24">E100-J100</f>
        <v>0</v>
      </c>
      <c r="L100" s="1">
        <f t="shared" si="17"/>
        <v>3</v>
      </c>
      <c r="M100" s="1"/>
      <c r="N100" s="1"/>
      <c r="O100" s="1">
        <v>30.399999999999991</v>
      </c>
      <c r="P100" s="1"/>
      <c r="Q100" s="1">
        <f t="shared" si="18"/>
        <v>0.6</v>
      </c>
      <c r="R100" s="5"/>
      <c r="S100" s="5"/>
      <c r="T100" s="1"/>
      <c r="U100" s="9">
        <f t="shared" si="19"/>
        <v>110.66666666666666</v>
      </c>
      <c r="V100" s="1">
        <f t="shared" si="20"/>
        <v>110.66666666666666</v>
      </c>
      <c r="W100" s="1">
        <v>2.4</v>
      </c>
      <c r="X100" s="1">
        <v>6.6</v>
      </c>
      <c r="Y100" s="1">
        <v>6.4</v>
      </c>
      <c r="Z100" s="1">
        <v>1.6</v>
      </c>
      <c r="AA100" s="1">
        <v>0</v>
      </c>
      <c r="AB100" s="1">
        <v>2</v>
      </c>
      <c r="AC100" s="1"/>
      <c r="AD100" s="1">
        <f t="shared" si="21"/>
        <v>0</v>
      </c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4" t="s">
        <v>135</v>
      </c>
      <c r="B101" s="14" t="s">
        <v>33</v>
      </c>
      <c r="C101" s="14"/>
      <c r="D101" s="14"/>
      <c r="E101" s="14"/>
      <c r="F101" s="14"/>
      <c r="G101" s="15">
        <v>0</v>
      </c>
      <c r="H101" s="14" t="e">
        <v>#N/A</v>
      </c>
      <c r="I101" s="14" t="s">
        <v>34</v>
      </c>
      <c r="J101" s="14"/>
      <c r="K101" s="14">
        <f t="shared" si="24"/>
        <v>0</v>
      </c>
      <c r="L101" s="14">
        <f t="shared" si="17"/>
        <v>0</v>
      </c>
      <c r="M101" s="14"/>
      <c r="N101" s="14"/>
      <c r="O101" s="14"/>
      <c r="P101" s="14"/>
      <c r="Q101" s="14">
        <f t="shared" si="18"/>
        <v>0</v>
      </c>
      <c r="R101" s="16"/>
      <c r="S101" s="16"/>
      <c r="T101" s="14"/>
      <c r="U101" s="17" t="e">
        <f t="shared" si="19"/>
        <v>#DIV/0!</v>
      </c>
      <c r="V101" s="14" t="e">
        <f t="shared" si="20"/>
        <v>#DIV/0!</v>
      </c>
      <c r="W101" s="14">
        <v>0</v>
      </c>
      <c r="X101" s="14">
        <v>0</v>
      </c>
      <c r="Y101" s="14">
        <v>0</v>
      </c>
      <c r="Z101" s="14">
        <v>0</v>
      </c>
      <c r="AA101" s="14">
        <v>0</v>
      </c>
      <c r="AB101" s="14">
        <v>0</v>
      </c>
      <c r="AC101" s="14" t="s">
        <v>40</v>
      </c>
      <c r="AD101" s="14">
        <f t="shared" si="21"/>
        <v>0</v>
      </c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</sheetData>
  <autoFilter ref="A3:AD101" xr:uid="{292FC9A5-EF23-469C-8D9C-EC7651DD6FC5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2024-07-25T13:43:52Z</dcterms:created>
  <dcterms:modified xsi:type="dcterms:W3CDTF">2024-07-26T08:17:05Z</dcterms:modified>
</cp:coreProperties>
</file>