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7,24 ПОКОМ филиалы\"/>
    </mc:Choice>
  </mc:AlternateContent>
  <xr:revisionPtr revIDLastSave="0" documentId="13_ncr:1_{B052AA8E-85D8-47BE-A2FF-5864B43348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6" i="1" l="1"/>
  <c r="AD95" i="1"/>
  <c r="AD94" i="1"/>
  <c r="AD84" i="1"/>
  <c r="AD19" i="1"/>
  <c r="R97" i="1"/>
  <c r="AD97" i="1" s="1"/>
  <c r="R93" i="1"/>
  <c r="R87" i="1"/>
  <c r="R79" i="1"/>
  <c r="AD79" i="1" s="1"/>
  <c r="R77" i="1"/>
  <c r="R76" i="1"/>
  <c r="AD76" i="1" s="1"/>
  <c r="R75" i="1"/>
  <c r="R74" i="1"/>
  <c r="AD74" i="1" s="1"/>
  <c r="R73" i="1"/>
  <c r="R72" i="1"/>
  <c r="AD72" i="1" s="1"/>
  <c r="R71" i="1"/>
  <c r="R63" i="1"/>
  <c r="AD63" i="1" s="1"/>
  <c r="R62" i="1"/>
  <c r="R58" i="1"/>
  <c r="AD58" i="1" s="1"/>
  <c r="R56" i="1"/>
  <c r="R46" i="1"/>
  <c r="AD46" i="1" s="1"/>
  <c r="R45" i="1"/>
  <c r="R43" i="1"/>
  <c r="R41" i="1"/>
  <c r="R40" i="1"/>
  <c r="AD40" i="1" s="1"/>
  <c r="R38" i="1"/>
  <c r="AD38" i="1" s="1"/>
  <c r="R37" i="1"/>
  <c r="R31" i="1"/>
  <c r="AD31" i="1" s="1"/>
  <c r="R26" i="1"/>
  <c r="R14" i="1"/>
  <c r="AD14" i="1" s="1"/>
  <c r="R13" i="1"/>
  <c r="R12" i="1"/>
  <c r="R6" i="1"/>
  <c r="AD6" i="1" s="1"/>
  <c r="AD12" i="1" l="1"/>
  <c r="AD43" i="1"/>
  <c r="AD62" i="1"/>
  <c r="AD87" i="1"/>
  <c r="AD26" i="1"/>
  <c r="AD37" i="1"/>
  <c r="AD41" i="1"/>
  <c r="AD45" i="1"/>
  <c r="AD56" i="1"/>
  <c r="AD71" i="1"/>
  <c r="AD73" i="1"/>
  <c r="AD75" i="1"/>
  <c r="AD77" i="1"/>
  <c r="AD93" i="1"/>
  <c r="U76" i="1"/>
  <c r="AD13" i="1"/>
  <c r="F58" i="1"/>
  <c r="E58" i="1"/>
  <c r="P58" i="1" s="1"/>
  <c r="AD20" i="1"/>
  <c r="AD34" i="1"/>
  <c r="AD54" i="1"/>
  <c r="AD70" i="1"/>
  <c r="AD78" i="1"/>
  <c r="AD80" i="1"/>
  <c r="AD86" i="1"/>
  <c r="AD90" i="1"/>
  <c r="AD91" i="1"/>
  <c r="AD98" i="1"/>
  <c r="P7" i="1"/>
  <c r="Q7" i="1" s="1"/>
  <c r="R7" i="1" s="1"/>
  <c r="P8" i="1"/>
  <c r="P9" i="1"/>
  <c r="Q9" i="1" s="1"/>
  <c r="R9" i="1" s="1"/>
  <c r="P10" i="1"/>
  <c r="P11" i="1"/>
  <c r="Q11" i="1" s="1"/>
  <c r="R11" i="1" s="1"/>
  <c r="P12" i="1"/>
  <c r="U12" i="1" s="1"/>
  <c r="P13" i="1"/>
  <c r="U13" i="1" s="1"/>
  <c r="P14" i="1"/>
  <c r="U14" i="1" s="1"/>
  <c r="P15" i="1"/>
  <c r="Q15" i="1" s="1"/>
  <c r="R15" i="1" s="1"/>
  <c r="P16" i="1"/>
  <c r="P17" i="1"/>
  <c r="Q17" i="1" s="1"/>
  <c r="R17" i="1" s="1"/>
  <c r="P18" i="1"/>
  <c r="P19" i="1"/>
  <c r="P20" i="1"/>
  <c r="U20" i="1" s="1"/>
  <c r="P21" i="1"/>
  <c r="P22" i="1"/>
  <c r="Q22" i="1" s="1"/>
  <c r="R22" i="1" s="1"/>
  <c r="P23" i="1"/>
  <c r="P24" i="1"/>
  <c r="Q24" i="1" s="1"/>
  <c r="R24" i="1" s="1"/>
  <c r="P25" i="1"/>
  <c r="P26" i="1"/>
  <c r="U26" i="1" s="1"/>
  <c r="P27" i="1"/>
  <c r="P28" i="1"/>
  <c r="Q28" i="1" s="1"/>
  <c r="R28" i="1" s="1"/>
  <c r="P29" i="1"/>
  <c r="P30" i="1"/>
  <c r="Q30" i="1" s="1"/>
  <c r="R30" i="1" s="1"/>
  <c r="P31" i="1"/>
  <c r="U31" i="1" s="1"/>
  <c r="P32" i="1"/>
  <c r="Q32" i="1" s="1"/>
  <c r="R32" i="1" s="1"/>
  <c r="P33" i="1"/>
  <c r="P34" i="1"/>
  <c r="U34" i="1" s="1"/>
  <c r="P35" i="1"/>
  <c r="P36" i="1"/>
  <c r="P37" i="1"/>
  <c r="U37" i="1" s="1"/>
  <c r="P38" i="1"/>
  <c r="U38" i="1" s="1"/>
  <c r="P39" i="1"/>
  <c r="P40" i="1"/>
  <c r="U40" i="1" s="1"/>
  <c r="P41" i="1"/>
  <c r="U41" i="1" s="1"/>
  <c r="P42" i="1"/>
  <c r="P43" i="1"/>
  <c r="U43" i="1" s="1"/>
  <c r="P44" i="1"/>
  <c r="P45" i="1"/>
  <c r="U45" i="1" s="1"/>
  <c r="P46" i="1"/>
  <c r="U46" i="1" s="1"/>
  <c r="P47" i="1"/>
  <c r="P48" i="1"/>
  <c r="P49" i="1"/>
  <c r="P50" i="1"/>
  <c r="P51" i="1"/>
  <c r="P52" i="1"/>
  <c r="P53" i="1"/>
  <c r="P54" i="1"/>
  <c r="U54" i="1" s="1"/>
  <c r="P55" i="1"/>
  <c r="P56" i="1"/>
  <c r="U56" i="1" s="1"/>
  <c r="P57" i="1"/>
  <c r="P59" i="1"/>
  <c r="P60" i="1"/>
  <c r="P61" i="1"/>
  <c r="P62" i="1"/>
  <c r="U62" i="1" s="1"/>
  <c r="P63" i="1"/>
  <c r="U63" i="1" s="1"/>
  <c r="P64" i="1"/>
  <c r="P65" i="1"/>
  <c r="P66" i="1"/>
  <c r="P67" i="1"/>
  <c r="P68" i="1"/>
  <c r="P69" i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P77" i="1"/>
  <c r="U77" i="1" s="1"/>
  <c r="P78" i="1"/>
  <c r="U78" i="1" s="1"/>
  <c r="P79" i="1"/>
  <c r="U79" i="1" s="1"/>
  <c r="P80" i="1"/>
  <c r="U80" i="1" s="1"/>
  <c r="P81" i="1"/>
  <c r="Q81" i="1" s="1"/>
  <c r="R81" i="1" s="1"/>
  <c r="P82" i="1"/>
  <c r="P83" i="1"/>
  <c r="Q83" i="1" s="1"/>
  <c r="R83" i="1" s="1"/>
  <c r="P84" i="1"/>
  <c r="P85" i="1"/>
  <c r="Q85" i="1" s="1"/>
  <c r="R85" i="1" s="1"/>
  <c r="P86" i="1"/>
  <c r="U86" i="1" s="1"/>
  <c r="P87" i="1"/>
  <c r="U87" i="1" s="1"/>
  <c r="P88" i="1"/>
  <c r="P89" i="1"/>
  <c r="P90" i="1"/>
  <c r="U90" i="1" s="1"/>
  <c r="P91" i="1"/>
  <c r="U91" i="1" s="1"/>
  <c r="P92" i="1"/>
  <c r="V92" i="1" s="1"/>
  <c r="P93" i="1"/>
  <c r="U93" i="1" s="1"/>
  <c r="P94" i="1"/>
  <c r="P95" i="1"/>
  <c r="U95" i="1" s="1"/>
  <c r="P96" i="1"/>
  <c r="U96" i="1" s="1"/>
  <c r="P97" i="1"/>
  <c r="U97" i="1" s="1"/>
  <c r="P98" i="1"/>
  <c r="V98" i="1" s="1"/>
  <c r="P6" i="1"/>
  <c r="U6" i="1" s="1"/>
  <c r="U85" i="1" l="1"/>
  <c r="AD85" i="1"/>
  <c r="U83" i="1"/>
  <c r="AD83" i="1"/>
  <c r="U81" i="1"/>
  <c r="AD81" i="1"/>
  <c r="U32" i="1"/>
  <c r="AD32" i="1"/>
  <c r="U30" i="1"/>
  <c r="AD30" i="1"/>
  <c r="U28" i="1"/>
  <c r="AD28" i="1"/>
  <c r="U24" i="1"/>
  <c r="AD24" i="1"/>
  <c r="U22" i="1"/>
  <c r="AD22" i="1"/>
  <c r="V94" i="1"/>
  <c r="U94" i="1"/>
  <c r="Q84" i="1"/>
  <c r="U84" i="1"/>
  <c r="Q19" i="1"/>
  <c r="U19" i="1"/>
  <c r="U17" i="1"/>
  <c r="AD17" i="1"/>
  <c r="U15" i="1"/>
  <c r="AD15" i="1"/>
  <c r="U11" i="1"/>
  <c r="AD11" i="1"/>
  <c r="U9" i="1"/>
  <c r="AD9" i="1"/>
  <c r="U7" i="1"/>
  <c r="AD7" i="1"/>
  <c r="U58" i="1"/>
  <c r="V96" i="1"/>
  <c r="Q96" i="1"/>
  <c r="Q82" i="1"/>
  <c r="R82" i="1" s="1"/>
  <c r="Q57" i="1"/>
  <c r="R57" i="1" s="1"/>
  <c r="Q55" i="1"/>
  <c r="R55" i="1" s="1"/>
  <c r="Q33" i="1"/>
  <c r="R33" i="1" s="1"/>
  <c r="Q29" i="1"/>
  <c r="R29" i="1" s="1"/>
  <c r="Q27" i="1"/>
  <c r="R27" i="1" s="1"/>
  <c r="Q35" i="1"/>
  <c r="R35" i="1" s="1"/>
  <c r="Q39" i="1"/>
  <c r="R39" i="1" s="1"/>
  <c r="Q47" i="1"/>
  <c r="R47" i="1" s="1"/>
  <c r="Q51" i="1"/>
  <c r="R51" i="1" s="1"/>
  <c r="Q60" i="1"/>
  <c r="R60" i="1" s="1"/>
  <c r="Q64" i="1"/>
  <c r="R64" i="1" s="1"/>
  <c r="Q68" i="1"/>
  <c r="R68" i="1" s="1"/>
  <c r="Q88" i="1"/>
  <c r="R88" i="1" s="1"/>
  <c r="Q94" i="1"/>
  <c r="V97" i="1"/>
  <c r="V95" i="1"/>
  <c r="Q95" i="1"/>
  <c r="V93" i="1"/>
  <c r="Q89" i="1"/>
  <c r="R89" i="1" s="1"/>
  <c r="Q69" i="1"/>
  <c r="R69" i="1" s="1"/>
  <c r="Q67" i="1"/>
  <c r="R67" i="1" s="1"/>
  <c r="Q65" i="1"/>
  <c r="R65" i="1" s="1"/>
  <c r="Q61" i="1"/>
  <c r="R61" i="1" s="1"/>
  <c r="Q59" i="1"/>
  <c r="R59" i="1" s="1"/>
  <c r="Q52" i="1"/>
  <c r="R52" i="1" s="1"/>
  <c r="Q50" i="1"/>
  <c r="R50" i="1" s="1"/>
  <c r="Q48" i="1"/>
  <c r="R48" i="1" s="1"/>
  <c r="Q44" i="1"/>
  <c r="R44" i="1" s="1"/>
  <c r="Q42" i="1"/>
  <c r="R42" i="1" s="1"/>
  <c r="Q36" i="1"/>
  <c r="R36" i="1" s="1"/>
  <c r="Q18" i="1"/>
  <c r="R18" i="1" s="1"/>
  <c r="Q16" i="1"/>
  <c r="R16" i="1" s="1"/>
  <c r="Q10" i="1"/>
  <c r="R10" i="1" s="1"/>
  <c r="Q8" i="1"/>
  <c r="R8" i="1" s="1"/>
  <c r="Q49" i="1"/>
  <c r="R49" i="1" s="1"/>
  <c r="Q53" i="1"/>
  <c r="R53" i="1" s="1"/>
  <c r="Q66" i="1"/>
  <c r="R66" i="1" s="1"/>
  <c r="Q92" i="1"/>
  <c r="R92" i="1" s="1"/>
  <c r="Q21" i="1"/>
  <c r="R21" i="1" s="1"/>
  <c r="Q23" i="1"/>
  <c r="R23" i="1" s="1"/>
  <c r="Q25" i="1"/>
  <c r="R25" i="1" s="1"/>
  <c r="V6" i="1"/>
  <c r="U98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23" i="1" l="1"/>
  <c r="U23" i="1"/>
  <c r="U92" i="1"/>
  <c r="AD92" i="1"/>
  <c r="U53" i="1"/>
  <c r="AD53" i="1"/>
  <c r="AD8" i="1"/>
  <c r="AD5" i="1" s="1"/>
  <c r="U8" i="1"/>
  <c r="R5" i="1"/>
  <c r="AD16" i="1"/>
  <c r="U16" i="1"/>
  <c r="AD36" i="1"/>
  <c r="U36" i="1"/>
  <c r="AD44" i="1"/>
  <c r="U44" i="1"/>
  <c r="AD50" i="1"/>
  <c r="U50" i="1"/>
  <c r="AD59" i="1"/>
  <c r="U59" i="1"/>
  <c r="AD65" i="1"/>
  <c r="U65" i="1"/>
  <c r="AD69" i="1"/>
  <c r="U69" i="1"/>
  <c r="U68" i="1"/>
  <c r="AD68" i="1"/>
  <c r="U60" i="1"/>
  <c r="AD60" i="1"/>
  <c r="U47" i="1"/>
  <c r="AD47" i="1"/>
  <c r="U35" i="1"/>
  <c r="AD35" i="1"/>
  <c r="AD29" i="1"/>
  <c r="U29" i="1"/>
  <c r="AD55" i="1"/>
  <c r="U55" i="1"/>
  <c r="AD82" i="1"/>
  <c r="U82" i="1"/>
  <c r="AD25" i="1"/>
  <c r="U25" i="1"/>
  <c r="AD21" i="1"/>
  <c r="U21" i="1"/>
  <c r="U66" i="1"/>
  <c r="AD66" i="1"/>
  <c r="U49" i="1"/>
  <c r="AD49" i="1"/>
  <c r="AD10" i="1"/>
  <c r="U10" i="1"/>
  <c r="AD18" i="1"/>
  <c r="U18" i="1"/>
  <c r="AD42" i="1"/>
  <c r="U42" i="1"/>
  <c r="AD48" i="1"/>
  <c r="U48" i="1"/>
  <c r="AD52" i="1"/>
  <c r="U52" i="1"/>
  <c r="AD61" i="1"/>
  <c r="U61" i="1"/>
  <c r="AD67" i="1"/>
  <c r="U67" i="1"/>
  <c r="AD89" i="1"/>
  <c r="U89" i="1"/>
  <c r="U88" i="1"/>
  <c r="AD88" i="1"/>
  <c r="U64" i="1"/>
  <c r="AD64" i="1"/>
  <c r="U51" i="1"/>
  <c r="AD51" i="1"/>
  <c r="U39" i="1"/>
  <c r="AD39" i="1"/>
  <c r="AD27" i="1"/>
  <c r="U27" i="1"/>
  <c r="AD33" i="1"/>
  <c r="U33" i="1"/>
  <c r="AD57" i="1"/>
  <c r="U57" i="1"/>
  <c r="Q5" i="1"/>
  <c r="K5" i="1"/>
</calcChain>
</file>

<file path=xl/sharedStrings.xml><?xml version="1.0" encoding="utf-8"?>
<sst xmlns="http://schemas.openxmlformats.org/spreadsheetml/2006/main" count="349" uniqueCount="147">
  <si>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</si>
  <si>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</si>
  <si>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</si>
  <si>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</si>
  <si>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</si>
  <si>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</si>
  <si>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</si>
  <si>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</si>
  <si>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</si>
  <si>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</si>
  <si>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</si>
  <si>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</si>
  <si>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</si>
  <si>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</si>
  <si>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</si>
  <si>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</si>
  <si>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</si>
  <si>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</si>
  <si>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</si>
  <si>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</si>
  <si>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</si>
  <si>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</si>
  <si>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</si>
  <si>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</si>
  <si>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</si>
  <si>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</si>
  <si>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</si>
  <si>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</si>
  <si>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</si>
  <si>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</si>
  <si>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</si>
  <si>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</si>
  <si>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</si>
  <si>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</si>
  <si>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</si>
  <si>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</si>
  <si>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</si>
  <si>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</si>
  <si>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</si>
  <si>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</si>
  <si>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</si>
  <si>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</si>
  <si>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</si>
  <si>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</si>
  <si>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</si>
  <si>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</si>
  <si>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</si>
  <si>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</si>
  <si>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</si>
  <si>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</si>
  <si>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</si>
  <si>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</si>
  <si>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</si>
  <si>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</si>
  <si>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</si>
  <si>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</si>
  <si>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</si>
  <si>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</si>
  <si>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</si>
  <si>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</si>
  <si>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</si>
  <si>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</si>
  <si>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</si>
  <si>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</si>
  <si>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</si>
  <si>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</si>
  <si>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</si>
  <si>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</si>
  <si>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</si>
  <si>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</si>
  <si>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</si>
  <si>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</si>
  <si>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</si>
  <si>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</si>
  <si>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</si>
  <si>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</si>
  <si>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</si>
  <si>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</si>
  <si>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</si>
  <si>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</si>
  <si>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</si>
  <si>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</si>
  <si>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</si>
  <si>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</si>
  <si>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</si>
  <si>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</si>
  <si>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</si>
  <si>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</si>
  <si>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</si>
  <si>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</si>
  <si>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</si>
  <si>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</si>
  <si>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</si>
  <si>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</si>
  <si>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</si>
  <si>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</si>
  <si>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</si>
  <si>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</si>
  <si>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</si>
  <si>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</si>
  <si>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</si>
  <si>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</si>
  <si>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</si>
  <si>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</si>
  <si>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</si>
  <si>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</si>
  <si>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</si>
  <si>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</si>
  <si>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</si>
  <si>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</si>
  <si>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</si>
  <si>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</si>
  <si>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</si>
  <si>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</si>
  <si>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</si>
  <si>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</si>
  <si>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</si>
  <si>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</si>
  <si>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</si>
  <si>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</si>
  <si>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</si>
  <si>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</si>
  <si>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</si>
  <si>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</si>
  <si>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</si>
  <si>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</si>
  <si>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</si>
  <si>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</si>
  <si>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</si>
  <si>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</si>
  <si>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</si>
  <si>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</si>
  <si>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</si>
  <si>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</si>
  <si>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</si>
  <si>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</si>
  <si>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</si>
  <si>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</si>
  <si>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</si>
  <si>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</si>
  <si>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</si>
  <si>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</t>
  </si>
  <si>
    <t>есть дубль</t>
  </si>
  <si>
    <t>слабая реализация</t>
  </si>
  <si>
    <t>31,07,24 филиал обнулил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</si>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</sst>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9" customWidth="1"/>
    <col min="8" max="8" width="5.28515625" customWidth="1"/>
    <col min="9" max="9" width="20.85546875" customWidth="1"/>
    <col min="10" max="11" width="6.42578125" customWidth="1"/>
    <col min="12" max="13" width="0.5703125" customWidth="1"/>
    <col min="14" max="19" width="6.42578125" customWidth="1"/>
    <col min="20" max="20" width="21.5703125" customWidth="1"/>
    <col min="21" max="22" width="5.140625" customWidth="1"/>
    <col min="23" max="28" width="6.7109375" customWidth="1"/>
    <col min="29" max="29" width="26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46018.59599999999</v>
      </c>
      <c r="F5" s="4">
        <f>SUM(F6:F495)</f>
        <v>47518.418000000005</v>
      </c>
      <c r="G5" s="7"/>
      <c r="H5" s="1"/>
      <c r="I5" s="1"/>
      <c r="J5" s="4">
        <f t="shared" ref="J5:S5" si="0">SUM(J6:J495)</f>
        <v>46460.585000000006</v>
      </c>
      <c r="K5" s="4">
        <f t="shared" si="0"/>
        <v>-441.98899999999969</v>
      </c>
      <c r="L5" s="4">
        <f t="shared" si="0"/>
        <v>0</v>
      </c>
      <c r="M5" s="4">
        <f t="shared" si="0"/>
        <v>0</v>
      </c>
      <c r="N5" s="4">
        <f t="shared" si="0"/>
        <v>15872.67864</v>
      </c>
      <c r="O5" s="4">
        <f t="shared" si="0"/>
        <v>15020</v>
      </c>
      <c r="P5" s="4">
        <f t="shared" si="0"/>
        <v>9203.7191999999977</v>
      </c>
      <c r="Q5" s="4">
        <f t="shared" si="0"/>
        <v>18488.103180000006</v>
      </c>
      <c r="R5" s="4">
        <f t="shared" si="0"/>
        <v>19033.484180000007</v>
      </c>
      <c r="S5" s="4">
        <f t="shared" si="0"/>
        <v>70</v>
      </c>
      <c r="T5" s="1"/>
      <c r="U5" s="1"/>
      <c r="V5" s="1"/>
      <c r="W5" s="4">
        <f t="shared" ref="W5:AB5" si="1">SUM(W6:W495)</f>
        <v>10111.791800000001</v>
      </c>
      <c r="X5" s="4">
        <f t="shared" si="1"/>
        <v>9387.6327999999976</v>
      </c>
      <c r="Y5" s="4">
        <f t="shared" si="1"/>
        <v>8548.8407999999963</v>
      </c>
      <c r="Z5" s="4">
        <f t="shared" si="1"/>
        <v>8706.1720000000005</v>
      </c>
      <c r="AA5" s="4">
        <f t="shared" si="1"/>
        <v>8619.4930000000004</v>
      </c>
      <c r="AB5" s="4">
        <f t="shared" si="1"/>
        <v>8464.756199999998</v>
      </c>
      <c r="AC5" s="1"/>
      <c r="AD5" s="4">
        <f>SUM(AD6:AD495)</f>
        <v>17131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1608.6179999999999</v>
      </c>
      <c r="D6" s="1">
        <v>1191.2660000000001</v>
      </c>
      <c r="E6" s="1">
        <v>1188.971</v>
      </c>
      <c r="F6" s="1">
        <v>1330.817</v>
      </c>
      <c r="G6" s="7">
        <v>1</v>
      </c>
      <c r="H6" s="1">
        <v>50</v>
      </c>
      <c r="I6" s="1" t="s">
        <v>34</v>
      </c>
      <c r="J6" s="1">
        <v>1126.4749999999999</v>
      </c>
      <c r="K6" s="1">
        <f t="shared" ref="K6:K33" si="2">E6-J6</f>
        <v>62.496000000000095</v>
      </c>
      <c r="L6" s="1"/>
      <c r="M6" s="1"/>
      <c r="N6" s="1">
        <v>550</v>
      </c>
      <c r="O6" s="1">
        <v>650</v>
      </c>
      <c r="P6" s="1">
        <f>E6/5</f>
        <v>237.79419999999999</v>
      </c>
      <c r="Q6" s="5"/>
      <c r="R6" s="5">
        <f>Q6</f>
        <v>0</v>
      </c>
      <c r="S6" s="5"/>
      <c r="T6" s="1"/>
      <c r="U6" s="1">
        <f>(F6+N6+O6+R6)/P6</f>
        <v>10.642887841671497</v>
      </c>
      <c r="V6" s="1">
        <f>(F6+N6+O6)/P6</f>
        <v>10.642887841671497</v>
      </c>
      <c r="W6" s="1">
        <v>305.35520000000002</v>
      </c>
      <c r="X6" s="1">
        <v>259.75940000000003</v>
      </c>
      <c r="Y6" s="1">
        <v>236.09780000000001</v>
      </c>
      <c r="Z6" s="1">
        <v>261.76659999999998</v>
      </c>
      <c r="AA6" s="1">
        <v>236.2062</v>
      </c>
      <c r="AB6" s="1">
        <v>221.03819999999999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582.14700000000005</v>
      </c>
      <c r="D7" s="1">
        <v>365.36</v>
      </c>
      <c r="E7" s="1">
        <v>384.88099999999997</v>
      </c>
      <c r="F7" s="1">
        <v>446.435</v>
      </c>
      <c r="G7" s="7">
        <v>1</v>
      </c>
      <c r="H7" s="1">
        <v>45</v>
      </c>
      <c r="I7" s="1" t="s">
        <v>34</v>
      </c>
      <c r="J7" s="1">
        <v>365.95</v>
      </c>
      <c r="K7" s="1">
        <f t="shared" si="2"/>
        <v>18.930999999999983</v>
      </c>
      <c r="L7" s="1"/>
      <c r="M7" s="1"/>
      <c r="N7" s="1">
        <v>129.08174000000031</v>
      </c>
      <c r="O7" s="1"/>
      <c r="P7" s="1">
        <f t="shared" ref="P7:P70" si="3">E7/5</f>
        <v>76.976199999999992</v>
      </c>
      <c r="Q7" s="5">
        <f t="shared" ref="Q7:Q19" si="4">10*P7-O7-N7-F7</f>
        <v>194.24525999999963</v>
      </c>
      <c r="R7" s="5">
        <f t="shared" ref="R7:R18" si="5">Q7</f>
        <v>194.24525999999963</v>
      </c>
      <c r="S7" s="5"/>
      <c r="T7" s="1"/>
      <c r="U7" s="1">
        <f t="shared" ref="U7:U19" si="6">(F7+N7+O7+R7)/P7</f>
        <v>10</v>
      </c>
      <c r="V7" s="1">
        <f t="shared" ref="V7:V70" si="7">(F7+N7+O7)/P7</f>
        <v>7.4765543115924187</v>
      </c>
      <c r="W7" s="1">
        <v>83.264600000000002</v>
      </c>
      <c r="X7" s="1">
        <v>86.306600000000003</v>
      </c>
      <c r="Y7" s="1">
        <v>94.335000000000008</v>
      </c>
      <c r="Z7" s="1">
        <v>89.401399999999995</v>
      </c>
      <c r="AA7" s="1">
        <v>90.465800000000002</v>
      </c>
      <c r="AB7" s="1">
        <v>92.608199999999997</v>
      </c>
      <c r="AC7" s="1"/>
      <c r="AD7" s="1">
        <f t="shared" ref="AD7:AD19" si="8">ROUND(R7*G7,0)</f>
        <v>194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546.09400000000005</v>
      </c>
      <c r="D8" s="1">
        <v>926.19799999999998</v>
      </c>
      <c r="E8" s="1">
        <v>619.06200000000001</v>
      </c>
      <c r="F8" s="1">
        <v>682.14</v>
      </c>
      <c r="G8" s="7">
        <v>1</v>
      </c>
      <c r="H8" s="1">
        <v>45</v>
      </c>
      <c r="I8" s="1" t="s">
        <v>34</v>
      </c>
      <c r="J8" s="1">
        <v>595.255</v>
      </c>
      <c r="K8" s="1">
        <f t="shared" si="2"/>
        <v>23.807000000000016</v>
      </c>
      <c r="L8" s="1"/>
      <c r="M8" s="1"/>
      <c r="N8" s="1">
        <v>193.8663</v>
      </c>
      <c r="O8" s="1">
        <v>230</v>
      </c>
      <c r="P8" s="1">
        <f t="shared" si="3"/>
        <v>123.8124</v>
      </c>
      <c r="Q8" s="5">
        <f t="shared" si="4"/>
        <v>132.11770000000001</v>
      </c>
      <c r="R8" s="5">
        <f t="shared" si="5"/>
        <v>132.11770000000001</v>
      </c>
      <c r="S8" s="5"/>
      <c r="T8" s="1"/>
      <c r="U8" s="1">
        <f t="shared" si="6"/>
        <v>10</v>
      </c>
      <c r="V8" s="1">
        <f t="shared" si="7"/>
        <v>8.9329202890825155</v>
      </c>
      <c r="W8" s="1">
        <v>146.977</v>
      </c>
      <c r="X8" s="1">
        <v>134.452</v>
      </c>
      <c r="Y8" s="1">
        <v>107.964</v>
      </c>
      <c r="Z8" s="1">
        <v>105.8326</v>
      </c>
      <c r="AA8" s="1">
        <v>105.4686</v>
      </c>
      <c r="AB8" s="1">
        <v>138.68279999999999</v>
      </c>
      <c r="AC8" s="1"/>
      <c r="AD8" s="1">
        <f t="shared" si="8"/>
        <v>132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258.56200000000001</v>
      </c>
      <c r="D9" s="1">
        <v>429.55500000000001</v>
      </c>
      <c r="E9" s="1">
        <v>277.2</v>
      </c>
      <c r="F9" s="1">
        <v>284.17500000000001</v>
      </c>
      <c r="G9" s="7">
        <v>1</v>
      </c>
      <c r="H9" s="1">
        <v>40</v>
      </c>
      <c r="I9" s="1" t="s">
        <v>34</v>
      </c>
      <c r="J9" s="1">
        <v>290.60000000000002</v>
      </c>
      <c r="K9" s="1">
        <f t="shared" si="2"/>
        <v>-13.400000000000034</v>
      </c>
      <c r="L9" s="1"/>
      <c r="M9" s="1"/>
      <c r="N9" s="1">
        <v>46.174680000000109</v>
      </c>
      <c r="O9" s="1"/>
      <c r="P9" s="1">
        <f t="shared" si="3"/>
        <v>55.44</v>
      </c>
      <c r="Q9" s="5">
        <f t="shared" si="4"/>
        <v>224.05031999999989</v>
      </c>
      <c r="R9" s="5">
        <f t="shared" si="5"/>
        <v>224.05031999999989</v>
      </c>
      <c r="S9" s="5"/>
      <c r="T9" s="1"/>
      <c r="U9" s="1">
        <f t="shared" si="6"/>
        <v>10.000000000000002</v>
      </c>
      <c r="V9" s="1">
        <f t="shared" si="7"/>
        <v>5.9586883116883147</v>
      </c>
      <c r="W9" s="1">
        <v>53.219200000000001</v>
      </c>
      <c r="X9" s="1">
        <v>57.487199999999987</v>
      </c>
      <c r="Y9" s="1">
        <v>43.383200000000002</v>
      </c>
      <c r="Z9" s="1">
        <v>42.9726</v>
      </c>
      <c r="AA9" s="1">
        <v>47.067999999999998</v>
      </c>
      <c r="AB9" s="1">
        <v>49.031799999999997</v>
      </c>
      <c r="AC9" s="1"/>
      <c r="AD9" s="1">
        <f t="shared" si="8"/>
        <v>224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389.64</v>
      </c>
      <c r="D10" s="1">
        <v>384</v>
      </c>
      <c r="E10" s="1">
        <v>271</v>
      </c>
      <c r="F10" s="1">
        <v>341</v>
      </c>
      <c r="G10" s="7">
        <v>0.45</v>
      </c>
      <c r="H10" s="1">
        <v>45</v>
      </c>
      <c r="I10" s="1" t="s">
        <v>34</v>
      </c>
      <c r="J10" s="1">
        <v>276</v>
      </c>
      <c r="K10" s="1">
        <f t="shared" si="2"/>
        <v>-5</v>
      </c>
      <c r="L10" s="1"/>
      <c r="M10" s="1"/>
      <c r="N10" s="1">
        <v>74.984800000000064</v>
      </c>
      <c r="O10" s="1"/>
      <c r="P10" s="1">
        <f t="shared" si="3"/>
        <v>54.2</v>
      </c>
      <c r="Q10" s="5">
        <f t="shared" si="4"/>
        <v>126.01519999999994</v>
      </c>
      <c r="R10" s="5">
        <f t="shared" si="5"/>
        <v>126.01519999999994</v>
      </c>
      <c r="S10" s="5"/>
      <c r="T10" s="1"/>
      <c r="U10" s="1">
        <f t="shared" si="6"/>
        <v>10</v>
      </c>
      <c r="V10" s="1">
        <f t="shared" si="7"/>
        <v>7.6749963099631007</v>
      </c>
      <c r="W10" s="1">
        <v>59.671999999999997</v>
      </c>
      <c r="X10" s="1">
        <v>70.272000000000006</v>
      </c>
      <c r="Y10" s="1">
        <v>69.400000000000006</v>
      </c>
      <c r="Z10" s="1">
        <v>64.2</v>
      </c>
      <c r="AA10" s="1">
        <v>55</v>
      </c>
      <c r="AB10" s="1">
        <v>56.4</v>
      </c>
      <c r="AC10" s="1"/>
      <c r="AD10" s="1">
        <f t="shared" si="8"/>
        <v>57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648</v>
      </c>
      <c r="D11" s="1">
        <v>648</v>
      </c>
      <c r="E11" s="1">
        <v>604</v>
      </c>
      <c r="F11" s="1">
        <v>587</v>
      </c>
      <c r="G11" s="7">
        <v>0.45</v>
      </c>
      <c r="H11" s="1">
        <v>45</v>
      </c>
      <c r="I11" s="1" t="s">
        <v>34</v>
      </c>
      <c r="J11" s="1">
        <v>615</v>
      </c>
      <c r="K11" s="1">
        <f t="shared" si="2"/>
        <v>-11</v>
      </c>
      <c r="L11" s="1"/>
      <c r="M11" s="1"/>
      <c r="N11" s="1">
        <v>250</v>
      </c>
      <c r="O11" s="1">
        <v>350</v>
      </c>
      <c r="P11" s="1">
        <f t="shared" si="3"/>
        <v>120.8</v>
      </c>
      <c r="Q11" s="5">
        <f t="shared" si="4"/>
        <v>21</v>
      </c>
      <c r="R11" s="5">
        <f t="shared" si="5"/>
        <v>21</v>
      </c>
      <c r="S11" s="5"/>
      <c r="T11" s="1"/>
      <c r="U11" s="1">
        <f t="shared" si="6"/>
        <v>10</v>
      </c>
      <c r="V11" s="1">
        <f t="shared" si="7"/>
        <v>9.8261589403973506</v>
      </c>
      <c r="W11" s="1">
        <v>144.4</v>
      </c>
      <c r="X11" s="1">
        <v>122.8</v>
      </c>
      <c r="Y11" s="1">
        <v>118.4</v>
      </c>
      <c r="Z11" s="1">
        <v>114.8</v>
      </c>
      <c r="AA11" s="1">
        <v>113</v>
      </c>
      <c r="AB11" s="1">
        <v>111.6</v>
      </c>
      <c r="AC11" s="1"/>
      <c r="AD11" s="1">
        <f t="shared" si="8"/>
        <v>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148</v>
      </c>
      <c r="D12" s="1">
        <v>105</v>
      </c>
      <c r="E12" s="1">
        <v>119</v>
      </c>
      <c r="F12" s="1">
        <v>125</v>
      </c>
      <c r="G12" s="7">
        <v>0.17</v>
      </c>
      <c r="H12" s="1">
        <v>180</v>
      </c>
      <c r="I12" s="1" t="s">
        <v>34</v>
      </c>
      <c r="J12" s="1">
        <v>115</v>
      </c>
      <c r="K12" s="1">
        <f t="shared" si="2"/>
        <v>4</v>
      </c>
      <c r="L12" s="1"/>
      <c r="M12" s="1"/>
      <c r="N12" s="1">
        <v>167.46</v>
      </c>
      <c r="O12" s="1"/>
      <c r="P12" s="1">
        <f t="shared" si="3"/>
        <v>23.8</v>
      </c>
      <c r="Q12" s="5"/>
      <c r="R12" s="5">
        <f t="shared" si="5"/>
        <v>0</v>
      </c>
      <c r="S12" s="5"/>
      <c r="T12" s="1"/>
      <c r="U12" s="1">
        <f t="shared" si="6"/>
        <v>12.288235294117648</v>
      </c>
      <c r="V12" s="1">
        <f t="shared" si="7"/>
        <v>12.288235294117648</v>
      </c>
      <c r="W12" s="1">
        <v>30.6</v>
      </c>
      <c r="X12" s="1">
        <v>23.4</v>
      </c>
      <c r="Y12" s="1">
        <v>22.2</v>
      </c>
      <c r="Z12" s="1">
        <v>24.6</v>
      </c>
      <c r="AA12" s="1">
        <v>17.600000000000001</v>
      </c>
      <c r="AB12" s="1">
        <v>12.8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121</v>
      </c>
      <c r="D13" s="1">
        <v>203</v>
      </c>
      <c r="E13" s="1">
        <v>108</v>
      </c>
      <c r="F13" s="1">
        <v>192</v>
      </c>
      <c r="G13" s="7">
        <v>0.3</v>
      </c>
      <c r="H13" s="1">
        <v>40</v>
      </c>
      <c r="I13" s="1" t="s">
        <v>34</v>
      </c>
      <c r="J13" s="1">
        <v>121</v>
      </c>
      <c r="K13" s="1">
        <f t="shared" si="2"/>
        <v>-13</v>
      </c>
      <c r="L13" s="1"/>
      <c r="M13" s="1"/>
      <c r="N13" s="1">
        <v>85.860000000000014</v>
      </c>
      <c r="O13" s="1"/>
      <c r="P13" s="1">
        <f t="shared" si="3"/>
        <v>21.6</v>
      </c>
      <c r="Q13" s="5"/>
      <c r="R13" s="5">
        <f t="shared" si="5"/>
        <v>0</v>
      </c>
      <c r="S13" s="5"/>
      <c r="T13" s="1"/>
      <c r="U13" s="1">
        <f t="shared" si="6"/>
        <v>12.863888888888889</v>
      </c>
      <c r="V13" s="1">
        <f t="shared" si="7"/>
        <v>12.863888888888889</v>
      </c>
      <c r="W13" s="1">
        <v>32.6</v>
      </c>
      <c r="X13" s="1">
        <v>31.4</v>
      </c>
      <c r="Y13" s="1">
        <v>19.2</v>
      </c>
      <c r="Z13" s="1">
        <v>25.8</v>
      </c>
      <c r="AA13" s="1">
        <v>26</v>
      </c>
      <c r="AB13" s="1">
        <v>24.2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1</v>
      </c>
      <c r="D14" s="1">
        <v>708</v>
      </c>
      <c r="E14" s="1">
        <v>307</v>
      </c>
      <c r="F14" s="1">
        <v>402</v>
      </c>
      <c r="G14" s="7">
        <v>0.4</v>
      </c>
      <c r="H14" s="1">
        <v>50</v>
      </c>
      <c r="I14" s="1" t="s">
        <v>34</v>
      </c>
      <c r="J14" s="1">
        <v>402</v>
      </c>
      <c r="K14" s="1">
        <f t="shared" si="2"/>
        <v>-95</v>
      </c>
      <c r="L14" s="1"/>
      <c r="M14" s="1"/>
      <c r="N14" s="1">
        <v>210.1</v>
      </c>
      <c r="O14" s="1"/>
      <c r="P14" s="1">
        <f t="shared" si="3"/>
        <v>61.4</v>
      </c>
      <c r="Q14" s="5">
        <v>80</v>
      </c>
      <c r="R14" s="5">
        <f t="shared" si="5"/>
        <v>80</v>
      </c>
      <c r="S14" s="5"/>
      <c r="T14" s="1"/>
      <c r="U14" s="1">
        <f t="shared" si="6"/>
        <v>11.27198697068404</v>
      </c>
      <c r="V14" s="1">
        <f t="shared" si="7"/>
        <v>9.9690553745928341</v>
      </c>
      <c r="W14" s="1">
        <v>75.8</v>
      </c>
      <c r="X14" s="1">
        <v>78</v>
      </c>
      <c r="Y14" s="1">
        <v>36.200000000000003</v>
      </c>
      <c r="Z14" s="1">
        <v>17.8</v>
      </c>
      <c r="AA14" s="1">
        <v>39.4</v>
      </c>
      <c r="AB14" s="1">
        <v>35.4</v>
      </c>
      <c r="AC14" s="1"/>
      <c r="AD14" s="1">
        <f t="shared" si="8"/>
        <v>32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312</v>
      </c>
      <c r="D15" s="1">
        <v>150</v>
      </c>
      <c r="E15" s="1">
        <v>240</v>
      </c>
      <c r="F15" s="1">
        <v>192</v>
      </c>
      <c r="G15" s="7">
        <v>0.17</v>
      </c>
      <c r="H15" s="1">
        <v>120</v>
      </c>
      <c r="I15" s="1" t="s">
        <v>34</v>
      </c>
      <c r="J15" s="1">
        <v>220</v>
      </c>
      <c r="K15" s="1">
        <f t="shared" si="2"/>
        <v>20</v>
      </c>
      <c r="L15" s="1"/>
      <c r="M15" s="1"/>
      <c r="N15" s="1">
        <v>205.52</v>
      </c>
      <c r="O15" s="1"/>
      <c r="P15" s="1">
        <f t="shared" si="3"/>
        <v>48</v>
      </c>
      <c r="Q15" s="5">
        <f t="shared" si="4"/>
        <v>82.480000000000018</v>
      </c>
      <c r="R15" s="5">
        <f t="shared" si="5"/>
        <v>82.480000000000018</v>
      </c>
      <c r="S15" s="5"/>
      <c r="T15" s="1"/>
      <c r="U15" s="1">
        <f t="shared" si="6"/>
        <v>10</v>
      </c>
      <c r="V15" s="1">
        <f t="shared" si="7"/>
        <v>8.2816666666666663</v>
      </c>
      <c r="W15" s="1">
        <v>51.2</v>
      </c>
      <c r="X15" s="1">
        <v>43.8</v>
      </c>
      <c r="Y15" s="1">
        <v>47.4</v>
      </c>
      <c r="Z15" s="1">
        <v>48</v>
      </c>
      <c r="AA15" s="1">
        <v>33</v>
      </c>
      <c r="AB15" s="1">
        <v>29.6</v>
      </c>
      <c r="AC15" s="1"/>
      <c r="AD15" s="1">
        <f t="shared" si="8"/>
        <v>14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132</v>
      </c>
      <c r="D16" s="1">
        <v>36</v>
      </c>
      <c r="E16" s="1">
        <v>93</v>
      </c>
      <c r="F16" s="1">
        <v>36</v>
      </c>
      <c r="G16" s="7">
        <v>0.35</v>
      </c>
      <c r="H16" s="1">
        <v>45</v>
      </c>
      <c r="I16" s="1" t="s">
        <v>34</v>
      </c>
      <c r="J16" s="1">
        <v>111</v>
      </c>
      <c r="K16" s="1">
        <f t="shared" si="2"/>
        <v>-18</v>
      </c>
      <c r="L16" s="1"/>
      <c r="M16" s="1"/>
      <c r="N16" s="1">
        <v>10</v>
      </c>
      <c r="O16" s="1"/>
      <c r="P16" s="1">
        <f t="shared" si="3"/>
        <v>18.600000000000001</v>
      </c>
      <c r="Q16" s="5">
        <f t="shared" si="4"/>
        <v>140</v>
      </c>
      <c r="R16" s="5">
        <f t="shared" si="5"/>
        <v>140</v>
      </c>
      <c r="S16" s="5"/>
      <c r="T16" s="1"/>
      <c r="U16" s="1">
        <f t="shared" si="6"/>
        <v>10</v>
      </c>
      <c r="V16" s="1">
        <f t="shared" si="7"/>
        <v>2.4731182795698925</v>
      </c>
      <c r="W16" s="1">
        <v>11.6</v>
      </c>
      <c r="X16" s="1">
        <v>11</v>
      </c>
      <c r="Y16" s="1">
        <v>17.2</v>
      </c>
      <c r="Z16" s="1">
        <v>17.2</v>
      </c>
      <c r="AA16" s="1">
        <v>12.6</v>
      </c>
      <c r="AB16" s="1">
        <v>12.2</v>
      </c>
      <c r="AC16" s="1"/>
      <c r="AD16" s="1">
        <f t="shared" si="8"/>
        <v>49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40</v>
      </c>
      <c r="C17" s="1">
        <v>46</v>
      </c>
      <c r="D17" s="1">
        <v>410</v>
      </c>
      <c r="E17" s="1">
        <v>200</v>
      </c>
      <c r="F17" s="1">
        <v>203</v>
      </c>
      <c r="G17" s="7">
        <v>0.35</v>
      </c>
      <c r="H17" s="1">
        <v>45</v>
      </c>
      <c r="I17" s="1" t="s">
        <v>34</v>
      </c>
      <c r="J17" s="1">
        <v>217</v>
      </c>
      <c r="K17" s="1">
        <f t="shared" si="2"/>
        <v>-17</v>
      </c>
      <c r="L17" s="1"/>
      <c r="M17" s="1"/>
      <c r="N17" s="1"/>
      <c r="O17" s="1"/>
      <c r="P17" s="1">
        <f t="shared" si="3"/>
        <v>40</v>
      </c>
      <c r="Q17" s="5">
        <f t="shared" si="4"/>
        <v>197</v>
      </c>
      <c r="R17" s="5">
        <f t="shared" si="5"/>
        <v>197</v>
      </c>
      <c r="S17" s="5"/>
      <c r="T17" s="1"/>
      <c r="U17" s="1">
        <f t="shared" si="6"/>
        <v>10</v>
      </c>
      <c r="V17" s="1">
        <f t="shared" si="7"/>
        <v>5.0750000000000002</v>
      </c>
      <c r="W17" s="1">
        <v>30.6</v>
      </c>
      <c r="X17" s="1">
        <v>42.2</v>
      </c>
      <c r="Y17" s="1">
        <v>34.6</v>
      </c>
      <c r="Z17" s="1">
        <v>21.6</v>
      </c>
      <c r="AA17" s="1">
        <v>23.6</v>
      </c>
      <c r="AB17" s="1">
        <v>23.6</v>
      </c>
      <c r="AC17" s="1"/>
      <c r="AD17" s="1">
        <f t="shared" si="8"/>
        <v>69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1124.106</v>
      </c>
      <c r="D18" s="1">
        <v>1158.0350000000001</v>
      </c>
      <c r="E18" s="1">
        <v>912.46699999999998</v>
      </c>
      <c r="F18" s="1">
        <v>1078.5640000000001</v>
      </c>
      <c r="G18" s="7">
        <v>1</v>
      </c>
      <c r="H18" s="1">
        <v>55</v>
      </c>
      <c r="I18" s="1" t="s">
        <v>34</v>
      </c>
      <c r="J18" s="1">
        <v>978.35</v>
      </c>
      <c r="K18" s="1">
        <f t="shared" si="2"/>
        <v>-65.883000000000038</v>
      </c>
      <c r="L18" s="1"/>
      <c r="M18" s="1"/>
      <c r="N18" s="1">
        <v>220</v>
      </c>
      <c r="O18" s="1">
        <v>280</v>
      </c>
      <c r="P18" s="1">
        <f t="shared" si="3"/>
        <v>182.49340000000001</v>
      </c>
      <c r="Q18" s="5">
        <f t="shared" si="4"/>
        <v>246.37000000000012</v>
      </c>
      <c r="R18" s="5">
        <f t="shared" si="5"/>
        <v>246.37000000000012</v>
      </c>
      <c r="S18" s="5"/>
      <c r="T18" s="1"/>
      <c r="U18" s="1">
        <f t="shared" si="6"/>
        <v>10</v>
      </c>
      <c r="V18" s="1">
        <f t="shared" si="7"/>
        <v>8.6499785745676281</v>
      </c>
      <c r="W18" s="1">
        <v>214.67619999999999</v>
      </c>
      <c r="X18" s="1">
        <v>208.0068</v>
      </c>
      <c r="Y18" s="1">
        <v>182.387</v>
      </c>
      <c r="Z18" s="1">
        <v>184.88220000000001</v>
      </c>
      <c r="AA18" s="1">
        <v>180.7492</v>
      </c>
      <c r="AB18" s="1">
        <v>184.68680000000001</v>
      </c>
      <c r="AC18" s="1"/>
      <c r="AD18" s="1">
        <f t="shared" si="8"/>
        <v>246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3442.549</v>
      </c>
      <c r="D19" s="1">
        <v>1843.76</v>
      </c>
      <c r="E19" s="1">
        <v>2456.049</v>
      </c>
      <c r="F19" s="1">
        <v>2202.9270000000001</v>
      </c>
      <c r="G19" s="7">
        <v>1</v>
      </c>
      <c r="H19" s="1">
        <v>50</v>
      </c>
      <c r="I19" s="1" t="s">
        <v>34</v>
      </c>
      <c r="J19" s="1">
        <v>2466.92</v>
      </c>
      <c r="K19" s="1">
        <f t="shared" si="2"/>
        <v>-10.871000000000095</v>
      </c>
      <c r="L19" s="1"/>
      <c r="M19" s="1"/>
      <c r="N19" s="1">
        <v>500</v>
      </c>
      <c r="O19" s="1">
        <v>700</v>
      </c>
      <c r="P19" s="1">
        <f t="shared" si="3"/>
        <v>491.20979999999997</v>
      </c>
      <c r="Q19" s="5">
        <f t="shared" si="4"/>
        <v>1509.1709999999998</v>
      </c>
      <c r="R19" s="5">
        <v>1700</v>
      </c>
      <c r="S19" s="5"/>
      <c r="T19" s="1"/>
      <c r="U19" s="1">
        <f t="shared" si="6"/>
        <v>10.388487770398717</v>
      </c>
      <c r="V19" s="1">
        <f t="shared" si="7"/>
        <v>6.9276447660449776</v>
      </c>
      <c r="W19" s="1">
        <v>489.29739999999998</v>
      </c>
      <c r="X19" s="1">
        <v>487.20119999999997</v>
      </c>
      <c r="Y19" s="1">
        <v>514.11199999999997</v>
      </c>
      <c r="Z19" s="1">
        <v>520.06560000000002</v>
      </c>
      <c r="AA19" s="1">
        <v>463.67219999999998</v>
      </c>
      <c r="AB19" s="1">
        <v>481.72579999999999</v>
      </c>
      <c r="AC19" s="1"/>
      <c r="AD19" s="1">
        <f t="shared" si="8"/>
        <v>1700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33</v>
      </c>
      <c r="C20" s="10">
        <v>138.304</v>
      </c>
      <c r="D20" s="10">
        <v>15.464</v>
      </c>
      <c r="E20" s="10">
        <v>110.43300000000001</v>
      </c>
      <c r="F20" s="10"/>
      <c r="G20" s="11">
        <v>0</v>
      </c>
      <c r="H20" s="10">
        <v>60</v>
      </c>
      <c r="I20" s="10" t="s">
        <v>35</v>
      </c>
      <c r="J20" s="10">
        <v>122.1</v>
      </c>
      <c r="K20" s="10">
        <f t="shared" si="2"/>
        <v>-11.666999999999987</v>
      </c>
      <c r="L20" s="10"/>
      <c r="M20" s="10"/>
      <c r="N20" s="10"/>
      <c r="O20" s="10"/>
      <c r="P20" s="10">
        <f t="shared" si="3"/>
        <v>22.086600000000001</v>
      </c>
      <c r="Q20" s="12"/>
      <c r="R20" s="12"/>
      <c r="S20" s="12"/>
      <c r="T20" s="10"/>
      <c r="U20" s="10">
        <f t="shared" ref="U20:U70" si="9">(F20+N20+O20+Q20)/P20</f>
        <v>0</v>
      </c>
      <c r="V20" s="10">
        <f t="shared" si="7"/>
        <v>0</v>
      </c>
      <c r="W20" s="10">
        <v>26.7256</v>
      </c>
      <c r="X20" s="10">
        <v>25.4984</v>
      </c>
      <c r="Y20" s="10">
        <v>24.734999999999999</v>
      </c>
      <c r="Z20" s="10">
        <v>31.9038</v>
      </c>
      <c r="AA20" s="10">
        <v>36.950000000000003</v>
      </c>
      <c r="AB20" s="10">
        <v>29.045400000000001</v>
      </c>
      <c r="AC20" s="10" t="s">
        <v>51</v>
      </c>
      <c r="AD20" s="10">
        <f t="shared" ref="AD20:AD34" si="10">ROUND(Q20*G20,0)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284.15699999999998</v>
      </c>
      <c r="D21" s="1">
        <v>296.83</v>
      </c>
      <c r="E21" s="1">
        <v>307.42</v>
      </c>
      <c r="F21" s="1">
        <v>197.23400000000001</v>
      </c>
      <c r="G21" s="7">
        <v>1</v>
      </c>
      <c r="H21" s="1">
        <v>50</v>
      </c>
      <c r="I21" s="1" t="s">
        <v>34</v>
      </c>
      <c r="J21" s="1">
        <v>291.38</v>
      </c>
      <c r="K21" s="1">
        <f t="shared" si="2"/>
        <v>16.04000000000002</v>
      </c>
      <c r="L21" s="1"/>
      <c r="M21" s="1"/>
      <c r="N21" s="1">
        <v>161.0671599999998</v>
      </c>
      <c r="O21" s="1">
        <v>160</v>
      </c>
      <c r="P21" s="1">
        <f t="shared" si="3"/>
        <v>61.484000000000002</v>
      </c>
      <c r="Q21" s="5">
        <f t="shared" ref="Q21:Q33" si="11">10*P21-O21-N21-F21</f>
        <v>96.538840000000192</v>
      </c>
      <c r="R21" s="5">
        <f t="shared" ref="R21:R33" si="12">Q21</f>
        <v>96.538840000000192</v>
      </c>
      <c r="S21" s="5"/>
      <c r="T21" s="1"/>
      <c r="U21" s="1">
        <f t="shared" ref="U21:U33" si="13">(F21+N21+O21+R21)/P21</f>
        <v>9.9999999999999982</v>
      </c>
      <c r="V21" s="1">
        <f t="shared" si="7"/>
        <v>8.429854271029857</v>
      </c>
      <c r="W21" s="1">
        <v>66.068799999999996</v>
      </c>
      <c r="X21" s="1">
        <v>52.560400000000001</v>
      </c>
      <c r="Y21" s="1">
        <v>48.828200000000002</v>
      </c>
      <c r="Z21" s="1">
        <v>47.279200000000003</v>
      </c>
      <c r="AA21" s="1">
        <v>52.119600000000013</v>
      </c>
      <c r="AB21" s="1">
        <v>51.583599999999997</v>
      </c>
      <c r="AC21" s="1"/>
      <c r="AD21" s="1">
        <f t="shared" ref="AD21:AD33" si="14">ROUND(R21*G21,0)</f>
        <v>97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1745.2739999999999</v>
      </c>
      <c r="D22" s="1">
        <v>2015.43</v>
      </c>
      <c r="E22" s="1">
        <v>1790.751</v>
      </c>
      <c r="F22" s="1">
        <v>1488.9480000000001</v>
      </c>
      <c r="G22" s="7">
        <v>1</v>
      </c>
      <c r="H22" s="1">
        <v>55</v>
      </c>
      <c r="I22" s="1" t="s">
        <v>34</v>
      </c>
      <c r="J22" s="1">
        <v>1736.23</v>
      </c>
      <c r="K22" s="1">
        <f t="shared" si="2"/>
        <v>54.520999999999958</v>
      </c>
      <c r="L22" s="1"/>
      <c r="M22" s="1"/>
      <c r="N22" s="1">
        <v>400</v>
      </c>
      <c r="O22" s="1">
        <v>500</v>
      </c>
      <c r="P22" s="1">
        <f t="shared" si="3"/>
        <v>358.15019999999998</v>
      </c>
      <c r="Q22" s="5">
        <f t="shared" si="11"/>
        <v>1192.5539999999999</v>
      </c>
      <c r="R22" s="5">
        <f t="shared" si="12"/>
        <v>1192.5539999999999</v>
      </c>
      <c r="S22" s="5"/>
      <c r="T22" s="1"/>
      <c r="U22" s="1">
        <f t="shared" si="13"/>
        <v>10.000000000000002</v>
      </c>
      <c r="V22" s="1">
        <f t="shared" si="7"/>
        <v>6.670240586212155</v>
      </c>
      <c r="W22" s="1">
        <v>359.01080000000002</v>
      </c>
      <c r="X22" s="1">
        <v>341.58199999999999</v>
      </c>
      <c r="Y22" s="1">
        <v>301.87439999999998</v>
      </c>
      <c r="Z22" s="1">
        <v>296.50540000000001</v>
      </c>
      <c r="AA22" s="1">
        <v>279.68419999999998</v>
      </c>
      <c r="AB22" s="1">
        <v>281.85579999999999</v>
      </c>
      <c r="AC22" s="1"/>
      <c r="AD22" s="1">
        <f t="shared" si="14"/>
        <v>1193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33</v>
      </c>
      <c r="C23" s="1">
        <v>599.66099999999994</v>
      </c>
      <c r="D23" s="1">
        <v>402.04</v>
      </c>
      <c r="E23" s="1">
        <v>533.05399999999997</v>
      </c>
      <c r="F23" s="1">
        <v>330.428</v>
      </c>
      <c r="G23" s="7">
        <v>1</v>
      </c>
      <c r="H23" s="1">
        <v>60</v>
      </c>
      <c r="I23" s="1" t="s">
        <v>34</v>
      </c>
      <c r="J23" s="1">
        <v>517.08000000000004</v>
      </c>
      <c r="K23" s="1">
        <f t="shared" si="2"/>
        <v>15.973999999999933</v>
      </c>
      <c r="L23" s="1"/>
      <c r="M23" s="1"/>
      <c r="N23" s="1">
        <v>120</v>
      </c>
      <c r="O23" s="1">
        <v>150</v>
      </c>
      <c r="P23" s="1">
        <f t="shared" si="3"/>
        <v>106.6108</v>
      </c>
      <c r="Q23" s="5">
        <f t="shared" si="11"/>
        <v>465.67999999999995</v>
      </c>
      <c r="R23" s="5">
        <f t="shared" si="12"/>
        <v>465.67999999999995</v>
      </c>
      <c r="S23" s="5"/>
      <c r="T23" s="1"/>
      <c r="U23" s="1">
        <f t="shared" si="13"/>
        <v>10</v>
      </c>
      <c r="V23" s="1">
        <f t="shared" si="7"/>
        <v>5.6319622402233174</v>
      </c>
      <c r="W23" s="1">
        <v>95.781599999999997</v>
      </c>
      <c r="X23" s="1">
        <v>89.866600000000005</v>
      </c>
      <c r="Y23" s="1">
        <v>87.889800000000008</v>
      </c>
      <c r="Z23" s="1">
        <v>91.261800000000008</v>
      </c>
      <c r="AA23" s="1">
        <v>88.507800000000003</v>
      </c>
      <c r="AB23" s="1">
        <v>94.504400000000004</v>
      </c>
      <c r="AC23" s="1"/>
      <c r="AD23" s="1">
        <f t="shared" si="14"/>
        <v>466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735.37699999999995</v>
      </c>
      <c r="D24" s="1">
        <v>501.94400000000002</v>
      </c>
      <c r="E24" s="1">
        <v>621.94299999999998</v>
      </c>
      <c r="F24" s="1">
        <v>470.28100000000001</v>
      </c>
      <c r="G24" s="7">
        <v>1</v>
      </c>
      <c r="H24" s="1">
        <v>60</v>
      </c>
      <c r="I24" s="1" t="s">
        <v>34</v>
      </c>
      <c r="J24" s="1">
        <v>602.78</v>
      </c>
      <c r="K24" s="1">
        <f t="shared" si="2"/>
        <v>19.163000000000011</v>
      </c>
      <c r="L24" s="1"/>
      <c r="M24" s="1"/>
      <c r="N24" s="1">
        <v>150</v>
      </c>
      <c r="O24" s="1">
        <v>200</v>
      </c>
      <c r="P24" s="1">
        <f t="shared" si="3"/>
        <v>124.3886</v>
      </c>
      <c r="Q24" s="5">
        <f t="shared" si="11"/>
        <v>423.60499999999996</v>
      </c>
      <c r="R24" s="5">
        <f t="shared" si="12"/>
        <v>423.60499999999996</v>
      </c>
      <c r="S24" s="5"/>
      <c r="T24" s="1"/>
      <c r="U24" s="1">
        <f t="shared" si="13"/>
        <v>10</v>
      </c>
      <c r="V24" s="1">
        <f t="shared" si="7"/>
        <v>6.5945030332361645</v>
      </c>
      <c r="W24" s="1">
        <v>120.782</v>
      </c>
      <c r="X24" s="1">
        <v>113.70780000000001</v>
      </c>
      <c r="Y24" s="1">
        <v>120.642</v>
      </c>
      <c r="Z24" s="1">
        <v>115.3946</v>
      </c>
      <c r="AA24" s="1">
        <v>112.1502</v>
      </c>
      <c r="AB24" s="1">
        <v>122.36660000000001</v>
      </c>
      <c r="AC24" s="1"/>
      <c r="AD24" s="1">
        <f t="shared" si="14"/>
        <v>424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961.32100000000003</v>
      </c>
      <c r="D25" s="1">
        <v>494.303</v>
      </c>
      <c r="E25" s="1">
        <v>729.96699999999998</v>
      </c>
      <c r="F25" s="1">
        <v>516.74599999999998</v>
      </c>
      <c r="G25" s="7">
        <v>1</v>
      </c>
      <c r="H25" s="1">
        <v>60</v>
      </c>
      <c r="I25" s="1" t="s">
        <v>34</v>
      </c>
      <c r="J25" s="1">
        <v>709.904</v>
      </c>
      <c r="K25" s="1">
        <f t="shared" si="2"/>
        <v>20.062999999999988</v>
      </c>
      <c r="L25" s="1"/>
      <c r="M25" s="1"/>
      <c r="N25" s="1">
        <v>150</v>
      </c>
      <c r="O25" s="1">
        <v>200</v>
      </c>
      <c r="P25" s="1">
        <f t="shared" si="3"/>
        <v>145.99340000000001</v>
      </c>
      <c r="Q25" s="5">
        <f t="shared" si="11"/>
        <v>593.18800000000022</v>
      </c>
      <c r="R25" s="5">
        <f t="shared" si="12"/>
        <v>593.18800000000022</v>
      </c>
      <c r="S25" s="5"/>
      <c r="T25" s="1"/>
      <c r="U25" s="1">
        <f t="shared" si="13"/>
        <v>10</v>
      </c>
      <c r="V25" s="1">
        <f t="shared" si="7"/>
        <v>5.9368848180808165</v>
      </c>
      <c r="W25" s="1">
        <v>134.58959999999999</v>
      </c>
      <c r="X25" s="1">
        <v>129.76840000000001</v>
      </c>
      <c r="Y25" s="1">
        <v>136.82939999999999</v>
      </c>
      <c r="Z25" s="1">
        <v>139.76220000000001</v>
      </c>
      <c r="AA25" s="1">
        <v>145.7978</v>
      </c>
      <c r="AB25" s="1">
        <v>148.1798</v>
      </c>
      <c r="AC25" s="1"/>
      <c r="AD25" s="1">
        <f t="shared" si="14"/>
        <v>593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31.34</v>
      </c>
      <c r="D26" s="1">
        <v>22.350999999999999</v>
      </c>
      <c r="E26" s="1">
        <v>8.4239999999999995</v>
      </c>
      <c r="F26" s="1">
        <v>25.835000000000001</v>
      </c>
      <c r="G26" s="7">
        <v>1</v>
      </c>
      <c r="H26" s="1">
        <v>35</v>
      </c>
      <c r="I26" s="1" t="s">
        <v>34</v>
      </c>
      <c r="J26" s="1">
        <v>26.95</v>
      </c>
      <c r="K26" s="1">
        <f t="shared" si="2"/>
        <v>-18.526</v>
      </c>
      <c r="L26" s="1"/>
      <c r="M26" s="1"/>
      <c r="N26" s="1"/>
      <c r="O26" s="1"/>
      <c r="P26" s="1">
        <f t="shared" si="3"/>
        <v>1.6847999999999999</v>
      </c>
      <c r="Q26" s="5"/>
      <c r="R26" s="5">
        <f t="shared" si="12"/>
        <v>0</v>
      </c>
      <c r="S26" s="5"/>
      <c r="T26" s="1"/>
      <c r="U26" s="1">
        <f t="shared" si="13"/>
        <v>15.334164292497627</v>
      </c>
      <c r="V26" s="1">
        <f t="shared" si="7"/>
        <v>15.334164292497627</v>
      </c>
      <c r="W26" s="1">
        <v>0.34799999999999998</v>
      </c>
      <c r="X26" s="1">
        <v>1.7250000000000001</v>
      </c>
      <c r="Y26" s="1">
        <v>4.8490000000000002</v>
      </c>
      <c r="Z26" s="1">
        <v>4.0242000000000004</v>
      </c>
      <c r="AA26" s="1">
        <v>4.7767999999999997</v>
      </c>
      <c r="AB26" s="1">
        <v>5.5972</v>
      </c>
      <c r="AC26" s="16" t="s">
        <v>59</v>
      </c>
      <c r="AD26" s="1">
        <f t="shared" si="14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394.137</v>
      </c>
      <c r="D27" s="1">
        <v>324.86500000000001</v>
      </c>
      <c r="E27" s="1">
        <v>363.39</v>
      </c>
      <c r="F27" s="1">
        <v>250.04</v>
      </c>
      <c r="G27" s="7">
        <v>1</v>
      </c>
      <c r="H27" s="1">
        <v>30</v>
      </c>
      <c r="I27" s="1" t="s">
        <v>34</v>
      </c>
      <c r="J27" s="1">
        <v>399.5</v>
      </c>
      <c r="K27" s="1">
        <f t="shared" si="2"/>
        <v>-36.110000000000014</v>
      </c>
      <c r="L27" s="1"/>
      <c r="M27" s="1"/>
      <c r="N27" s="1">
        <v>82.499700000000075</v>
      </c>
      <c r="O27" s="1">
        <v>100</v>
      </c>
      <c r="P27" s="1">
        <f t="shared" si="3"/>
        <v>72.677999999999997</v>
      </c>
      <c r="Q27" s="5">
        <f t="shared" si="11"/>
        <v>294.24029999999993</v>
      </c>
      <c r="R27" s="5">
        <f t="shared" si="12"/>
        <v>294.24029999999993</v>
      </c>
      <c r="S27" s="5"/>
      <c r="T27" s="1"/>
      <c r="U27" s="1">
        <f t="shared" si="13"/>
        <v>10</v>
      </c>
      <c r="V27" s="1">
        <f t="shared" si="7"/>
        <v>5.9514529843969299</v>
      </c>
      <c r="W27" s="1">
        <v>69.262199999999993</v>
      </c>
      <c r="X27" s="1">
        <v>66.016999999999996</v>
      </c>
      <c r="Y27" s="1">
        <v>73.012199999999993</v>
      </c>
      <c r="Z27" s="1">
        <v>70.776399999999995</v>
      </c>
      <c r="AA27" s="1">
        <v>70.983000000000004</v>
      </c>
      <c r="AB27" s="1">
        <v>72.526199999999989</v>
      </c>
      <c r="AC27" s="1"/>
      <c r="AD27" s="1">
        <f t="shared" si="14"/>
        <v>294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482.685</v>
      </c>
      <c r="D28" s="1">
        <v>182.44200000000001</v>
      </c>
      <c r="E28" s="1">
        <v>444.53399999999999</v>
      </c>
      <c r="F28" s="1">
        <v>123.809</v>
      </c>
      <c r="G28" s="7">
        <v>1</v>
      </c>
      <c r="H28" s="1">
        <v>30</v>
      </c>
      <c r="I28" s="1" t="s">
        <v>34</v>
      </c>
      <c r="J28" s="1">
        <v>434.8</v>
      </c>
      <c r="K28" s="1">
        <f t="shared" si="2"/>
        <v>9.7339999999999804</v>
      </c>
      <c r="L28" s="1"/>
      <c r="M28" s="1"/>
      <c r="N28" s="1">
        <v>101.91315999999991</v>
      </c>
      <c r="O28" s="1">
        <v>140</v>
      </c>
      <c r="P28" s="1">
        <f t="shared" si="3"/>
        <v>88.906800000000004</v>
      </c>
      <c r="Q28" s="5">
        <f t="shared" si="11"/>
        <v>523.34584000000007</v>
      </c>
      <c r="R28" s="5">
        <f t="shared" si="12"/>
        <v>523.34584000000007</v>
      </c>
      <c r="S28" s="5"/>
      <c r="T28" s="1"/>
      <c r="U28" s="1">
        <f t="shared" si="13"/>
        <v>10</v>
      </c>
      <c r="V28" s="1">
        <f t="shared" si="7"/>
        <v>4.1135454205977489</v>
      </c>
      <c r="W28" s="1">
        <v>68.345799999999997</v>
      </c>
      <c r="X28" s="1">
        <v>58.737400000000001</v>
      </c>
      <c r="Y28" s="1">
        <v>71.919200000000004</v>
      </c>
      <c r="Z28" s="1">
        <v>71.969200000000001</v>
      </c>
      <c r="AA28" s="1">
        <v>58.2102</v>
      </c>
      <c r="AB28" s="1">
        <v>61.313400000000001</v>
      </c>
      <c r="AC28" s="1"/>
      <c r="AD28" s="1">
        <f t="shared" si="14"/>
        <v>523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637.12</v>
      </c>
      <c r="D29" s="1">
        <v>546.91099999999994</v>
      </c>
      <c r="E29" s="1">
        <v>506.46</v>
      </c>
      <c r="F29" s="1">
        <v>537.66399999999999</v>
      </c>
      <c r="G29" s="7">
        <v>1</v>
      </c>
      <c r="H29" s="1">
        <v>30</v>
      </c>
      <c r="I29" s="1" t="s">
        <v>34</v>
      </c>
      <c r="J29" s="1">
        <v>541.9</v>
      </c>
      <c r="K29" s="1">
        <f t="shared" si="2"/>
        <v>-35.44</v>
      </c>
      <c r="L29" s="1"/>
      <c r="M29" s="1"/>
      <c r="N29" s="1">
        <v>110</v>
      </c>
      <c r="O29" s="1">
        <v>140</v>
      </c>
      <c r="P29" s="1">
        <f t="shared" si="3"/>
        <v>101.292</v>
      </c>
      <c r="Q29" s="5">
        <f t="shared" si="11"/>
        <v>225.25600000000009</v>
      </c>
      <c r="R29" s="5">
        <f t="shared" si="12"/>
        <v>225.25600000000009</v>
      </c>
      <c r="S29" s="5"/>
      <c r="T29" s="1"/>
      <c r="U29" s="1">
        <f t="shared" si="13"/>
        <v>10</v>
      </c>
      <c r="V29" s="1">
        <f t="shared" si="7"/>
        <v>7.7761718595742995</v>
      </c>
      <c r="W29" s="1">
        <v>111.6118</v>
      </c>
      <c r="X29" s="1">
        <v>111.111</v>
      </c>
      <c r="Y29" s="1">
        <v>120.9686</v>
      </c>
      <c r="Z29" s="1">
        <v>115.2474</v>
      </c>
      <c r="AA29" s="1">
        <v>110.07299999999999</v>
      </c>
      <c r="AB29" s="1">
        <v>103.9906</v>
      </c>
      <c r="AC29" s="1"/>
      <c r="AD29" s="1">
        <f t="shared" si="14"/>
        <v>225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220.33</v>
      </c>
      <c r="D30" s="1">
        <v>136.08799999999999</v>
      </c>
      <c r="E30" s="1">
        <v>132.58500000000001</v>
      </c>
      <c r="F30" s="1">
        <v>187.04300000000001</v>
      </c>
      <c r="G30" s="7">
        <v>1</v>
      </c>
      <c r="H30" s="1">
        <v>45</v>
      </c>
      <c r="I30" s="1" t="s">
        <v>34</v>
      </c>
      <c r="J30" s="1">
        <v>132.92500000000001</v>
      </c>
      <c r="K30" s="1">
        <f t="shared" si="2"/>
        <v>-0.34000000000000341</v>
      </c>
      <c r="L30" s="1"/>
      <c r="M30" s="1"/>
      <c r="N30" s="1"/>
      <c r="O30" s="1"/>
      <c r="P30" s="1">
        <f t="shared" si="3"/>
        <v>26.517000000000003</v>
      </c>
      <c r="Q30" s="5">
        <f t="shared" si="11"/>
        <v>78.12700000000001</v>
      </c>
      <c r="R30" s="5">
        <f t="shared" si="12"/>
        <v>78.12700000000001</v>
      </c>
      <c r="S30" s="5"/>
      <c r="T30" s="1"/>
      <c r="U30" s="1">
        <f t="shared" si="13"/>
        <v>10</v>
      </c>
      <c r="V30" s="1">
        <f t="shared" si="7"/>
        <v>7.0537013991024624</v>
      </c>
      <c r="W30" s="1">
        <v>18.858000000000001</v>
      </c>
      <c r="X30" s="1">
        <v>16.4422</v>
      </c>
      <c r="Y30" s="1">
        <v>23.8154</v>
      </c>
      <c r="Z30" s="1">
        <v>25.837599999999998</v>
      </c>
      <c r="AA30" s="1">
        <v>20.531199999999998</v>
      </c>
      <c r="AB30" s="1">
        <v>18.431999999999999</v>
      </c>
      <c r="AC30" s="1"/>
      <c r="AD30" s="1">
        <f t="shared" si="14"/>
        <v>78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85.090999999999994</v>
      </c>
      <c r="D31" s="1"/>
      <c r="E31" s="1">
        <v>51.691000000000003</v>
      </c>
      <c r="F31" s="1"/>
      <c r="G31" s="7">
        <v>1</v>
      </c>
      <c r="H31" s="1">
        <v>40</v>
      </c>
      <c r="I31" s="1" t="s">
        <v>34</v>
      </c>
      <c r="J31" s="1">
        <v>61.5</v>
      </c>
      <c r="K31" s="1">
        <f t="shared" si="2"/>
        <v>-9.8089999999999975</v>
      </c>
      <c r="L31" s="1"/>
      <c r="M31" s="1"/>
      <c r="N31" s="1">
        <v>109.32859999999999</v>
      </c>
      <c r="O31" s="1"/>
      <c r="P31" s="1">
        <f t="shared" si="3"/>
        <v>10.338200000000001</v>
      </c>
      <c r="Q31" s="5">
        <v>90</v>
      </c>
      <c r="R31" s="5">
        <f t="shared" si="12"/>
        <v>90</v>
      </c>
      <c r="S31" s="5"/>
      <c r="T31" s="1"/>
      <c r="U31" s="1">
        <f t="shared" si="13"/>
        <v>19.28078388887814</v>
      </c>
      <c r="V31" s="1">
        <f t="shared" si="7"/>
        <v>10.575206515641019</v>
      </c>
      <c r="W31" s="1">
        <v>18.5992</v>
      </c>
      <c r="X31" s="1">
        <v>16.484400000000001</v>
      </c>
      <c r="Y31" s="1">
        <v>3.8794</v>
      </c>
      <c r="Z31" s="1">
        <v>2.7833999999999999</v>
      </c>
      <c r="AA31" s="1">
        <v>13.079800000000001</v>
      </c>
      <c r="AB31" s="1">
        <v>14.988200000000001</v>
      </c>
      <c r="AC31" s="1" t="s">
        <v>65</v>
      </c>
      <c r="AD31" s="1">
        <f t="shared" si="14"/>
        <v>90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2555.0239999999999</v>
      </c>
      <c r="D32" s="1">
        <v>1652.6289999999999</v>
      </c>
      <c r="E32" s="1">
        <v>2040.018</v>
      </c>
      <c r="F32" s="1">
        <v>1716.931</v>
      </c>
      <c r="G32" s="7">
        <v>1</v>
      </c>
      <c r="H32" s="1">
        <v>40</v>
      </c>
      <c r="I32" s="1" t="s">
        <v>34</v>
      </c>
      <c r="J32" s="1">
        <v>2074.201</v>
      </c>
      <c r="K32" s="1">
        <f t="shared" si="2"/>
        <v>-34.182999999999993</v>
      </c>
      <c r="L32" s="1"/>
      <c r="M32" s="1"/>
      <c r="N32" s="1">
        <v>400</v>
      </c>
      <c r="O32" s="1">
        <v>500</v>
      </c>
      <c r="P32" s="1">
        <f t="shared" si="3"/>
        <v>408.00360000000001</v>
      </c>
      <c r="Q32" s="5">
        <f t="shared" si="11"/>
        <v>1463.105</v>
      </c>
      <c r="R32" s="5">
        <f t="shared" si="12"/>
        <v>1463.105</v>
      </c>
      <c r="S32" s="5"/>
      <c r="T32" s="1"/>
      <c r="U32" s="1">
        <f t="shared" si="13"/>
        <v>10</v>
      </c>
      <c r="V32" s="1">
        <f t="shared" si="7"/>
        <v>6.4139899745982634</v>
      </c>
      <c r="W32" s="1">
        <v>401.05700000000002</v>
      </c>
      <c r="X32" s="1">
        <v>395.44779999999997</v>
      </c>
      <c r="Y32" s="1">
        <v>397.09300000000002</v>
      </c>
      <c r="Z32" s="1">
        <v>406.48820000000001</v>
      </c>
      <c r="AA32" s="1">
        <v>365.88060000000002</v>
      </c>
      <c r="AB32" s="1">
        <v>365.56020000000001</v>
      </c>
      <c r="AC32" s="1"/>
      <c r="AD32" s="1">
        <f t="shared" si="14"/>
        <v>1463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153.55799999999999</v>
      </c>
      <c r="D33" s="1">
        <v>32.74</v>
      </c>
      <c r="E33" s="1">
        <v>79.945999999999998</v>
      </c>
      <c r="F33" s="1">
        <v>78.093000000000004</v>
      </c>
      <c r="G33" s="7">
        <v>1</v>
      </c>
      <c r="H33" s="1">
        <v>35</v>
      </c>
      <c r="I33" s="1" t="s">
        <v>34</v>
      </c>
      <c r="J33" s="1">
        <v>78.930000000000007</v>
      </c>
      <c r="K33" s="1">
        <f t="shared" si="2"/>
        <v>1.0159999999999911</v>
      </c>
      <c r="L33" s="1"/>
      <c r="M33" s="1"/>
      <c r="N33" s="1"/>
      <c r="O33" s="1"/>
      <c r="P33" s="1">
        <f t="shared" si="3"/>
        <v>15.9892</v>
      </c>
      <c r="Q33" s="5">
        <f t="shared" si="11"/>
        <v>81.798999999999992</v>
      </c>
      <c r="R33" s="5">
        <f t="shared" si="12"/>
        <v>81.798999999999992</v>
      </c>
      <c r="S33" s="5"/>
      <c r="T33" s="1"/>
      <c r="U33" s="1">
        <f t="shared" si="13"/>
        <v>10</v>
      </c>
      <c r="V33" s="1">
        <f t="shared" si="7"/>
        <v>4.8841092737597878</v>
      </c>
      <c r="W33" s="1">
        <v>14.23</v>
      </c>
      <c r="X33" s="1">
        <v>14.53</v>
      </c>
      <c r="Y33" s="1">
        <v>19.933800000000002</v>
      </c>
      <c r="Z33" s="1">
        <v>20.2942</v>
      </c>
      <c r="AA33" s="1">
        <v>14.305199999999999</v>
      </c>
      <c r="AB33" s="1">
        <v>15.351800000000001</v>
      </c>
      <c r="AC33" s="1"/>
      <c r="AD33" s="1">
        <f t="shared" si="14"/>
        <v>82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68</v>
      </c>
      <c r="B34" s="13" t="s">
        <v>33</v>
      </c>
      <c r="C34" s="13"/>
      <c r="D34" s="13"/>
      <c r="E34" s="13"/>
      <c r="F34" s="13"/>
      <c r="G34" s="14">
        <v>0</v>
      </c>
      <c r="H34" s="13">
        <v>45</v>
      </c>
      <c r="I34" s="13" t="s">
        <v>34</v>
      </c>
      <c r="J34" s="13">
        <v>5</v>
      </c>
      <c r="K34" s="13">
        <f t="shared" ref="K34:K65" si="15">E34-J34</f>
        <v>-5</v>
      </c>
      <c r="L34" s="13"/>
      <c r="M34" s="13"/>
      <c r="N34" s="13"/>
      <c r="O34" s="13"/>
      <c r="P34" s="13">
        <f t="shared" si="3"/>
        <v>0</v>
      </c>
      <c r="Q34" s="15"/>
      <c r="R34" s="15"/>
      <c r="S34" s="15"/>
      <c r="T34" s="13"/>
      <c r="U34" s="13" t="e">
        <f t="shared" si="9"/>
        <v>#DIV/0!</v>
      </c>
      <c r="V34" s="13" t="e">
        <f t="shared" si="7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69</v>
      </c>
      <c r="AD34" s="13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287.59899999999999</v>
      </c>
      <c r="D35" s="1">
        <v>102.494</v>
      </c>
      <c r="E35" s="1">
        <v>188.386</v>
      </c>
      <c r="F35" s="1">
        <v>139.572</v>
      </c>
      <c r="G35" s="7">
        <v>1</v>
      </c>
      <c r="H35" s="1">
        <v>30</v>
      </c>
      <c r="I35" s="1" t="s">
        <v>34</v>
      </c>
      <c r="J35" s="1">
        <v>197.7</v>
      </c>
      <c r="K35" s="1">
        <f t="shared" si="15"/>
        <v>-9.313999999999993</v>
      </c>
      <c r="L35" s="1"/>
      <c r="M35" s="1"/>
      <c r="N35" s="1">
        <v>73.376439999999945</v>
      </c>
      <c r="O35" s="1"/>
      <c r="P35" s="1">
        <f t="shared" si="3"/>
        <v>37.677199999999999</v>
      </c>
      <c r="Q35" s="5">
        <f t="shared" ref="Q35:Q53" si="16">10*P35-O35-N35-F35</f>
        <v>163.82356000000004</v>
      </c>
      <c r="R35" s="5">
        <f t="shared" ref="R35:R53" si="17">Q35</f>
        <v>163.82356000000004</v>
      </c>
      <c r="S35" s="5"/>
      <c r="T35" s="1"/>
      <c r="U35" s="1">
        <f t="shared" ref="U35:U53" si="18">(F35+N35+O35+R35)/P35</f>
        <v>10</v>
      </c>
      <c r="V35" s="1">
        <f t="shared" si="7"/>
        <v>5.6519178707547262</v>
      </c>
      <c r="W35" s="1">
        <v>36.131999999999998</v>
      </c>
      <c r="X35" s="1">
        <v>35.563600000000001</v>
      </c>
      <c r="Y35" s="1">
        <v>37.448</v>
      </c>
      <c r="Z35" s="1">
        <v>43.945599999999999</v>
      </c>
      <c r="AA35" s="1">
        <v>38.0852</v>
      </c>
      <c r="AB35" s="1">
        <v>31.353400000000001</v>
      </c>
      <c r="AC35" s="1"/>
      <c r="AD35" s="1">
        <f t="shared" ref="AD35:AD53" si="19">ROUND(R35*G35,0)</f>
        <v>164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33</v>
      </c>
      <c r="C36" s="1">
        <v>96.233999999999995</v>
      </c>
      <c r="D36" s="1">
        <v>80.688000000000002</v>
      </c>
      <c r="E36" s="1">
        <v>61.093000000000004</v>
      </c>
      <c r="F36" s="1">
        <v>76.301000000000002</v>
      </c>
      <c r="G36" s="7">
        <v>1</v>
      </c>
      <c r="H36" s="1">
        <v>45</v>
      </c>
      <c r="I36" s="1" t="s">
        <v>34</v>
      </c>
      <c r="J36" s="1">
        <v>54.55</v>
      </c>
      <c r="K36" s="1">
        <f t="shared" si="15"/>
        <v>6.5430000000000064</v>
      </c>
      <c r="L36" s="1"/>
      <c r="M36" s="1"/>
      <c r="N36" s="1"/>
      <c r="O36" s="1"/>
      <c r="P36" s="1">
        <f t="shared" si="3"/>
        <v>12.2186</v>
      </c>
      <c r="Q36" s="5">
        <f t="shared" si="16"/>
        <v>45.885000000000005</v>
      </c>
      <c r="R36" s="5">
        <f t="shared" si="17"/>
        <v>45.885000000000005</v>
      </c>
      <c r="S36" s="5"/>
      <c r="T36" s="1"/>
      <c r="U36" s="1">
        <f t="shared" si="18"/>
        <v>10</v>
      </c>
      <c r="V36" s="1">
        <f t="shared" si="7"/>
        <v>6.2446597809896387</v>
      </c>
      <c r="W36" s="1">
        <v>12.2136</v>
      </c>
      <c r="X36" s="1">
        <v>14.2898</v>
      </c>
      <c r="Y36" s="1">
        <v>9.3504000000000005</v>
      </c>
      <c r="Z36" s="1">
        <v>5.9944000000000006</v>
      </c>
      <c r="AA36" s="1">
        <v>14.654400000000001</v>
      </c>
      <c r="AB36" s="1">
        <v>14.652200000000001</v>
      </c>
      <c r="AC36" s="1"/>
      <c r="AD36" s="1">
        <f t="shared" si="19"/>
        <v>46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101.596</v>
      </c>
      <c r="D37" s="1">
        <v>120.325</v>
      </c>
      <c r="E37" s="1">
        <v>51.02</v>
      </c>
      <c r="F37" s="1">
        <v>136.47800000000001</v>
      </c>
      <c r="G37" s="7">
        <v>1</v>
      </c>
      <c r="H37" s="1">
        <v>45</v>
      </c>
      <c r="I37" s="1" t="s">
        <v>34</v>
      </c>
      <c r="J37" s="1">
        <v>48.2</v>
      </c>
      <c r="K37" s="1">
        <f t="shared" si="15"/>
        <v>2.8200000000000003</v>
      </c>
      <c r="L37" s="1"/>
      <c r="M37" s="1"/>
      <c r="N37" s="1"/>
      <c r="O37" s="1"/>
      <c r="P37" s="1">
        <f t="shared" si="3"/>
        <v>10.204000000000001</v>
      </c>
      <c r="Q37" s="5"/>
      <c r="R37" s="5">
        <f t="shared" si="17"/>
        <v>0</v>
      </c>
      <c r="S37" s="5"/>
      <c r="T37" s="1"/>
      <c r="U37" s="1">
        <f t="shared" si="18"/>
        <v>13.374950999607996</v>
      </c>
      <c r="V37" s="1">
        <f t="shared" si="7"/>
        <v>13.374950999607996</v>
      </c>
      <c r="W37" s="1">
        <v>13.516</v>
      </c>
      <c r="X37" s="1">
        <v>19.032399999999999</v>
      </c>
      <c r="Y37" s="1">
        <v>16.207000000000001</v>
      </c>
      <c r="Z37" s="1">
        <v>15.3216</v>
      </c>
      <c r="AA37" s="1">
        <v>16.194600000000001</v>
      </c>
      <c r="AB37" s="1">
        <v>11.566800000000001</v>
      </c>
      <c r="AC37" s="1"/>
      <c r="AD37" s="1">
        <f t="shared" si="19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33</v>
      </c>
      <c r="C38" s="1">
        <v>197.84700000000001</v>
      </c>
      <c r="D38" s="1"/>
      <c r="E38" s="1">
        <v>9.4030000000000005</v>
      </c>
      <c r="F38" s="1">
        <v>153.30099999999999</v>
      </c>
      <c r="G38" s="7">
        <v>1</v>
      </c>
      <c r="H38" s="1">
        <v>45</v>
      </c>
      <c r="I38" s="1" t="s">
        <v>34</v>
      </c>
      <c r="J38" s="1">
        <v>9.8000000000000007</v>
      </c>
      <c r="K38" s="1">
        <f t="shared" si="15"/>
        <v>-0.39700000000000024</v>
      </c>
      <c r="L38" s="1"/>
      <c r="M38" s="1"/>
      <c r="N38" s="1"/>
      <c r="O38" s="1"/>
      <c r="P38" s="1">
        <f t="shared" si="3"/>
        <v>1.8806</v>
      </c>
      <c r="Q38" s="5"/>
      <c r="R38" s="5">
        <f t="shared" si="17"/>
        <v>0</v>
      </c>
      <c r="S38" s="5"/>
      <c r="T38" s="1"/>
      <c r="U38" s="1">
        <f t="shared" si="18"/>
        <v>81.517069020525355</v>
      </c>
      <c r="V38" s="1">
        <f t="shared" si="7"/>
        <v>81.517069020525355</v>
      </c>
      <c r="W38" s="1">
        <v>7.4584000000000001</v>
      </c>
      <c r="X38" s="1">
        <v>11.038600000000001</v>
      </c>
      <c r="Y38" s="1">
        <v>18.475200000000001</v>
      </c>
      <c r="Z38" s="1">
        <v>20.958400000000001</v>
      </c>
      <c r="AA38" s="1">
        <v>13.448399999999999</v>
      </c>
      <c r="AB38" s="1">
        <v>8.0982000000000003</v>
      </c>
      <c r="AC38" s="18" t="s">
        <v>59</v>
      </c>
      <c r="AD38" s="1">
        <f t="shared" si="1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40</v>
      </c>
      <c r="C39" s="1">
        <v>1914.605</v>
      </c>
      <c r="D39" s="1">
        <v>2286</v>
      </c>
      <c r="E39" s="1">
        <v>1951</v>
      </c>
      <c r="F39" s="1">
        <v>1919.925</v>
      </c>
      <c r="G39" s="7">
        <v>0.4</v>
      </c>
      <c r="H39" s="1">
        <v>45</v>
      </c>
      <c r="I39" s="1" t="s">
        <v>34</v>
      </c>
      <c r="J39" s="1">
        <v>1949</v>
      </c>
      <c r="K39" s="1">
        <f t="shared" si="15"/>
        <v>2</v>
      </c>
      <c r="L39" s="1"/>
      <c r="M39" s="1"/>
      <c r="N39" s="1">
        <v>700</v>
      </c>
      <c r="O39" s="1">
        <v>1000</v>
      </c>
      <c r="P39" s="1">
        <f t="shared" si="3"/>
        <v>390.2</v>
      </c>
      <c r="Q39" s="5">
        <f t="shared" si="16"/>
        <v>282.07500000000005</v>
      </c>
      <c r="R39" s="5">
        <f t="shared" si="17"/>
        <v>282.07500000000005</v>
      </c>
      <c r="S39" s="5"/>
      <c r="T39" s="1"/>
      <c r="U39" s="1">
        <f t="shared" si="18"/>
        <v>10</v>
      </c>
      <c r="V39" s="1">
        <f t="shared" si="7"/>
        <v>9.277101486417223</v>
      </c>
      <c r="W39" s="1">
        <v>459.93599999999998</v>
      </c>
      <c r="X39" s="1">
        <v>406.73599999999999</v>
      </c>
      <c r="Y39" s="1">
        <v>366.279</v>
      </c>
      <c r="Z39" s="1">
        <v>361.07900000000001</v>
      </c>
      <c r="AA39" s="1">
        <v>366.2</v>
      </c>
      <c r="AB39" s="1">
        <v>354.8</v>
      </c>
      <c r="AC39" s="1" t="s">
        <v>75</v>
      </c>
      <c r="AD39" s="1">
        <f t="shared" si="19"/>
        <v>113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40</v>
      </c>
      <c r="C40" s="1">
        <v>346</v>
      </c>
      <c r="D40" s="1">
        <v>1090</v>
      </c>
      <c r="E40" s="1">
        <v>350</v>
      </c>
      <c r="F40" s="1">
        <v>958</v>
      </c>
      <c r="G40" s="7">
        <v>0.45</v>
      </c>
      <c r="H40" s="1">
        <v>50</v>
      </c>
      <c r="I40" s="1" t="s">
        <v>34</v>
      </c>
      <c r="J40" s="1">
        <v>365</v>
      </c>
      <c r="K40" s="1">
        <f t="shared" si="15"/>
        <v>-15</v>
      </c>
      <c r="L40" s="1"/>
      <c r="M40" s="1"/>
      <c r="N40" s="1">
        <v>207.59999999999991</v>
      </c>
      <c r="O40" s="1">
        <v>220</v>
      </c>
      <c r="P40" s="1">
        <f t="shared" si="3"/>
        <v>70</v>
      </c>
      <c r="Q40" s="5"/>
      <c r="R40" s="5">
        <f t="shared" si="17"/>
        <v>0</v>
      </c>
      <c r="S40" s="5"/>
      <c r="T40" s="1"/>
      <c r="U40" s="1">
        <f t="shared" si="18"/>
        <v>19.794285714285714</v>
      </c>
      <c r="V40" s="1">
        <f t="shared" si="7"/>
        <v>19.794285714285714</v>
      </c>
      <c r="W40" s="1">
        <v>149.19999999999999</v>
      </c>
      <c r="X40" s="1">
        <v>138.80000000000001</v>
      </c>
      <c r="Y40" s="1">
        <v>91.2</v>
      </c>
      <c r="Z40" s="1">
        <v>80.599999999999994</v>
      </c>
      <c r="AA40" s="1">
        <v>113</v>
      </c>
      <c r="AB40" s="1">
        <v>116.2</v>
      </c>
      <c r="AC40" s="1"/>
      <c r="AD40" s="1">
        <f t="shared" si="1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40</v>
      </c>
      <c r="C41" s="1">
        <v>1671</v>
      </c>
      <c r="D41" s="1">
        <v>2076</v>
      </c>
      <c r="E41" s="1">
        <v>1629.864</v>
      </c>
      <c r="F41" s="1">
        <v>1815.136</v>
      </c>
      <c r="G41" s="7">
        <v>0.4</v>
      </c>
      <c r="H41" s="1">
        <v>45</v>
      </c>
      <c r="I41" s="1" t="s">
        <v>34</v>
      </c>
      <c r="J41" s="1">
        <v>1664</v>
      </c>
      <c r="K41" s="1">
        <f t="shared" si="15"/>
        <v>-34.135999999999967</v>
      </c>
      <c r="L41" s="1"/>
      <c r="M41" s="1"/>
      <c r="N41" s="1">
        <v>750</v>
      </c>
      <c r="O41" s="1">
        <v>900</v>
      </c>
      <c r="P41" s="1">
        <f t="shared" si="3"/>
        <v>325.97280000000001</v>
      </c>
      <c r="Q41" s="5"/>
      <c r="R41" s="5">
        <f t="shared" si="17"/>
        <v>0</v>
      </c>
      <c r="S41" s="5"/>
      <c r="T41" s="1"/>
      <c r="U41" s="1">
        <f t="shared" si="18"/>
        <v>10.630138465540682</v>
      </c>
      <c r="V41" s="1">
        <f t="shared" si="7"/>
        <v>10.630138465540682</v>
      </c>
      <c r="W41" s="1">
        <v>422.6</v>
      </c>
      <c r="X41" s="1">
        <v>366.2</v>
      </c>
      <c r="Y41" s="1">
        <v>318.8</v>
      </c>
      <c r="Z41" s="1">
        <v>321</v>
      </c>
      <c r="AA41" s="1">
        <v>343.2</v>
      </c>
      <c r="AB41" s="1">
        <v>328.2</v>
      </c>
      <c r="AC41" s="1" t="s">
        <v>75</v>
      </c>
      <c r="AD41" s="1">
        <f t="shared" si="1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1338.4780000000001</v>
      </c>
      <c r="D42" s="1">
        <v>1436.87</v>
      </c>
      <c r="E42" s="1">
        <v>1205.604</v>
      </c>
      <c r="F42" s="1">
        <v>1252.501</v>
      </c>
      <c r="G42" s="7">
        <v>1</v>
      </c>
      <c r="H42" s="1">
        <v>45</v>
      </c>
      <c r="I42" s="1" t="s">
        <v>34</v>
      </c>
      <c r="J42" s="1">
        <v>1158.1659999999999</v>
      </c>
      <c r="K42" s="1">
        <f t="shared" si="15"/>
        <v>47.438000000000102</v>
      </c>
      <c r="L42" s="1"/>
      <c r="M42" s="1"/>
      <c r="N42" s="1">
        <v>250</v>
      </c>
      <c r="O42" s="1">
        <v>350</v>
      </c>
      <c r="P42" s="1">
        <f t="shared" si="3"/>
        <v>241.1208</v>
      </c>
      <c r="Q42" s="5">
        <f t="shared" si="16"/>
        <v>558.70700000000011</v>
      </c>
      <c r="R42" s="5">
        <f t="shared" si="17"/>
        <v>558.70700000000011</v>
      </c>
      <c r="S42" s="5"/>
      <c r="T42" s="1"/>
      <c r="U42" s="1">
        <f t="shared" si="18"/>
        <v>10</v>
      </c>
      <c r="V42" s="1">
        <f t="shared" si="7"/>
        <v>7.6828751397639685</v>
      </c>
      <c r="W42" s="1">
        <v>268.9898</v>
      </c>
      <c r="X42" s="1">
        <v>254.58340000000001</v>
      </c>
      <c r="Y42" s="1">
        <v>208.89400000000001</v>
      </c>
      <c r="Z42" s="1">
        <v>229.2628</v>
      </c>
      <c r="AA42" s="1">
        <v>221.58959999999999</v>
      </c>
      <c r="AB42" s="1">
        <v>231.48759999999999</v>
      </c>
      <c r="AC42" s="1"/>
      <c r="AD42" s="1">
        <f t="shared" si="19"/>
        <v>559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40</v>
      </c>
      <c r="C43" s="1">
        <v>414</v>
      </c>
      <c r="D43" s="1">
        <v>732</v>
      </c>
      <c r="E43" s="1">
        <v>476</v>
      </c>
      <c r="F43" s="1">
        <v>596</v>
      </c>
      <c r="G43" s="7">
        <v>0.45</v>
      </c>
      <c r="H43" s="1">
        <v>45</v>
      </c>
      <c r="I43" s="1" t="s">
        <v>34</v>
      </c>
      <c r="J43" s="1">
        <v>480</v>
      </c>
      <c r="K43" s="1">
        <f t="shared" si="15"/>
        <v>-4</v>
      </c>
      <c r="L43" s="1"/>
      <c r="M43" s="1"/>
      <c r="N43" s="1">
        <v>250</v>
      </c>
      <c r="O43" s="1">
        <v>350</v>
      </c>
      <c r="P43" s="1">
        <f t="shared" si="3"/>
        <v>95.2</v>
      </c>
      <c r="Q43" s="5"/>
      <c r="R43" s="5">
        <f t="shared" si="17"/>
        <v>0</v>
      </c>
      <c r="S43" s="5"/>
      <c r="T43" s="1"/>
      <c r="U43" s="1">
        <f t="shared" si="18"/>
        <v>12.563025210084033</v>
      </c>
      <c r="V43" s="1">
        <f t="shared" si="7"/>
        <v>12.563025210084033</v>
      </c>
      <c r="W43" s="1">
        <v>137</v>
      </c>
      <c r="X43" s="1">
        <v>112</v>
      </c>
      <c r="Y43" s="1">
        <v>89.4</v>
      </c>
      <c r="Z43" s="1">
        <v>90.6</v>
      </c>
      <c r="AA43" s="1">
        <v>109.6</v>
      </c>
      <c r="AB43" s="1">
        <v>108</v>
      </c>
      <c r="AC43" s="1"/>
      <c r="AD43" s="1">
        <f t="shared" si="1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40</v>
      </c>
      <c r="C44" s="1">
        <v>617</v>
      </c>
      <c r="D44" s="1">
        <v>798</v>
      </c>
      <c r="E44" s="1">
        <v>591</v>
      </c>
      <c r="F44" s="1">
        <v>674</v>
      </c>
      <c r="G44" s="7">
        <v>0.35</v>
      </c>
      <c r="H44" s="1">
        <v>40</v>
      </c>
      <c r="I44" s="1" t="s">
        <v>34</v>
      </c>
      <c r="J44" s="1">
        <v>632</v>
      </c>
      <c r="K44" s="1">
        <f t="shared" si="15"/>
        <v>-41</v>
      </c>
      <c r="L44" s="1"/>
      <c r="M44" s="1"/>
      <c r="N44" s="1">
        <v>179.2199999999998</v>
      </c>
      <c r="O44" s="1">
        <v>190</v>
      </c>
      <c r="P44" s="1">
        <f t="shared" si="3"/>
        <v>118.2</v>
      </c>
      <c r="Q44" s="5">
        <f t="shared" si="16"/>
        <v>138.7800000000002</v>
      </c>
      <c r="R44" s="5">
        <f t="shared" si="17"/>
        <v>138.7800000000002</v>
      </c>
      <c r="S44" s="5"/>
      <c r="T44" s="1"/>
      <c r="U44" s="1">
        <f t="shared" si="18"/>
        <v>10</v>
      </c>
      <c r="V44" s="1">
        <f t="shared" si="7"/>
        <v>8.8258883248730946</v>
      </c>
      <c r="W44" s="1">
        <v>139.6</v>
      </c>
      <c r="X44" s="1">
        <v>134.80000000000001</v>
      </c>
      <c r="Y44" s="1">
        <v>120.4</v>
      </c>
      <c r="Z44" s="1">
        <v>117.6</v>
      </c>
      <c r="AA44" s="1">
        <v>112.6</v>
      </c>
      <c r="AB44" s="1">
        <v>111</v>
      </c>
      <c r="AC44" s="1" t="s">
        <v>75</v>
      </c>
      <c r="AD44" s="1">
        <f t="shared" si="19"/>
        <v>49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33</v>
      </c>
      <c r="C45" s="1">
        <v>363.13099999999997</v>
      </c>
      <c r="D45" s="1">
        <v>307.06599999999997</v>
      </c>
      <c r="E45" s="1">
        <v>227.26300000000001</v>
      </c>
      <c r="F45" s="1">
        <v>378.27100000000002</v>
      </c>
      <c r="G45" s="7">
        <v>1</v>
      </c>
      <c r="H45" s="1">
        <v>40</v>
      </c>
      <c r="I45" s="1" t="s">
        <v>34</v>
      </c>
      <c r="J45" s="1">
        <v>232.7</v>
      </c>
      <c r="K45" s="1">
        <f t="shared" si="15"/>
        <v>-5.4369999999999834</v>
      </c>
      <c r="L45" s="1"/>
      <c r="M45" s="1"/>
      <c r="N45" s="1">
        <v>121.2588200000001</v>
      </c>
      <c r="O45" s="1"/>
      <c r="P45" s="1">
        <f t="shared" si="3"/>
        <v>45.452600000000004</v>
      </c>
      <c r="Q45" s="5"/>
      <c r="R45" s="5">
        <f t="shared" si="17"/>
        <v>0</v>
      </c>
      <c r="S45" s="5"/>
      <c r="T45" s="1"/>
      <c r="U45" s="1">
        <f t="shared" si="18"/>
        <v>10.990126417410666</v>
      </c>
      <c r="V45" s="1">
        <f t="shared" si="7"/>
        <v>10.990126417410666</v>
      </c>
      <c r="W45" s="1">
        <v>61.7226</v>
      </c>
      <c r="X45" s="1">
        <v>63.4938</v>
      </c>
      <c r="Y45" s="1">
        <v>58.692799999999998</v>
      </c>
      <c r="Z45" s="1">
        <v>61.662999999999997</v>
      </c>
      <c r="AA45" s="1">
        <v>55.703200000000002</v>
      </c>
      <c r="AB45" s="1">
        <v>47.588999999999999</v>
      </c>
      <c r="AC45" s="1"/>
      <c r="AD45" s="1">
        <f t="shared" si="1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40</v>
      </c>
      <c r="C46" s="1">
        <v>968</v>
      </c>
      <c r="D46" s="1">
        <v>930</v>
      </c>
      <c r="E46" s="1">
        <v>934</v>
      </c>
      <c r="F46" s="1">
        <v>814</v>
      </c>
      <c r="G46" s="7">
        <v>0.4</v>
      </c>
      <c r="H46" s="1">
        <v>40</v>
      </c>
      <c r="I46" s="1" t="s">
        <v>34</v>
      </c>
      <c r="J46" s="1">
        <v>963</v>
      </c>
      <c r="K46" s="1">
        <f t="shared" si="15"/>
        <v>-29</v>
      </c>
      <c r="L46" s="1"/>
      <c r="M46" s="1"/>
      <c r="N46" s="1">
        <v>500</v>
      </c>
      <c r="O46" s="1">
        <v>600</v>
      </c>
      <c r="P46" s="1">
        <f t="shared" si="3"/>
        <v>186.8</v>
      </c>
      <c r="Q46" s="5"/>
      <c r="R46" s="5">
        <f t="shared" si="17"/>
        <v>0</v>
      </c>
      <c r="S46" s="5"/>
      <c r="T46" s="1"/>
      <c r="U46" s="1">
        <f t="shared" si="18"/>
        <v>10.246252676659529</v>
      </c>
      <c r="V46" s="1">
        <f t="shared" si="7"/>
        <v>10.246252676659529</v>
      </c>
      <c r="W46" s="1">
        <v>230.6</v>
      </c>
      <c r="X46" s="1">
        <v>182.2</v>
      </c>
      <c r="Y46" s="1">
        <v>125.4</v>
      </c>
      <c r="Z46" s="1">
        <v>144.6</v>
      </c>
      <c r="AA46" s="1">
        <v>203</v>
      </c>
      <c r="AB46" s="1">
        <v>195.8</v>
      </c>
      <c r="AC46" s="1"/>
      <c r="AD46" s="1">
        <f t="shared" si="19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40</v>
      </c>
      <c r="C47" s="1">
        <v>1016</v>
      </c>
      <c r="D47" s="1">
        <v>666</v>
      </c>
      <c r="E47" s="1">
        <v>871</v>
      </c>
      <c r="F47" s="1">
        <v>673</v>
      </c>
      <c r="G47" s="7">
        <v>0.4</v>
      </c>
      <c r="H47" s="1">
        <v>45</v>
      </c>
      <c r="I47" s="1" t="s">
        <v>34</v>
      </c>
      <c r="J47" s="1">
        <v>878</v>
      </c>
      <c r="K47" s="1">
        <f t="shared" si="15"/>
        <v>-7</v>
      </c>
      <c r="L47" s="1"/>
      <c r="M47" s="1"/>
      <c r="N47" s="1">
        <v>500</v>
      </c>
      <c r="O47" s="1">
        <v>550</v>
      </c>
      <c r="P47" s="1">
        <f t="shared" si="3"/>
        <v>174.2</v>
      </c>
      <c r="Q47" s="5">
        <f t="shared" si="16"/>
        <v>19</v>
      </c>
      <c r="R47" s="5">
        <f t="shared" si="17"/>
        <v>19</v>
      </c>
      <c r="S47" s="5"/>
      <c r="T47" s="1"/>
      <c r="U47" s="1">
        <f t="shared" si="18"/>
        <v>10</v>
      </c>
      <c r="V47" s="1">
        <f t="shared" si="7"/>
        <v>9.8909299655568326</v>
      </c>
      <c r="W47" s="1">
        <v>208.4</v>
      </c>
      <c r="X47" s="1">
        <v>161.19999999999999</v>
      </c>
      <c r="Y47" s="1">
        <v>146.4</v>
      </c>
      <c r="Z47" s="1">
        <v>168.6</v>
      </c>
      <c r="AA47" s="1">
        <v>179.8</v>
      </c>
      <c r="AB47" s="1">
        <v>176.2</v>
      </c>
      <c r="AC47" s="1" t="s">
        <v>75</v>
      </c>
      <c r="AD47" s="1">
        <f t="shared" si="19"/>
        <v>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33</v>
      </c>
      <c r="C48" s="1">
        <v>364.39400000000001</v>
      </c>
      <c r="D48" s="1">
        <v>270.26299999999998</v>
      </c>
      <c r="E48" s="1">
        <v>292.11099999999999</v>
      </c>
      <c r="F48" s="1">
        <v>273.82299999999998</v>
      </c>
      <c r="G48" s="7">
        <v>1</v>
      </c>
      <c r="H48" s="1">
        <v>40</v>
      </c>
      <c r="I48" s="1" t="s">
        <v>34</v>
      </c>
      <c r="J48" s="1">
        <v>295.60000000000002</v>
      </c>
      <c r="K48" s="1">
        <f t="shared" si="15"/>
        <v>-3.4890000000000327</v>
      </c>
      <c r="L48" s="1"/>
      <c r="M48" s="1"/>
      <c r="N48" s="1">
        <v>125.6477800000001</v>
      </c>
      <c r="O48" s="1">
        <v>150</v>
      </c>
      <c r="P48" s="1">
        <f t="shared" si="3"/>
        <v>58.422199999999997</v>
      </c>
      <c r="Q48" s="5">
        <f t="shared" si="16"/>
        <v>34.751219999999876</v>
      </c>
      <c r="R48" s="5">
        <f t="shared" si="17"/>
        <v>34.751219999999876</v>
      </c>
      <c r="S48" s="5"/>
      <c r="T48" s="1"/>
      <c r="U48" s="1">
        <f t="shared" si="18"/>
        <v>10</v>
      </c>
      <c r="V48" s="1">
        <f t="shared" si="7"/>
        <v>9.4051709795249092</v>
      </c>
      <c r="W48" s="1">
        <v>70.886600000000001</v>
      </c>
      <c r="X48" s="1">
        <v>59.5792</v>
      </c>
      <c r="Y48" s="1">
        <v>54.355999999999987</v>
      </c>
      <c r="Z48" s="1">
        <v>59.563000000000002</v>
      </c>
      <c r="AA48" s="1">
        <v>49.452800000000003</v>
      </c>
      <c r="AB48" s="1">
        <v>53.856399999999987</v>
      </c>
      <c r="AC48" s="1"/>
      <c r="AD48" s="1">
        <f t="shared" si="19"/>
        <v>35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40</v>
      </c>
      <c r="C49" s="1">
        <v>696</v>
      </c>
      <c r="D49" s="1">
        <v>1176</v>
      </c>
      <c r="E49" s="1">
        <v>768</v>
      </c>
      <c r="F49" s="1">
        <v>919</v>
      </c>
      <c r="G49" s="7">
        <v>0.35</v>
      </c>
      <c r="H49" s="1">
        <v>40</v>
      </c>
      <c r="I49" s="1" t="s">
        <v>34</v>
      </c>
      <c r="J49" s="1">
        <v>796</v>
      </c>
      <c r="K49" s="1">
        <f t="shared" si="15"/>
        <v>-28</v>
      </c>
      <c r="L49" s="1"/>
      <c r="M49" s="1"/>
      <c r="N49" s="1">
        <v>234.3</v>
      </c>
      <c r="O49" s="1">
        <v>250</v>
      </c>
      <c r="P49" s="1">
        <f t="shared" si="3"/>
        <v>153.6</v>
      </c>
      <c r="Q49" s="5">
        <f t="shared" si="16"/>
        <v>132.70000000000005</v>
      </c>
      <c r="R49" s="5">
        <f t="shared" si="17"/>
        <v>132.70000000000005</v>
      </c>
      <c r="S49" s="5"/>
      <c r="T49" s="1"/>
      <c r="U49" s="1">
        <f t="shared" si="18"/>
        <v>10</v>
      </c>
      <c r="V49" s="1">
        <f t="shared" si="7"/>
        <v>9.1360677083333339</v>
      </c>
      <c r="W49" s="1">
        <v>184.6</v>
      </c>
      <c r="X49" s="1">
        <v>179.4</v>
      </c>
      <c r="Y49" s="1">
        <v>147.4</v>
      </c>
      <c r="Z49" s="1">
        <v>143.19999999999999</v>
      </c>
      <c r="AA49" s="1">
        <v>146.80000000000001</v>
      </c>
      <c r="AB49" s="1">
        <v>141.4</v>
      </c>
      <c r="AC49" s="1"/>
      <c r="AD49" s="1">
        <f t="shared" si="19"/>
        <v>46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40</v>
      </c>
      <c r="C50" s="1">
        <v>946</v>
      </c>
      <c r="D50" s="1">
        <v>540</v>
      </c>
      <c r="E50" s="1">
        <v>735</v>
      </c>
      <c r="F50" s="1">
        <v>552</v>
      </c>
      <c r="G50" s="7">
        <v>0.4</v>
      </c>
      <c r="H50" s="1">
        <v>40</v>
      </c>
      <c r="I50" s="1" t="s">
        <v>34</v>
      </c>
      <c r="J50" s="1">
        <v>735</v>
      </c>
      <c r="K50" s="1">
        <f t="shared" si="15"/>
        <v>0</v>
      </c>
      <c r="L50" s="1"/>
      <c r="M50" s="1"/>
      <c r="N50" s="1">
        <v>300</v>
      </c>
      <c r="O50" s="1">
        <v>350</v>
      </c>
      <c r="P50" s="1">
        <f t="shared" si="3"/>
        <v>147</v>
      </c>
      <c r="Q50" s="5">
        <f t="shared" si="16"/>
        <v>268</v>
      </c>
      <c r="R50" s="5">
        <f t="shared" si="17"/>
        <v>268</v>
      </c>
      <c r="S50" s="5"/>
      <c r="T50" s="1"/>
      <c r="U50" s="1">
        <f t="shared" si="18"/>
        <v>10</v>
      </c>
      <c r="V50" s="1">
        <f t="shared" si="7"/>
        <v>8.1768707482993204</v>
      </c>
      <c r="W50" s="1">
        <v>166</v>
      </c>
      <c r="X50" s="1">
        <v>135.80000000000001</v>
      </c>
      <c r="Y50" s="1">
        <v>121</v>
      </c>
      <c r="Z50" s="1">
        <v>143.19999999999999</v>
      </c>
      <c r="AA50" s="1">
        <v>135.80000000000001</v>
      </c>
      <c r="AB50" s="1">
        <v>129.6</v>
      </c>
      <c r="AC50" s="1"/>
      <c r="AD50" s="1">
        <f t="shared" si="19"/>
        <v>107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33</v>
      </c>
      <c r="C51" s="1">
        <v>1029.8710000000001</v>
      </c>
      <c r="D51" s="1">
        <v>226.874</v>
      </c>
      <c r="E51" s="1">
        <v>792.65599999999995</v>
      </c>
      <c r="F51" s="1">
        <v>350.596</v>
      </c>
      <c r="G51" s="7">
        <v>1</v>
      </c>
      <c r="H51" s="1">
        <v>50</v>
      </c>
      <c r="I51" s="1" t="s">
        <v>34</v>
      </c>
      <c r="J51" s="1">
        <v>784</v>
      </c>
      <c r="K51" s="1">
        <f t="shared" si="15"/>
        <v>8.6559999999999491</v>
      </c>
      <c r="L51" s="1"/>
      <c r="M51" s="1"/>
      <c r="N51" s="1">
        <v>392.72820000000002</v>
      </c>
      <c r="O51" s="1">
        <v>450</v>
      </c>
      <c r="P51" s="1">
        <f t="shared" si="3"/>
        <v>158.53119999999998</v>
      </c>
      <c r="Q51" s="5">
        <f t="shared" si="16"/>
        <v>391.98779999999988</v>
      </c>
      <c r="R51" s="5">
        <f t="shared" si="17"/>
        <v>391.98779999999988</v>
      </c>
      <c r="S51" s="5"/>
      <c r="T51" s="1"/>
      <c r="U51" s="1">
        <f t="shared" si="18"/>
        <v>10</v>
      </c>
      <c r="V51" s="1">
        <f t="shared" si="7"/>
        <v>7.5273775761490489</v>
      </c>
      <c r="W51" s="1">
        <v>153.61439999999999</v>
      </c>
      <c r="X51" s="1">
        <v>110.33839999999999</v>
      </c>
      <c r="Y51" s="1">
        <v>137.40880000000001</v>
      </c>
      <c r="Z51" s="1">
        <v>144.14580000000001</v>
      </c>
      <c r="AA51" s="1">
        <v>122.0586</v>
      </c>
      <c r="AB51" s="1">
        <v>124.6528</v>
      </c>
      <c r="AC51" s="1"/>
      <c r="AD51" s="1">
        <f t="shared" si="19"/>
        <v>392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33</v>
      </c>
      <c r="C52" s="1">
        <v>1165.8810000000001</v>
      </c>
      <c r="D52" s="1">
        <v>879.00300000000004</v>
      </c>
      <c r="E52" s="1">
        <v>965.33299999999997</v>
      </c>
      <c r="F52" s="1">
        <v>814.721</v>
      </c>
      <c r="G52" s="7">
        <v>1</v>
      </c>
      <c r="H52" s="1">
        <v>50</v>
      </c>
      <c r="I52" s="1" t="s">
        <v>34</v>
      </c>
      <c r="J52" s="1">
        <v>937.4</v>
      </c>
      <c r="K52" s="1">
        <f t="shared" si="15"/>
        <v>27.932999999999993</v>
      </c>
      <c r="L52" s="1"/>
      <c r="M52" s="1"/>
      <c r="N52" s="1">
        <v>450</v>
      </c>
      <c r="O52" s="1">
        <v>550</v>
      </c>
      <c r="P52" s="1">
        <f t="shared" si="3"/>
        <v>193.06659999999999</v>
      </c>
      <c r="Q52" s="5">
        <f t="shared" si="16"/>
        <v>115.94499999999994</v>
      </c>
      <c r="R52" s="5">
        <f t="shared" si="17"/>
        <v>115.94499999999994</v>
      </c>
      <c r="S52" s="5"/>
      <c r="T52" s="1"/>
      <c r="U52" s="1">
        <f t="shared" si="18"/>
        <v>10</v>
      </c>
      <c r="V52" s="1">
        <f t="shared" si="7"/>
        <v>9.3994559390386527</v>
      </c>
      <c r="W52" s="1">
        <v>222.85220000000001</v>
      </c>
      <c r="X52" s="1">
        <v>186.6508</v>
      </c>
      <c r="Y52" s="1">
        <v>193.5438</v>
      </c>
      <c r="Z52" s="1">
        <v>182.78540000000001</v>
      </c>
      <c r="AA52" s="1">
        <v>151.61259999999999</v>
      </c>
      <c r="AB52" s="1">
        <v>176.63800000000001</v>
      </c>
      <c r="AC52" s="1"/>
      <c r="AD52" s="1">
        <f t="shared" si="19"/>
        <v>116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33</v>
      </c>
      <c r="C53" s="1">
        <v>91.471000000000004</v>
      </c>
      <c r="D53" s="1"/>
      <c r="E53" s="1">
        <v>50.668999999999997</v>
      </c>
      <c r="F53" s="1">
        <v>32.456000000000003</v>
      </c>
      <c r="G53" s="7">
        <v>1</v>
      </c>
      <c r="H53" s="1">
        <v>40</v>
      </c>
      <c r="I53" s="1" t="s">
        <v>34</v>
      </c>
      <c r="J53" s="1">
        <v>54.25</v>
      </c>
      <c r="K53" s="1">
        <f t="shared" si="15"/>
        <v>-3.5810000000000031</v>
      </c>
      <c r="L53" s="1"/>
      <c r="M53" s="1"/>
      <c r="N53" s="1"/>
      <c r="O53" s="1"/>
      <c r="P53" s="1">
        <f t="shared" si="3"/>
        <v>10.133799999999999</v>
      </c>
      <c r="Q53" s="5">
        <f t="shared" si="16"/>
        <v>68.881999999999991</v>
      </c>
      <c r="R53" s="5">
        <f t="shared" si="17"/>
        <v>68.881999999999991</v>
      </c>
      <c r="S53" s="5"/>
      <c r="T53" s="1"/>
      <c r="U53" s="1">
        <f t="shared" si="18"/>
        <v>10</v>
      </c>
      <c r="V53" s="1">
        <f t="shared" si="7"/>
        <v>3.2027472419033338</v>
      </c>
      <c r="W53" s="1">
        <v>3.9245999999999999</v>
      </c>
      <c r="X53" s="1">
        <v>3.4662000000000002</v>
      </c>
      <c r="Y53" s="1">
        <v>8.3244000000000007</v>
      </c>
      <c r="Z53" s="1">
        <v>11.500999999999999</v>
      </c>
      <c r="AA53" s="1">
        <v>6.8081999999999994</v>
      </c>
      <c r="AB53" s="1">
        <v>8.0327999999999999</v>
      </c>
      <c r="AC53" s="1"/>
      <c r="AD53" s="1">
        <f t="shared" si="19"/>
        <v>69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90</v>
      </c>
      <c r="B54" s="13" t="s">
        <v>33</v>
      </c>
      <c r="C54" s="13"/>
      <c r="D54" s="13"/>
      <c r="E54" s="13"/>
      <c r="F54" s="13"/>
      <c r="G54" s="14">
        <v>0</v>
      </c>
      <c r="H54" s="13">
        <v>40</v>
      </c>
      <c r="I54" s="13" t="s">
        <v>34</v>
      </c>
      <c r="J54" s="13">
        <v>16</v>
      </c>
      <c r="K54" s="13">
        <f t="shared" si="15"/>
        <v>-16</v>
      </c>
      <c r="L54" s="13"/>
      <c r="M54" s="13"/>
      <c r="N54" s="13"/>
      <c r="O54" s="13"/>
      <c r="P54" s="13">
        <f t="shared" si="3"/>
        <v>0</v>
      </c>
      <c r="Q54" s="15"/>
      <c r="R54" s="15"/>
      <c r="S54" s="15"/>
      <c r="T54" s="13"/>
      <c r="U54" s="13" t="e">
        <f t="shared" si="9"/>
        <v>#DIV/0!</v>
      </c>
      <c r="V54" s="13" t="e">
        <f t="shared" si="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 t="s">
        <v>69</v>
      </c>
      <c r="AD54" s="13">
        <f t="shared" ref="AD54" si="20">ROUND(Q54*G54,0)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84.12</v>
      </c>
      <c r="D55" s="1">
        <v>1.383</v>
      </c>
      <c r="E55" s="1">
        <v>56.05</v>
      </c>
      <c r="F55" s="1">
        <v>26.434999999999999</v>
      </c>
      <c r="G55" s="7">
        <v>1</v>
      </c>
      <c r="H55" s="1">
        <v>40</v>
      </c>
      <c r="I55" s="1" t="s">
        <v>34</v>
      </c>
      <c r="J55" s="1">
        <v>59.83</v>
      </c>
      <c r="K55" s="1">
        <f t="shared" si="15"/>
        <v>-3.7800000000000011</v>
      </c>
      <c r="L55" s="1"/>
      <c r="M55" s="1"/>
      <c r="N55" s="1"/>
      <c r="O55" s="1"/>
      <c r="P55" s="1">
        <f t="shared" si="3"/>
        <v>11.209999999999999</v>
      </c>
      <c r="Q55" s="5">
        <f t="shared" ref="Q55:Q69" si="21">10*P55-O55-N55-F55</f>
        <v>85.664999999999992</v>
      </c>
      <c r="R55" s="5">
        <f t="shared" ref="R55:R69" si="22">Q55</f>
        <v>85.664999999999992</v>
      </c>
      <c r="S55" s="5"/>
      <c r="T55" s="1"/>
      <c r="U55" s="1">
        <f t="shared" ref="U55:U69" si="23">(F55+N55+O55+R55)/P55</f>
        <v>10</v>
      </c>
      <c r="V55" s="1">
        <f t="shared" si="7"/>
        <v>2.3581623550401427</v>
      </c>
      <c r="W55" s="1">
        <v>6.3415999999999997</v>
      </c>
      <c r="X55" s="1">
        <v>5.2829999999999986</v>
      </c>
      <c r="Y55" s="1">
        <v>5.8917999999999999</v>
      </c>
      <c r="Z55" s="1">
        <v>9.9653999999999989</v>
      </c>
      <c r="AA55" s="1">
        <v>7.7644000000000002</v>
      </c>
      <c r="AB55" s="1">
        <v>7.1616</v>
      </c>
      <c r="AC55" s="1"/>
      <c r="AD55" s="1">
        <f t="shared" ref="AD55:AD69" si="24">ROUND(R55*G55,0)</f>
        <v>86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40</v>
      </c>
      <c r="C56" s="1">
        <v>258</v>
      </c>
      <c r="D56" s="1">
        <v>840</v>
      </c>
      <c r="E56" s="1">
        <v>394</v>
      </c>
      <c r="F56" s="1">
        <v>645</v>
      </c>
      <c r="G56" s="7">
        <v>0.45</v>
      </c>
      <c r="H56" s="1">
        <v>50</v>
      </c>
      <c r="I56" s="1" t="s">
        <v>34</v>
      </c>
      <c r="J56" s="1">
        <v>393</v>
      </c>
      <c r="K56" s="1">
        <f t="shared" si="15"/>
        <v>1</v>
      </c>
      <c r="L56" s="1"/>
      <c r="M56" s="1"/>
      <c r="N56" s="1">
        <v>152.96000000000029</v>
      </c>
      <c r="O56" s="1">
        <v>150</v>
      </c>
      <c r="P56" s="1">
        <f t="shared" si="3"/>
        <v>78.8</v>
      </c>
      <c r="Q56" s="5"/>
      <c r="R56" s="5">
        <f t="shared" si="22"/>
        <v>0</v>
      </c>
      <c r="S56" s="5"/>
      <c r="T56" s="1"/>
      <c r="U56" s="1">
        <f t="shared" si="23"/>
        <v>12.029949238578684</v>
      </c>
      <c r="V56" s="1">
        <f t="shared" si="7"/>
        <v>12.029949238578684</v>
      </c>
      <c r="W56" s="1">
        <v>113.2</v>
      </c>
      <c r="X56" s="1">
        <v>107.4</v>
      </c>
      <c r="Y56" s="1">
        <v>78.400000000000006</v>
      </c>
      <c r="Z56" s="1">
        <v>69.8</v>
      </c>
      <c r="AA56" s="1">
        <v>91</v>
      </c>
      <c r="AB56" s="1">
        <v>87.2</v>
      </c>
      <c r="AC56" s="1"/>
      <c r="AD56" s="1">
        <f t="shared" si="2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412.79899999999998</v>
      </c>
      <c r="D57" s="1">
        <v>146.51</v>
      </c>
      <c r="E57" s="1">
        <v>293.87900000000002</v>
      </c>
      <c r="F57" s="1">
        <v>201.976</v>
      </c>
      <c r="G57" s="7">
        <v>1</v>
      </c>
      <c r="H57" s="1">
        <v>40</v>
      </c>
      <c r="I57" s="1" t="s">
        <v>34</v>
      </c>
      <c r="J57" s="1">
        <v>292</v>
      </c>
      <c r="K57" s="1">
        <f t="shared" si="15"/>
        <v>1.8790000000000191</v>
      </c>
      <c r="L57" s="1"/>
      <c r="M57" s="1"/>
      <c r="N57" s="1">
        <v>103.46922000000001</v>
      </c>
      <c r="O57" s="1"/>
      <c r="P57" s="1">
        <f t="shared" si="3"/>
        <v>58.775800000000004</v>
      </c>
      <c r="Q57" s="5">
        <f t="shared" si="21"/>
        <v>282.31278000000003</v>
      </c>
      <c r="R57" s="5">
        <f t="shared" si="22"/>
        <v>282.31278000000003</v>
      </c>
      <c r="S57" s="5"/>
      <c r="T57" s="1"/>
      <c r="U57" s="1">
        <f t="shared" si="23"/>
        <v>10</v>
      </c>
      <c r="V57" s="1">
        <f t="shared" si="7"/>
        <v>5.196785411683039</v>
      </c>
      <c r="W57" s="1">
        <v>51.524999999999999</v>
      </c>
      <c r="X57" s="1">
        <v>50.273800000000001</v>
      </c>
      <c r="Y57" s="1">
        <v>53.582000000000008</v>
      </c>
      <c r="Z57" s="1">
        <v>59.6126</v>
      </c>
      <c r="AA57" s="1">
        <v>53.152200000000008</v>
      </c>
      <c r="AB57" s="1">
        <v>53.093800000000002</v>
      </c>
      <c r="AC57" s="1"/>
      <c r="AD57" s="1">
        <f t="shared" si="24"/>
        <v>282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6" t="s">
        <v>94</v>
      </c>
      <c r="B58" s="1" t="s">
        <v>40</v>
      </c>
      <c r="C58" s="1"/>
      <c r="D58" s="1"/>
      <c r="E58" s="17">
        <f>E98</f>
        <v>379</v>
      </c>
      <c r="F58" s="17">
        <f>F98</f>
        <v>894</v>
      </c>
      <c r="G58" s="7">
        <v>0.4</v>
      </c>
      <c r="H58" s="1">
        <v>40</v>
      </c>
      <c r="I58" s="1" t="s">
        <v>34</v>
      </c>
      <c r="J58" s="1"/>
      <c r="K58" s="1">
        <f t="shared" si="15"/>
        <v>379</v>
      </c>
      <c r="L58" s="1"/>
      <c r="M58" s="1"/>
      <c r="N58" s="1">
        <v>108.8</v>
      </c>
      <c r="O58" s="1">
        <v>120</v>
      </c>
      <c r="P58" s="1">
        <f t="shared" si="3"/>
        <v>75.8</v>
      </c>
      <c r="Q58" s="5"/>
      <c r="R58" s="5">
        <f t="shared" si="22"/>
        <v>0</v>
      </c>
      <c r="S58" s="5"/>
      <c r="T58" s="1"/>
      <c r="U58" s="1">
        <f t="shared" si="23"/>
        <v>14.812664907651715</v>
      </c>
      <c r="V58" s="1">
        <f t="shared" si="7"/>
        <v>14.812664907651715</v>
      </c>
      <c r="W58" s="1">
        <v>137.19999999999999</v>
      </c>
      <c r="X58" s="1">
        <v>157.19999999999999</v>
      </c>
      <c r="Y58" s="1">
        <v>74.8</v>
      </c>
      <c r="Z58" s="1">
        <v>66.400000000000006</v>
      </c>
      <c r="AA58" s="1">
        <v>87.8</v>
      </c>
      <c r="AB58" s="1">
        <v>78.599999999999994</v>
      </c>
      <c r="AC58" s="1" t="s">
        <v>142</v>
      </c>
      <c r="AD58" s="1">
        <f t="shared" si="2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40</v>
      </c>
      <c r="C59" s="1">
        <v>196</v>
      </c>
      <c r="D59" s="1">
        <v>342</v>
      </c>
      <c r="E59" s="1">
        <v>189</v>
      </c>
      <c r="F59" s="1">
        <v>255</v>
      </c>
      <c r="G59" s="7">
        <v>0.4</v>
      </c>
      <c r="H59" s="1">
        <v>40</v>
      </c>
      <c r="I59" s="1" t="s">
        <v>34</v>
      </c>
      <c r="J59" s="1">
        <v>197</v>
      </c>
      <c r="K59" s="1">
        <f t="shared" si="15"/>
        <v>-8</v>
      </c>
      <c r="L59" s="1"/>
      <c r="M59" s="1"/>
      <c r="N59" s="1">
        <v>64.860000000000014</v>
      </c>
      <c r="O59" s="1"/>
      <c r="P59" s="1">
        <f t="shared" si="3"/>
        <v>37.799999999999997</v>
      </c>
      <c r="Q59" s="5">
        <f t="shared" si="21"/>
        <v>58.139999999999986</v>
      </c>
      <c r="R59" s="5">
        <f t="shared" si="22"/>
        <v>58.139999999999986</v>
      </c>
      <c r="S59" s="5"/>
      <c r="T59" s="1"/>
      <c r="U59" s="1">
        <f t="shared" si="23"/>
        <v>10</v>
      </c>
      <c r="V59" s="1">
        <f t="shared" si="7"/>
        <v>8.461904761904762</v>
      </c>
      <c r="W59" s="1">
        <v>44.6</v>
      </c>
      <c r="X59" s="1">
        <v>46.4</v>
      </c>
      <c r="Y59" s="1">
        <v>34</v>
      </c>
      <c r="Z59" s="1">
        <v>33</v>
      </c>
      <c r="AA59" s="1">
        <v>37.4</v>
      </c>
      <c r="AB59" s="1">
        <v>32.6</v>
      </c>
      <c r="AC59" s="1"/>
      <c r="AD59" s="1">
        <f t="shared" si="24"/>
        <v>23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33</v>
      </c>
      <c r="C60" s="1">
        <v>799.70699999999999</v>
      </c>
      <c r="D60" s="1">
        <v>385.63</v>
      </c>
      <c r="E60" s="1">
        <v>547.17100000000005</v>
      </c>
      <c r="F60" s="1">
        <v>498.54199999999997</v>
      </c>
      <c r="G60" s="7">
        <v>1</v>
      </c>
      <c r="H60" s="1">
        <v>55</v>
      </c>
      <c r="I60" s="1" t="s">
        <v>34</v>
      </c>
      <c r="J60" s="1">
        <v>540.45000000000005</v>
      </c>
      <c r="K60" s="1">
        <f t="shared" si="15"/>
        <v>6.7210000000000036</v>
      </c>
      <c r="L60" s="1"/>
      <c r="M60" s="1"/>
      <c r="N60" s="1">
        <v>166.22871999999981</v>
      </c>
      <c r="O60" s="1">
        <v>170</v>
      </c>
      <c r="P60" s="1">
        <f t="shared" si="3"/>
        <v>109.4342</v>
      </c>
      <c r="Q60" s="5">
        <f t="shared" si="21"/>
        <v>259.57128000000029</v>
      </c>
      <c r="R60" s="5">
        <f t="shared" si="22"/>
        <v>259.57128000000029</v>
      </c>
      <c r="S60" s="5"/>
      <c r="T60" s="1"/>
      <c r="U60" s="1">
        <f t="shared" si="23"/>
        <v>10</v>
      </c>
      <c r="V60" s="1">
        <f t="shared" si="7"/>
        <v>7.6280606976612404</v>
      </c>
      <c r="W60" s="1">
        <v>116.5504</v>
      </c>
      <c r="X60" s="1">
        <v>108.02379999999999</v>
      </c>
      <c r="Y60" s="1">
        <v>97.919200000000004</v>
      </c>
      <c r="Z60" s="1">
        <v>117.45399999999999</v>
      </c>
      <c r="AA60" s="1">
        <v>109.6236</v>
      </c>
      <c r="AB60" s="1">
        <v>101.9464</v>
      </c>
      <c r="AC60" s="1"/>
      <c r="AD60" s="1">
        <f t="shared" si="24"/>
        <v>260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33</v>
      </c>
      <c r="C61" s="1">
        <v>1623.8689999999999</v>
      </c>
      <c r="D61" s="1">
        <v>643.12199999999996</v>
      </c>
      <c r="E61" s="1">
        <v>1064.143</v>
      </c>
      <c r="F61" s="1">
        <v>951.07</v>
      </c>
      <c r="G61" s="7">
        <v>1</v>
      </c>
      <c r="H61" s="1">
        <v>50</v>
      </c>
      <c r="I61" s="1" t="s">
        <v>34</v>
      </c>
      <c r="J61" s="1">
        <v>1001.15</v>
      </c>
      <c r="K61" s="1">
        <f t="shared" si="15"/>
        <v>62.993000000000052</v>
      </c>
      <c r="L61" s="1"/>
      <c r="M61" s="1"/>
      <c r="N61" s="1">
        <v>450</v>
      </c>
      <c r="O61" s="1">
        <v>500</v>
      </c>
      <c r="P61" s="1">
        <f t="shared" si="3"/>
        <v>212.82859999999999</v>
      </c>
      <c r="Q61" s="5">
        <f t="shared" si="21"/>
        <v>227.21600000000001</v>
      </c>
      <c r="R61" s="5">
        <f t="shared" si="22"/>
        <v>227.21600000000001</v>
      </c>
      <c r="S61" s="5"/>
      <c r="T61" s="1"/>
      <c r="U61" s="1">
        <f t="shared" si="23"/>
        <v>10</v>
      </c>
      <c r="V61" s="1">
        <f t="shared" si="7"/>
        <v>8.9323991230501925</v>
      </c>
      <c r="W61" s="1">
        <v>237.1728</v>
      </c>
      <c r="X61" s="1">
        <v>207.88740000000001</v>
      </c>
      <c r="Y61" s="1">
        <v>231.26499999999999</v>
      </c>
      <c r="Z61" s="1">
        <v>239.0994</v>
      </c>
      <c r="AA61" s="1">
        <v>212.90280000000001</v>
      </c>
      <c r="AB61" s="1">
        <v>212.23179999999999</v>
      </c>
      <c r="AC61" s="1"/>
      <c r="AD61" s="1">
        <f t="shared" si="24"/>
        <v>227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33</v>
      </c>
      <c r="C62" s="1">
        <v>158.13999999999999</v>
      </c>
      <c r="D62" s="1">
        <v>337.50799999999998</v>
      </c>
      <c r="E62" s="1">
        <v>126.982</v>
      </c>
      <c r="F62" s="1">
        <v>295.78899999999999</v>
      </c>
      <c r="G62" s="7">
        <v>1</v>
      </c>
      <c r="H62" s="1">
        <v>50</v>
      </c>
      <c r="I62" s="1" t="s">
        <v>34</v>
      </c>
      <c r="J62" s="1">
        <v>123.55</v>
      </c>
      <c r="K62" s="1">
        <f t="shared" si="15"/>
        <v>3.4320000000000022</v>
      </c>
      <c r="L62" s="1"/>
      <c r="M62" s="1"/>
      <c r="N62" s="1">
        <v>65.079899999999924</v>
      </c>
      <c r="O62" s="1"/>
      <c r="P62" s="1">
        <f t="shared" si="3"/>
        <v>25.3964</v>
      </c>
      <c r="Q62" s="5"/>
      <c r="R62" s="5">
        <f t="shared" si="22"/>
        <v>0</v>
      </c>
      <c r="S62" s="5"/>
      <c r="T62" s="1"/>
      <c r="U62" s="1">
        <f t="shared" si="23"/>
        <v>14.20945094580334</v>
      </c>
      <c r="V62" s="1">
        <f t="shared" si="7"/>
        <v>14.20945094580334</v>
      </c>
      <c r="W62" s="1">
        <v>41.776600000000002</v>
      </c>
      <c r="X62" s="1">
        <v>46.452599999999997</v>
      </c>
      <c r="Y62" s="1">
        <v>23.212</v>
      </c>
      <c r="Z62" s="1">
        <v>11.8582</v>
      </c>
      <c r="AA62" s="1">
        <v>15.845599999999999</v>
      </c>
      <c r="AB62" s="1">
        <v>17.5608</v>
      </c>
      <c r="AC62" s="1"/>
      <c r="AD62" s="1">
        <f t="shared" si="24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40</v>
      </c>
      <c r="C63" s="1">
        <v>373</v>
      </c>
      <c r="D63" s="1">
        <v>390</v>
      </c>
      <c r="E63" s="1">
        <v>279</v>
      </c>
      <c r="F63" s="1">
        <v>387</v>
      </c>
      <c r="G63" s="7">
        <v>0.4</v>
      </c>
      <c r="H63" s="1">
        <v>50</v>
      </c>
      <c r="I63" s="1" t="s">
        <v>34</v>
      </c>
      <c r="J63" s="1">
        <v>276</v>
      </c>
      <c r="K63" s="1">
        <f t="shared" si="15"/>
        <v>3</v>
      </c>
      <c r="L63" s="1"/>
      <c r="M63" s="1"/>
      <c r="N63" s="1">
        <v>470.82000000000011</v>
      </c>
      <c r="O63" s="1"/>
      <c r="P63" s="1">
        <f t="shared" si="3"/>
        <v>55.8</v>
      </c>
      <c r="Q63" s="5"/>
      <c r="R63" s="5">
        <f t="shared" si="22"/>
        <v>0</v>
      </c>
      <c r="S63" s="5"/>
      <c r="T63" s="1"/>
      <c r="U63" s="1">
        <f t="shared" si="23"/>
        <v>15.373118279569896</v>
      </c>
      <c r="V63" s="1">
        <f t="shared" si="7"/>
        <v>15.373118279569896</v>
      </c>
      <c r="W63" s="1">
        <v>92.6</v>
      </c>
      <c r="X63" s="1">
        <v>68.8</v>
      </c>
      <c r="Y63" s="1">
        <v>26.4</v>
      </c>
      <c r="Z63" s="1">
        <v>26.2</v>
      </c>
      <c r="AA63" s="1">
        <v>63.8</v>
      </c>
      <c r="AB63" s="1">
        <v>71.599999999999994</v>
      </c>
      <c r="AC63" s="1"/>
      <c r="AD63" s="1">
        <f t="shared" si="24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40</v>
      </c>
      <c r="C64" s="1">
        <v>1637</v>
      </c>
      <c r="D64" s="1">
        <v>726</v>
      </c>
      <c r="E64" s="1">
        <v>1206</v>
      </c>
      <c r="F64" s="1">
        <v>916</v>
      </c>
      <c r="G64" s="7">
        <v>0.4</v>
      </c>
      <c r="H64" s="1">
        <v>40</v>
      </c>
      <c r="I64" s="1" t="s">
        <v>34</v>
      </c>
      <c r="J64" s="1">
        <v>1212</v>
      </c>
      <c r="K64" s="1">
        <f t="shared" si="15"/>
        <v>-6</v>
      </c>
      <c r="L64" s="1"/>
      <c r="M64" s="1"/>
      <c r="N64" s="1">
        <v>400</v>
      </c>
      <c r="O64" s="1">
        <v>450</v>
      </c>
      <c r="P64" s="1">
        <f t="shared" si="3"/>
        <v>241.2</v>
      </c>
      <c r="Q64" s="5">
        <f t="shared" si="21"/>
        <v>646</v>
      </c>
      <c r="R64" s="5">
        <f t="shared" si="22"/>
        <v>646</v>
      </c>
      <c r="S64" s="5"/>
      <c r="T64" s="1"/>
      <c r="U64" s="1">
        <f t="shared" si="23"/>
        <v>10</v>
      </c>
      <c r="V64" s="1">
        <f t="shared" si="7"/>
        <v>7.3217247097844114</v>
      </c>
      <c r="W64" s="1">
        <v>246</v>
      </c>
      <c r="X64" s="1">
        <v>221.2</v>
      </c>
      <c r="Y64" s="1">
        <v>241.6</v>
      </c>
      <c r="Z64" s="1">
        <v>249.8</v>
      </c>
      <c r="AA64" s="1">
        <v>229.2</v>
      </c>
      <c r="AB64" s="1">
        <v>219.4</v>
      </c>
      <c r="AC64" s="1"/>
      <c r="AD64" s="1">
        <f t="shared" si="24"/>
        <v>258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40</v>
      </c>
      <c r="C65" s="1">
        <v>1435</v>
      </c>
      <c r="D65" s="1">
        <v>750</v>
      </c>
      <c r="E65" s="1">
        <v>1050</v>
      </c>
      <c r="F65" s="1">
        <v>920</v>
      </c>
      <c r="G65" s="7">
        <v>0.4</v>
      </c>
      <c r="H65" s="1">
        <v>40</v>
      </c>
      <c r="I65" s="1" t="s">
        <v>34</v>
      </c>
      <c r="J65" s="1">
        <v>1055</v>
      </c>
      <c r="K65" s="1">
        <f t="shared" si="15"/>
        <v>-5</v>
      </c>
      <c r="L65" s="1"/>
      <c r="M65" s="1"/>
      <c r="N65" s="1">
        <v>350</v>
      </c>
      <c r="O65" s="1">
        <v>400</v>
      </c>
      <c r="P65" s="1">
        <f t="shared" si="3"/>
        <v>210</v>
      </c>
      <c r="Q65" s="5">
        <f t="shared" si="21"/>
        <v>430</v>
      </c>
      <c r="R65" s="5">
        <f t="shared" si="22"/>
        <v>430</v>
      </c>
      <c r="S65" s="5"/>
      <c r="T65" s="1"/>
      <c r="U65" s="1">
        <f t="shared" si="23"/>
        <v>10</v>
      </c>
      <c r="V65" s="1">
        <f t="shared" si="7"/>
        <v>7.9523809523809526</v>
      </c>
      <c r="W65" s="1">
        <v>229.4</v>
      </c>
      <c r="X65" s="1">
        <v>205.2</v>
      </c>
      <c r="Y65" s="1">
        <v>213.4</v>
      </c>
      <c r="Z65" s="1">
        <v>224.2</v>
      </c>
      <c r="AA65" s="1">
        <v>195.2</v>
      </c>
      <c r="AB65" s="1">
        <v>186.2</v>
      </c>
      <c r="AC65" s="1"/>
      <c r="AD65" s="1">
        <f t="shared" si="24"/>
        <v>172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33</v>
      </c>
      <c r="C66" s="1">
        <v>886.98199999999997</v>
      </c>
      <c r="D66" s="1">
        <v>406.64499999999998</v>
      </c>
      <c r="E66" s="1">
        <v>710.93100000000004</v>
      </c>
      <c r="F66" s="1">
        <v>466.87799999999999</v>
      </c>
      <c r="G66" s="7">
        <v>1</v>
      </c>
      <c r="H66" s="1">
        <v>40</v>
      </c>
      <c r="I66" s="1" t="s">
        <v>34</v>
      </c>
      <c r="J66" s="1">
        <v>697.90599999999995</v>
      </c>
      <c r="K66" s="1">
        <f t="shared" ref="K66:K96" si="25">E66-J66</f>
        <v>13.025000000000091</v>
      </c>
      <c r="L66" s="1"/>
      <c r="M66" s="1"/>
      <c r="N66" s="1">
        <v>291.12469999999968</v>
      </c>
      <c r="O66" s="1"/>
      <c r="P66" s="1">
        <f t="shared" si="3"/>
        <v>142.18620000000001</v>
      </c>
      <c r="Q66" s="5">
        <f t="shared" si="21"/>
        <v>663.85930000000053</v>
      </c>
      <c r="R66" s="5">
        <f t="shared" si="22"/>
        <v>663.85930000000053</v>
      </c>
      <c r="S66" s="5"/>
      <c r="T66" s="1"/>
      <c r="U66" s="1">
        <f t="shared" si="23"/>
        <v>10</v>
      </c>
      <c r="V66" s="1">
        <f t="shared" si="7"/>
        <v>5.331056741090201</v>
      </c>
      <c r="W66" s="1">
        <v>125.23779999999999</v>
      </c>
      <c r="X66" s="1">
        <v>122.89</v>
      </c>
      <c r="Y66" s="1">
        <v>125.2324</v>
      </c>
      <c r="Z66" s="1">
        <v>139.40039999999999</v>
      </c>
      <c r="AA66" s="1">
        <v>136.86940000000001</v>
      </c>
      <c r="AB66" s="1">
        <v>109.5368</v>
      </c>
      <c r="AC66" s="1"/>
      <c r="AD66" s="1">
        <f t="shared" si="24"/>
        <v>664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656.58699999999999</v>
      </c>
      <c r="D67" s="1">
        <v>341.77699999999999</v>
      </c>
      <c r="E67" s="1">
        <v>532.95399999999995</v>
      </c>
      <c r="F67" s="1">
        <v>351.61399999999998</v>
      </c>
      <c r="G67" s="7">
        <v>1</v>
      </c>
      <c r="H67" s="1">
        <v>40</v>
      </c>
      <c r="I67" s="1" t="s">
        <v>34</v>
      </c>
      <c r="J67" s="1">
        <v>521.04999999999995</v>
      </c>
      <c r="K67" s="1">
        <f t="shared" si="25"/>
        <v>11.903999999999996</v>
      </c>
      <c r="L67" s="1"/>
      <c r="M67" s="1"/>
      <c r="N67" s="1">
        <v>179.82313999999951</v>
      </c>
      <c r="O67" s="1">
        <v>200</v>
      </c>
      <c r="P67" s="1">
        <f t="shared" si="3"/>
        <v>106.59079999999999</v>
      </c>
      <c r="Q67" s="5">
        <f t="shared" si="21"/>
        <v>334.47086000000041</v>
      </c>
      <c r="R67" s="5">
        <f t="shared" si="22"/>
        <v>334.47086000000041</v>
      </c>
      <c r="S67" s="5"/>
      <c r="T67" s="1"/>
      <c r="U67" s="1">
        <f t="shared" si="23"/>
        <v>10</v>
      </c>
      <c r="V67" s="1">
        <f t="shared" si="7"/>
        <v>6.8621038588696175</v>
      </c>
      <c r="W67" s="1">
        <v>107.5774</v>
      </c>
      <c r="X67" s="1">
        <v>93.383600000000001</v>
      </c>
      <c r="Y67" s="1">
        <v>80.25800000000001</v>
      </c>
      <c r="Z67" s="1">
        <v>101.97020000000001</v>
      </c>
      <c r="AA67" s="1">
        <v>94.394599999999997</v>
      </c>
      <c r="AB67" s="1">
        <v>77.713800000000006</v>
      </c>
      <c r="AC67" s="1"/>
      <c r="AD67" s="1">
        <f t="shared" si="24"/>
        <v>334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586.08900000000006</v>
      </c>
      <c r="D68" s="1">
        <v>400.447</v>
      </c>
      <c r="E68" s="1">
        <v>567.49199999999996</v>
      </c>
      <c r="F68" s="1">
        <v>320.83800000000002</v>
      </c>
      <c r="G68" s="7">
        <v>1</v>
      </c>
      <c r="H68" s="1">
        <v>40</v>
      </c>
      <c r="I68" s="1" t="s">
        <v>34</v>
      </c>
      <c r="J68" s="1">
        <v>568.30799999999999</v>
      </c>
      <c r="K68" s="1">
        <f t="shared" si="25"/>
        <v>-0.81600000000003092</v>
      </c>
      <c r="L68" s="1"/>
      <c r="M68" s="1"/>
      <c r="N68" s="1">
        <v>213.16922000000011</v>
      </c>
      <c r="O68" s="1">
        <v>250</v>
      </c>
      <c r="P68" s="1">
        <f t="shared" si="3"/>
        <v>113.49839999999999</v>
      </c>
      <c r="Q68" s="5">
        <f t="shared" si="21"/>
        <v>350.97677999999979</v>
      </c>
      <c r="R68" s="5">
        <f t="shared" si="22"/>
        <v>350.97677999999979</v>
      </c>
      <c r="S68" s="5"/>
      <c r="T68" s="1"/>
      <c r="U68" s="1">
        <f t="shared" si="23"/>
        <v>10</v>
      </c>
      <c r="V68" s="1">
        <f t="shared" si="7"/>
        <v>6.907649975682479</v>
      </c>
      <c r="W68" s="1">
        <v>111.9438</v>
      </c>
      <c r="X68" s="1">
        <v>92.142799999999994</v>
      </c>
      <c r="Y68" s="1">
        <v>85.463999999999999</v>
      </c>
      <c r="Z68" s="1">
        <v>95.465999999999994</v>
      </c>
      <c r="AA68" s="1">
        <v>78.423199999999994</v>
      </c>
      <c r="AB68" s="1">
        <v>69.322800000000001</v>
      </c>
      <c r="AC68" s="1"/>
      <c r="AD68" s="1">
        <f t="shared" si="24"/>
        <v>351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33</v>
      </c>
      <c r="C69" s="1">
        <v>170.71299999999999</v>
      </c>
      <c r="D69" s="1">
        <v>230.64099999999999</v>
      </c>
      <c r="E69" s="1">
        <v>180.02699999999999</v>
      </c>
      <c r="F69" s="1">
        <v>155.482</v>
      </c>
      <c r="G69" s="7">
        <v>1</v>
      </c>
      <c r="H69" s="1">
        <v>30</v>
      </c>
      <c r="I69" s="1" t="s">
        <v>34</v>
      </c>
      <c r="J69" s="1">
        <v>223.4</v>
      </c>
      <c r="K69" s="1">
        <f t="shared" si="25"/>
        <v>-43.373000000000019</v>
      </c>
      <c r="L69" s="1"/>
      <c r="M69" s="1"/>
      <c r="N69" s="1">
        <v>61.345919999999857</v>
      </c>
      <c r="O69" s="1"/>
      <c r="P69" s="1">
        <f t="shared" si="3"/>
        <v>36.005399999999995</v>
      </c>
      <c r="Q69" s="5">
        <f t="shared" si="21"/>
        <v>143.22608000000011</v>
      </c>
      <c r="R69" s="5">
        <f t="shared" si="22"/>
        <v>143.22608000000011</v>
      </c>
      <c r="S69" s="5"/>
      <c r="T69" s="1"/>
      <c r="U69" s="1">
        <f t="shared" si="23"/>
        <v>10</v>
      </c>
      <c r="V69" s="1">
        <f t="shared" si="7"/>
        <v>6.0220944636082336</v>
      </c>
      <c r="W69" s="1">
        <v>34.851999999999997</v>
      </c>
      <c r="X69" s="1">
        <v>36.358800000000002</v>
      </c>
      <c r="Y69" s="1">
        <v>33.2376</v>
      </c>
      <c r="Z69" s="1">
        <v>33.265799999999999</v>
      </c>
      <c r="AA69" s="1">
        <v>28.6374</v>
      </c>
      <c r="AB69" s="1">
        <v>25.4636</v>
      </c>
      <c r="AC69" s="1" t="s">
        <v>75</v>
      </c>
      <c r="AD69" s="1">
        <f t="shared" si="24"/>
        <v>143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106</v>
      </c>
      <c r="B70" s="10" t="s">
        <v>40</v>
      </c>
      <c r="C70" s="10"/>
      <c r="D70" s="10"/>
      <c r="E70" s="10">
        <v>1</v>
      </c>
      <c r="F70" s="10">
        <v>-1</v>
      </c>
      <c r="G70" s="11">
        <v>0</v>
      </c>
      <c r="H70" s="10" t="e">
        <v>#N/A</v>
      </c>
      <c r="I70" s="10" t="s">
        <v>35</v>
      </c>
      <c r="J70" s="10"/>
      <c r="K70" s="10">
        <f t="shared" si="25"/>
        <v>1</v>
      </c>
      <c r="L70" s="10"/>
      <c r="M70" s="10"/>
      <c r="N70" s="10"/>
      <c r="O70" s="10"/>
      <c r="P70" s="10">
        <f t="shared" si="3"/>
        <v>0.2</v>
      </c>
      <c r="Q70" s="12"/>
      <c r="R70" s="12"/>
      <c r="S70" s="12"/>
      <c r="T70" s="10"/>
      <c r="U70" s="10">
        <f t="shared" si="9"/>
        <v>-5</v>
      </c>
      <c r="V70" s="10">
        <f t="shared" si="7"/>
        <v>-5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/>
      <c r="AD70" s="10">
        <f t="shared" ref="AD70:AD98" si="26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40</v>
      </c>
      <c r="C71" s="1">
        <v>78</v>
      </c>
      <c r="D71" s="1">
        <v>348</v>
      </c>
      <c r="E71" s="1">
        <v>71</v>
      </c>
      <c r="F71" s="1">
        <v>351</v>
      </c>
      <c r="G71" s="7">
        <v>0.6</v>
      </c>
      <c r="H71" s="1">
        <v>55</v>
      </c>
      <c r="I71" s="1" t="s">
        <v>34</v>
      </c>
      <c r="J71" s="1">
        <v>198</v>
      </c>
      <c r="K71" s="1">
        <f t="shared" si="25"/>
        <v>-127</v>
      </c>
      <c r="L71" s="1"/>
      <c r="M71" s="1"/>
      <c r="N71" s="1">
        <v>144.9</v>
      </c>
      <c r="O71" s="1"/>
      <c r="P71" s="1">
        <f t="shared" ref="P71:P98" si="27">E71/5</f>
        <v>14.2</v>
      </c>
      <c r="Q71" s="5"/>
      <c r="R71" s="5">
        <f t="shared" ref="R71:R77" si="28">Q71</f>
        <v>0</v>
      </c>
      <c r="S71" s="5"/>
      <c r="T71" s="1"/>
      <c r="U71" s="1">
        <f t="shared" ref="U71:U77" si="29">(F71+N71+O71+R71)/P71</f>
        <v>34.922535211267608</v>
      </c>
      <c r="V71" s="1">
        <f t="shared" ref="V71:V98" si="30">(F71+N71+O71)/P71</f>
        <v>34.922535211267608</v>
      </c>
      <c r="W71" s="1">
        <v>47</v>
      </c>
      <c r="X71" s="1">
        <v>46.4</v>
      </c>
      <c r="Y71" s="1">
        <v>18.2</v>
      </c>
      <c r="Z71" s="1">
        <v>14</v>
      </c>
      <c r="AA71" s="1">
        <v>30.8</v>
      </c>
      <c r="AB71" s="1">
        <v>29</v>
      </c>
      <c r="AC71" s="16" t="s">
        <v>59</v>
      </c>
      <c r="AD71" s="1">
        <f t="shared" ref="AD71:AD77" si="3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40</v>
      </c>
      <c r="C72" s="1">
        <v>238</v>
      </c>
      <c r="D72" s="1">
        <v>168</v>
      </c>
      <c r="E72" s="1">
        <v>169</v>
      </c>
      <c r="F72" s="1">
        <v>211</v>
      </c>
      <c r="G72" s="7">
        <v>0.35</v>
      </c>
      <c r="H72" s="1">
        <v>50</v>
      </c>
      <c r="I72" s="1" t="s">
        <v>34</v>
      </c>
      <c r="J72" s="1">
        <v>189</v>
      </c>
      <c r="K72" s="1">
        <f t="shared" si="25"/>
        <v>-20</v>
      </c>
      <c r="L72" s="1"/>
      <c r="M72" s="1"/>
      <c r="N72" s="1">
        <v>182.78</v>
      </c>
      <c r="O72" s="1"/>
      <c r="P72" s="1">
        <f t="shared" si="27"/>
        <v>33.799999999999997</v>
      </c>
      <c r="Q72" s="5"/>
      <c r="R72" s="5">
        <f t="shared" si="28"/>
        <v>0</v>
      </c>
      <c r="S72" s="5"/>
      <c r="T72" s="1"/>
      <c r="U72" s="1">
        <f t="shared" si="29"/>
        <v>11.650295857988166</v>
      </c>
      <c r="V72" s="1">
        <f t="shared" si="30"/>
        <v>11.650295857988166</v>
      </c>
      <c r="W72" s="1">
        <v>46.2</v>
      </c>
      <c r="X72" s="1">
        <v>39.200000000000003</v>
      </c>
      <c r="Y72" s="1">
        <v>30.4</v>
      </c>
      <c r="Z72" s="1">
        <v>33.200000000000003</v>
      </c>
      <c r="AA72" s="1">
        <v>44.2</v>
      </c>
      <c r="AB72" s="1">
        <v>39.4</v>
      </c>
      <c r="AC72" s="1"/>
      <c r="AD72" s="1">
        <f t="shared" si="3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40</v>
      </c>
      <c r="C73" s="1">
        <v>185</v>
      </c>
      <c r="D73" s="1">
        <v>870</v>
      </c>
      <c r="E73" s="1">
        <v>263</v>
      </c>
      <c r="F73" s="1">
        <v>715</v>
      </c>
      <c r="G73" s="7">
        <v>0.37</v>
      </c>
      <c r="H73" s="1">
        <v>50</v>
      </c>
      <c r="I73" s="1" t="s">
        <v>34</v>
      </c>
      <c r="J73" s="1">
        <v>304</v>
      </c>
      <c r="K73" s="1">
        <f t="shared" si="25"/>
        <v>-41</v>
      </c>
      <c r="L73" s="1"/>
      <c r="M73" s="1"/>
      <c r="N73" s="1">
        <v>217</v>
      </c>
      <c r="O73" s="1"/>
      <c r="P73" s="1">
        <f t="shared" si="27"/>
        <v>52.6</v>
      </c>
      <c r="Q73" s="5"/>
      <c r="R73" s="5">
        <f t="shared" si="28"/>
        <v>0</v>
      </c>
      <c r="S73" s="5"/>
      <c r="T73" s="1"/>
      <c r="U73" s="1">
        <f t="shared" si="29"/>
        <v>17.718631178707223</v>
      </c>
      <c r="V73" s="1">
        <f t="shared" si="30"/>
        <v>17.718631178707223</v>
      </c>
      <c r="W73" s="1">
        <v>102</v>
      </c>
      <c r="X73" s="1">
        <v>101.2</v>
      </c>
      <c r="Y73" s="1">
        <v>61.4</v>
      </c>
      <c r="Z73" s="1">
        <v>51.4</v>
      </c>
      <c r="AA73" s="1">
        <v>74.8</v>
      </c>
      <c r="AB73" s="1">
        <v>75.2</v>
      </c>
      <c r="AC73" s="1"/>
      <c r="AD73" s="1">
        <f t="shared" si="3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40</v>
      </c>
      <c r="C74" s="1">
        <v>84</v>
      </c>
      <c r="D74" s="1">
        <v>168</v>
      </c>
      <c r="E74" s="1">
        <v>17</v>
      </c>
      <c r="F74" s="1">
        <v>208</v>
      </c>
      <c r="G74" s="7">
        <v>0.4</v>
      </c>
      <c r="H74" s="1">
        <v>30</v>
      </c>
      <c r="I74" s="1" t="s">
        <v>34</v>
      </c>
      <c r="J74" s="1">
        <v>74</v>
      </c>
      <c r="K74" s="1">
        <f t="shared" si="25"/>
        <v>-57</v>
      </c>
      <c r="L74" s="1"/>
      <c r="M74" s="1"/>
      <c r="N74" s="1"/>
      <c r="O74" s="1"/>
      <c r="P74" s="1">
        <f t="shared" si="27"/>
        <v>3.4</v>
      </c>
      <c r="Q74" s="5"/>
      <c r="R74" s="5">
        <f t="shared" si="28"/>
        <v>0</v>
      </c>
      <c r="S74" s="5"/>
      <c r="T74" s="1"/>
      <c r="U74" s="1">
        <f t="shared" si="29"/>
        <v>61.176470588235297</v>
      </c>
      <c r="V74" s="1">
        <f t="shared" si="30"/>
        <v>61.176470588235297</v>
      </c>
      <c r="W74" s="1">
        <v>20.8</v>
      </c>
      <c r="X74" s="1">
        <v>25</v>
      </c>
      <c r="Y74" s="1">
        <v>15</v>
      </c>
      <c r="Z74" s="1">
        <v>17.2</v>
      </c>
      <c r="AA74" s="1">
        <v>22.6</v>
      </c>
      <c r="AB74" s="1">
        <v>19.2</v>
      </c>
      <c r="AC74" s="1"/>
      <c r="AD74" s="1">
        <f t="shared" si="3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40</v>
      </c>
      <c r="C75" s="1">
        <v>93</v>
      </c>
      <c r="D75" s="1">
        <v>744</v>
      </c>
      <c r="E75" s="1">
        <v>247</v>
      </c>
      <c r="F75" s="1">
        <v>546</v>
      </c>
      <c r="G75" s="7">
        <v>0.6</v>
      </c>
      <c r="H75" s="1">
        <v>55</v>
      </c>
      <c r="I75" s="1" t="s">
        <v>34</v>
      </c>
      <c r="J75" s="1">
        <v>396</v>
      </c>
      <c r="K75" s="1">
        <f t="shared" si="25"/>
        <v>-149</v>
      </c>
      <c r="L75" s="1"/>
      <c r="M75" s="1"/>
      <c r="N75" s="1">
        <v>257.5</v>
      </c>
      <c r="O75" s="1"/>
      <c r="P75" s="1">
        <f t="shared" si="27"/>
        <v>49.4</v>
      </c>
      <c r="Q75" s="5">
        <v>200</v>
      </c>
      <c r="R75" s="5">
        <f t="shared" si="28"/>
        <v>200</v>
      </c>
      <c r="S75" s="5"/>
      <c r="T75" s="1"/>
      <c r="U75" s="1">
        <f t="shared" si="29"/>
        <v>20.313765182186234</v>
      </c>
      <c r="V75" s="1">
        <f t="shared" si="30"/>
        <v>16.265182186234817</v>
      </c>
      <c r="W75" s="1">
        <v>95</v>
      </c>
      <c r="X75" s="1">
        <v>115.2</v>
      </c>
      <c r="Y75" s="1">
        <v>43.2</v>
      </c>
      <c r="Z75" s="1">
        <v>18.2</v>
      </c>
      <c r="AA75" s="1">
        <v>61.8</v>
      </c>
      <c r="AB75" s="1">
        <v>64</v>
      </c>
      <c r="AC75" s="1" t="s">
        <v>75</v>
      </c>
      <c r="AD75" s="1">
        <f t="shared" si="31"/>
        <v>120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40</v>
      </c>
      <c r="C76" s="1">
        <v>81</v>
      </c>
      <c r="D76" s="1">
        <v>108</v>
      </c>
      <c r="E76" s="1">
        <v>48</v>
      </c>
      <c r="F76" s="1">
        <v>129</v>
      </c>
      <c r="G76" s="7">
        <v>0.45</v>
      </c>
      <c r="H76" s="1">
        <v>40</v>
      </c>
      <c r="I76" s="1" t="s">
        <v>34</v>
      </c>
      <c r="J76" s="1">
        <v>103</v>
      </c>
      <c r="K76" s="1">
        <f t="shared" si="25"/>
        <v>-55</v>
      </c>
      <c r="L76" s="1"/>
      <c r="M76" s="1"/>
      <c r="N76" s="1"/>
      <c r="O76" s="1"/>
      <c r="P76" s="1">
        <f t="shared" si="27"/>
        <v>9.6</v>
      </c>
      <c r="Q76" s="5"/>
      <c r="R76" s="5">
        <f t="shared" si="28"/>
        <v>0</v>
      </c>
      <c r="S76" s="5"/>
      <c r="T76" s="1"/>
      <c r="U76" s="1">
        <f t="shared" si="29"/>
        <v>13.4375</v>
      </c>
      <c r="V76" s="1">
        <f t="shared" si="30"/>
        <v>13.4375</v>
      </c>
      <c r="W76" s="1">
        <v>16</v>
      </c>
      <c r="X76" s="1">
        <v>18.399999999999999</v>
      </c>
      <c r="Y76" s="1">
        <v>9.8000000000000007</v>
      </c>
      <c r="Z76" s="1">
        <v>11</v>
      </c>
      <c r="AA76" s="1">
        <v>16.8</v>
      </c>
      <c r="AB76" s="1">
        <v>12</v>
      </c>
      <c r="AC76" s="1" t="s">
        <v>113</v>
      </c>
      <c r="AD76" s="1">
        <f t="shared" si="3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40</v>
      </c>
      <c r="C77" s="1">
        <v>139</v>
      </c>
      <c r="D77" s="1">
        <v>378</v>
      </c>
      <c r="E77" s="1">
        <v>102</v>
      </c>
      <c r="F77" s="1">
        <v>347</v>
      </c>
      <c r="G77" s="7">
        <v>0.4</v>
      </c>
      <c r="H77" s="1">
        <v>50</v>
      </c>
      <c r="I77" s="1" t="s">
        <v>34</v>
      </c>
      <c r="J77" s="1">
        <v>115</v>
      </c>
      <c r="K77" s="1">
        <f t="shared" si="25"/>
        <v>-13</v>
      </c>
      <c r="L77" s="1"/>
      <c r="M77" s="1"/>
      <c r="N77" s="1">
        <v>169.8000000000001</v>
      </c>
      <c r="O77" s="1"/>
      <c r="P77" s="1">
        <f t="shared" si="27"/>
        <v>20.399999999999999</v>
      </c>
      <c r="Q77" s="5"/>
      <c r="R77" s="5">
        <f t="shared" si="28"/>
        <v>0</v>
      </c>
      <c r="S77" s="5"/>
      <c r="T77" s="1"/>
      <c r="U77" s="1">
        <f t="shared" si="29"/>
        <v>25.333333333333339</v>
      </c>
      <c r="V77" s="1">
        <f t="shared" si="30"/>
        <v>25.333333333333339</v>
      </c>
      <c r="W77" s="1">
        <v>53.6</v>
      </c>
      <c r="X77" s="1">
        <v>50.4</v>
      </c>
      <c r="Y77" s="1">
        <v>29.8</v>
      </c>
      <c r="Z77" s="1">
        <v>31.2</v>
      </c>
      <c r="AA77" s="1">
        <v>39</v>
      </c>
      <c r="AB77" s="1">
        <v>35.799999999999997</v>
      </c>
      <c r="AC77" s="1"/>
      <c r="AD77" s="1">
        <f t="shared" si="3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40</v>
      </c>
      <c r="C78" s="1"/>
      <c r="D78" s="1">
        <v>85</v>
      </c>
      <c r="E78" s="1">
        <v>11</v>
      </c>
      <c r="F78" s="1">
        <v>55</v>
      </c>
      <c r="G78" s="7">
        <v>0</v>
      </c>
      <c r="H78" s="1" t="e">
        <v>#N/A</v>
      </c>
      <c r="I78" s="1" t="s">
        <v>116</v>
      </c>
      <c r="J78" s="1">
        <v>8</v>
      </c>
      <c r="K78" s="1">
        <f t="shared" si="25"/>
        <v>3</v>
      </c>
      <c r="L78" s="1"/>
      <c r="M78" s="1"/>
      <c r="N78" s="1"/>
      <c r="O78" s="1"/>
      <c r="P78" s="1">
        <f t="shared" si="27"/>
        <v>2.2000000000000002</v>
      </c>
      <c r="Q78" s="5"/>
      <c r="R78" s="5"/>
      <c r="S78" s="5"/>
      <c r="T78" s="1"/>
      <c r="U78" s="1">
        <f t="shared" ref="U78:U98" si="32">(F78+N78+O78+Q78)/P78</f>
        <v>24.999999999999996</v>
      </c>
      <c r="V78" s="1">
        <f t="shared" si="30"/>
        <v>24.999999999999996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2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40</v>
      </c>
      <c r="C79" s="1">
        <v>65</v>
      </c>
      <c r="D79" s="1">
        <v>111</v>
      </c>
      <c r="E79" s="1">
        <v>2</v>
      </c>
      <c r="F79" s="1">
        <v>171</v>
      </c>
      <c r="G79" s="7">
        <v>0.11</v>
      </c>
      <c r="H79" s="1">
        <v>150</v>
      </c>
      <c r="I79" s="1" t="s">
        <v>34</v>
      </c>
      <c r="J79" s="1">
        <v>3</v>
      </c>
      <c r="K79" s="1">
        <f t="shared" si="25"/>
        <v>-1</v>
      </c>
      <c r="L79" s="1"/>
      <c r="M79" s="1"/>
      <c r="N79" s="1"/>
      <c r="O79" s="1"/>
      <c r="P79" s="1">
        <f t="shared" si="27"/>
        <v>0.4</v>
      </c>
      <c r="Q79" s="5"/>
      <c r="R79" s="5">
        <f>Q79</f>
        <v>0</v>
      </c>
      <c r="S79" s="5"/>
      <c r="T79" s="1"/>
      <c r="U79" s="1">
        <f>(F79+N79+O79+R79)/P79</f>
        <v>427.5</v>
      </c>
      <c r="V79" s="1">
        <f t="shared" si="30"/>
        <v>427.5</v>
      </c>
      <c r="W79" s="1">
        <v>3.2</v>
      </c>
      <c r="X79" s="1">
        <v>3.6</v>
      </c>
      <c r="Y79" s="1">
        <v>6.2</v>
      </c>
      <c r="Z79" s="1">
        <v>7</v>
      </c>
      <c r="AA79" s="1">
        <v>1.8</v>
      </c>
      <c r="AB79" s="1">
        <v>0.8</v>
      </c>
      <c r="AC79" s="18" t="s">
        <v>59</v>
      </c>
      <c r="AD79" s="1">
        <f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40</v>
      </c>
      <c r="C80" s="1"/>
      <c r="D80" s="1">
        <v>101</v>
      </c>
      <c r="E80" s="1">
        <v>28</v>
      </c>
      <c r="F80" s="1">
        <v>73</v>
      </c>
      <c r="G80" s="7">
        <v>0</v>
      </c>
      <c r="H80" s="1" t="e">
        <v>#N/A</v>
      </c>
      <c r="I80" s="1" t="s">
        <v>116</v>
      </c>
      <c r="J80" s="1">
        <v>42</v>
      </c>
      <c r="K80" s="1">
        <f t="shared" si="25"/>
        <v>-14</v>
      </c>
      <c r="L80" s="1"/>
      <c r="M80" s="1"/>
      <c r="N80" s="1"/>
      <c r="O80" s="1"/>
      <c r="P80" s="1">
        <f t="shared" si="27"/>
        <v>5.6</v>
      </c>
      <c r="Q80" s="5"/>
      <c r="R80" s="5"/>
      <c r="S80" s="5"/>
      <c r="T80" s="1"/>
      <c r="U80" s="1">
        <f t="shared" si="32"/>
        <v>13.035714285714286</v>
      </c>
      <c r="V80" s="1">
        <f t="shared" si="30"/>
        <v>13.035714285714286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40</v>
      </c>
      <c r="C81" s="1">
        <v>165</v>
      </c>
      <c r="D81" s="1">
        <v>100</v>
      </c>
      <c r="E81" s="1">
        <v>126</v>
      </c>
      <c r="F81" s="1">
        <v>107</v>
      </c>
      <c r="G81" s="7">
        <v>0.06</v>
      </c>
      <c r="H81" s="1">
        <v>60</v>
      </c>
      <c r="I81" s="1" t="s">
        <v>34</v>
      </c>
      <c r="J81" s="1">
        <v>123</v>
      </c>
      <c r="K81" s="1">
        <f t="shared" si="25"/>
        <v>3</v>
      </c>
      <c r="L81" s="1"/>
      <c r="M81" s="1"/>
      <c r="N81" s="1"/>
      <c r="O81" s="1"/>
      <c r="P81" s="1">
        <f t="shared" si="27"/>
        <v>25.2</v>
      </c>
      <c r="Q81" s="5">
        <f t="shared" ref="Q81:Q85" si="33">10*P81-O81-N81-F81</f>
        <v>145</v>
      </c>
      <c r="R81" s="5">
        <f t="shared" ref="R81:R85" si="34">Q81</f>
        <v>145</v>
      </c>
      <c r="S81" s="5"/>
      <c r="T81" s="1"/>
      <c r="U81" s="1">
        <f t="shared" ref="U81:U85" si="35">(F81+N81+O81+R81)/P81</f>
        <v>10</v>
      </c>
      <c r="V81" s="1">
        <f t="shared" si="30"/>
        <v>4.246031746031746</v>
      </c>
      <c r="W81" s="1">
        <v>17.600000000000001</v>
      </c>
      <c r="X81" s="1">
        <v>13.2</v>
      </c>
      <c r="Y81" s="1">
        <v>12.6</v>
      </c>
      <c r="Z81" s="1">
        <v>17.600000000000001</v>
      </c>
      <c r="AA81" s="1">
        <v>16.8</v>
      </c>
      <c r="AB81" s="1">
        <v>14.6</v>
      </c>
      <c r="AC81" s="1"/>
      <c r="AD81" s="1">
        <f t="shared" ref="AD81:AD85" si="36">ROUND(R81*G81,0)</f>
        <v>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40</v>
      </c>
      <c r="C82" s="1">
        <v>100</v>
      </c>
      <c r="D82" s="1">
        <v>40</v>
      </c>
      <c r="E82" s="1">
        <v>44</v>
      </c>
      <c r="F82" s="1">
        <v>65</v>
      </c>
      <c r="G82" s="7">
        <v>0.15</v>
      </c>
      <c r="H82" s="1">
        <v>60</v>
      </c>
      <c r="I82" s="1" t="s">
        <v>34</v>
      </c>
      <c r="J82" s="1">
        <v>48</v>
      </c>
      <c r="K82" s="1">
        <f t="shared" si="25"/>
        <v>-4</v>
      </c>
      <c r="L82" s="1"/>
      <c r="M82" s="1"/>
      <c r="N82" s="1"/>
      <c r="O82" s="1"/>
      <c r="P82" s="1">
        <f t="shared" si="27"/>
        <v>8.8000000000000007</v>
      </c>
      <c r="Q82" s="5">
        <f t="shared" si="33"/>
        <v>23</v>
      </c>
      <c r="R82" s="5">
        <f t="shared" si="34"/>
        <v>23</v>
      </c>
      <c r="S82" s="5"/>
      <c r="T82" s="1"/>
      <c r="U82" s="1">
        <f t="shared" si="35"/>
        <v>10</v>
      </c>
      <c r="V82" s="1">
        <f t="shared" si="30"/>
        <v>7.3863636363636358</v>
      </c>
      <c r="W82" s="1">
        <v>3.2</v>
      </c>
      <c r="X82" s="1">
        <v>4.5999999999999996</v>
      </c>
      <c r="Y82" s="1">
        <v>11.4</v>
      </c>
      <c r="Z82" s="1">
        <v>10.6</v>
      </c>
      <c r="AA82" s="1">
        <v>9.8000000000000007</v>
      </c>
      <c r="AB82" s="1">
        <v>12.6</v>
      </c>
      <c r="AC82" s="1"/>
      <c r="AD82" s="1">
        <f t="shared" si="36"/>
        <v>3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33</v>
      </c>
      <c r="C83" s="1">
        <v>138.53100000000001</v>
      </c>
      <c r="D83" s="1">
        <v>127.19499999999999</v>
      </c>
      <c r="E83" s="1">
        <v>109.852</v>
      </c>
      <c r="F83" s="1">
        <v>145.80099999999999</v>
      </c>
      <c r="G83" s="7">
        <v>1</v>
      </c>
      <c r="H83" s="1">
        <v>55</v>
      </c>
      <c r="I83" s="1" t="s">
        <v>34</v>
      </c>
      <c r="J83" s="1">
        <v>103.3</v>
      </c>
      <c r="K83" s="1">
        <f t="shared" si="25"/>
        <v>6.5520000000000067</v>
      </c>
      <c r="L83" s="1"/>
      <c r="M83" s="1"/>
      <c r="N83" s="1"/>
      <c r="O83" s="1"/>
      <c r="P83" s="1">
        <f t="shared" si="27"/>
        <v>21.970400000000001</v>
      </c>
      <c r="Q83" s="5">
        <f t="shared" si="33"/>
        <v>73.90300000000002</v>
      </c>
      <c r="R83" s="5">
        <f t="shared" si="34"/>
        <v>73.90300000000002</v>
      </c>
      <c r="S83" s="5"/>
      <c r="T83" s="1"/>
      <c r="U83" s="1">
        <f t="shared" si="35"/>
        <v>10</v>
      </c>
      <c r="V83" s="1">
        <f t="shared" si="30"/>
        <v>6.6362469504424126</v>
      </c>
      <c r="W83" s="1">
        <v>14.025600000000001</v>
      </c>
      <c r="X83" s="1">
        <v>24.580200000000001</v>
      </c>
      <c r="Y83" s="1">
        <v>23.705400000000001</v>
      </c>
      <c r="Z83" s="1">
        <v>13.276400000000001</v>
      </c>
      <c r="AA83" s="1">
        <v>25.763200000000001</v>
      </c>
      <c r="AB83" s="1">
        <v>24.891999999999999</v>
      </c>
      <c r="AC83" s="1"/>
      <c r="AD83" s="1">
        <f t="shared" si="36"/>
        <v>74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40</v>
      </c>
      <c r="C84" s="1"/>
      <c r="D84" s="1">
        <v>100</v>
      </c>
      <c r="E84" s="1">
        <v>92</v>
      </c>
      <c r="F84" s="1">
        <v>8</v>
      </c>
      <c r="G84" s="7">
        <v>0.4</v>
      </c>
      <c r="H84" s="1">
        <v>55</v>
      </c>
      <c r="I84" s="1" t="s">
        <v>34</v>
      </c>
      <c r="J84" s="1">
        <v>218</v>
      </c>
      <c r="K84" s="1">
        <f t="shared" si="25"/>
        <v>-126</v>
      </c>
      <c r="L84" s="1"/>
      <c r="M84" s="1"/>
      <c r="N84" s="1"/>
      <c r="O84" s="1"/>
      <c r="P84" s="1">
        <f t="shared" si="27"/>
        <v>18.399999999999999</v>
      </c>
      <c r="Q84" s="5">
        <f>8*P84-O84-N84-F84</f>
        <v>139.19999999999999</v>
      </c>
      <c r="R84" s="5">
        <v>70</v>
      </c>
      <c r="S84" s="5">
        <v>70</v>
      </c>
      <c r="T84" s="1" t="s">
        <v>143</v>
      </c>
      <c r="U84" s="1">
        <f t="shared" si="35"/>
        <v>4.2391304347826093</v>
      </c>
      <c r="V84" s="1">
        <f t="shared" si="30"/>
        <v>0.43478260869565222</v>
      </c>
      <c r="W84" s="1">
        <v>14.4</v>
      </c>
      <c r="X84" s="1">
        <v>32.4</v>
      </c>
      <c r="Y84" s="1">
        <v>18.8</v>
      </c>
      <c r="Z84" s="1">
        <v>2.8</v>
      </c>
      <c r="AA84" s="1">
        <v>14.2</v>
      </c>
      <c r="AB84" s="1">
        <v>12.2</v>
      </c>
      <c r="AC84" s="1" t="s">
        <v>123</v>
      </c>
      <c r="AD84" s="1">
        <f t="shared" si="36"/>
        <v>28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33</v>
      </c>
      <c r="C85" s="1">
        <v>253.12</v>
      </c>
      <c r="D85" s="1">
        <v>753.36</v>
      </c>
      <c r="E85" s="1">
        <v>597.39400000000001</v>
      </c>
      <c r="F85" s="1">
        <v>260.05099999999999</v>
      </c>
      <c r="G85" s="7">
        <v>1</v>
      </c>
      <c r="H85" s="1">
        <v>55</v>
      </c>
      <c r="I85" s="1" t="s">
        <v>34</v>
      </c>
      <c r="J85" s="1">
        <v>559.64</v>
      </c>
      <c r="K85" s="1">
        <f t="shared" si="25"/>
        <v>37.754000000000019</v>
      </c>
      <c r="L85" s="1"/>
      <c r="M85" s="1"/>
      <c r="N85" s="1">
        <v>311.30480000000011</v>
      </c>
      <c r="O85" s="1">
        <v>350</v>
      </c>
      <c r="P85" s="1">
        <f t="shared" si="27"/>
        <v>119.47880000000001</v>
      </c>
      <c r="Q85" s="5">
        <f t="shared" si="33"/>
        <v>273.43219999999991</v>
      </c>
      <c r="R85" s="5">
        <f t="shared" si="34"/>
        <v>273.43219999999991</v>
      </c>
      <c r="S85" s="5"/>
      <c r="T85" s="1"/>
      <c r="U85" s="1">
        <f t="shared" si="35"/>
        <v>10</v>
      </c>
      <c r="V85" s="1">
        <f t="shared" si="30"/>
        <v>7.7114584344670352</v>
      </c>
      <c r="W85" s="1">
        <v>121.5236</v>
      </c>
      <c r="X85" s="1">
        <v>122.15479999999999</v>
      </c>
      <c r="Y85" s="1">
        <v>99.7136</v>
      </c>
      <c r="Z85" s="1">
        <v>67.2744</v>
      </c>
      <c r="AA85" s="1">
        <v>63.348400000000012</v>
      </c>
      <c r="AB85" s="1">
        <v>54.070399999999992</v>
      </c>
      <c r="AC85" s="1" t="s">
        <v>65</v>
      </c>
      <c r="AD85" s="1">
        <f t="shared" si="36"/>
        <v>273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125</v>
      </c>
      <c r="B86" s="13" t="s">
        <v>40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/>
      <c r="K86" s="13">
        <f t="shared" si="25"/>
        <v>0</v>
      </c>
      <c r="L86" s="13"/>
      <c r="M86" s="13"/>
      <c r="N86" s="13"/>
      <c r="O86" s="13"/>
      <c r="P86" s="13">
        <f t="shared" si="27"/>
        <v>0</v>
      </c>
      <c r="Q86" s="15"/>
      <c r="R86" s="15"/>
      <c r="S86" s="15"/>
      <c r="T86" s="13"/>
      <c r="U86" s="13" t="e">
        <f t="shared" si="32"/>
        <v>#DIV/0!</v>
      </c>
      <c r="V86" s="13" t="e">
        <f t="shared" si="30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69</v>
      </c>
      <c r="AD86" s="13">
        <f t="shared" si="2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40</v>
      </c>
      <c r="C87" s="1">
        <v>8</v>
      </c>
      <c r="D87" s="1">
        <v>20</v>
      </c>
      <c r="E87" s="1">
        <v>6</v>
      </c>
      <c r="F87" s="1">
        <v>21</v>
      </c>
      <c r="G87" s="7">
        <v>0.4</v>
      </c>
      <c r="H87" s="1">
        <v>55</v>
      </c>
      <c r="I87" s="1" t="s">
        <v>34</v>
      </c>
      <c r="J87" s="1">
        <v>7</v>
      </c>
      <c r="K87" s="1">
        <f t="shared" si="25"/>
        <v>-1</v>
      </c>
      <c r="L87" s="1"/>
      <c r="M87" s="1"/>
      <c r="N87" s="1"/>
      <c r="O87" s="1"/>
      <c r="P87" s="1">
        <f t="shared" si="27"/>
        <v>1.2</v>
      </c>
      <c r="Q87" s="5"/>
      <c r="R87" s="5">
        <f t="shared" ref="R87:R89" si="37">Q87</f>
        <v>0</v>
      </c>
      <c r="S87" s="5"/>
      <c r="T87" s="1"/>
      <c r="U87" s="1">
        <f t="shared" ref="U87:U89" si="38">(F87+N87+O87+R87)/P87</f>
        <v>17.5</v>
      </c>
      <c r="V87" s="1">
        <f t="shared" si="30"/>
        <v>17.5</v>
      </c>
      <c r="W87" s="1">
        <v>1.6</v>
      </c>
      <c r="X87" s="1">
        <v>1.8</v>
      </c>
      <c r="Y87" s="1">
        <v>1.8</v>
      </c>
      <c r="Z87" s="1">
        <v>1.8</v>
      </c>
      <c r="AA87" s="1">
        <v>1</v>
      </c>
      <c r="AB87" s="1">
        <v>1</v>
      </c>
      <c r="AC87" s="16" t="s">
        <v>59</v>
      </c>
      <c r="AD87" s="1">
        <f t="shared" ref="AD87:AD89" si="39">ROUND(R87*G87,0)</f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488.34399999999999</v>
      </c>
      <c r="D88" s="1">
        <v>448.71199999999999</v>
      </c>
      <c r="E88" s="1">
        <v>368.78800000000001</v>
      </c>
      <c r="F88" s="1">
        <v>430.99200000000002</v>
      </c>
      <c r="G88" s="7">
        <v>1</v>
      </c>
      <c r="H88" s="1">
        <v>50</v>
      </c>
      <c r="I88" s="1" t="s">
        <v>34</v>
      </c>
      <c r="J88" s="1">
        <v>373.65</v>
      </c>
      <c r="K88" s="1">
        <f t="shared" si="25"/>
        <v>-4.8619999999999663</v>
      </c>
      <c r="L88" s="1"/>
      <c r="M88" s="1"/>
      <c r="N88" s="1">
        <v>100.0601400000001</v>
      </c>
      <c r="O88" s="1">
        <v>120</v>
      </c>
      <c r="P88" s="1">
        <f t="shared" si="27"/>
        <v>73.757599999999996</v>
      </c>
      <c r="Q88" s="5">
        <f t="shared" ref="Q88:Q89" si="40">10*P88-O88-N88-F88</f>
        <v>86.523859999999956</v>
      </c>
      <c r="R88" s="5">
        <f t="shared" si="37"/>
        <v>86.523859999999956</v>
      </c>
      <c r="S88" s="5"/>
      <c r="T88" s="1"/>
      <c r="U88" s="1">
        <f t="shared" si="38"/>
        <v>10</v>
      </c>
      <c r="V88" s="1">
        <f t="shared" si="30"/>
        <v>8.8269160059437972</v>
      </c>
      <c r="W88" s="1">
        <v>84.898200000000003</v>
      </c>
      <c r="X88" s="1">
        <v>82.457599999999999</v>
      </c>
      <c r="Y88" s="1">
        <v>72.026600000000002</v>
      </c>
      <c r="Z88" s="1">
        <v>74.844000000000008</v>
      </c>
      <c r="AA88" s="1">
        <v>88.318399999999997</v>
      </c>
      <c r="AB88" s="1">
        <v>91.575400000000002</v>
      </c>
      <c r="AC88" s="1"/>
      <c r="AD88" s="1">
        <f t="shared" si="39"/>
        <v>87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33</v>
      </c>
      <c r="C89" s="1">
        <v>1720.53</v>
      </c>
      <c r="D89" s="1">
        <v>1316.09</v>
      </c>
      <c r="E89" s="1">
        <v>1027.9780000000001</v>
      </c>
      <c r="F89" s="1">
        <v>1935.4870000000001</v>
      </c>
      <c r="G89" s="7">
        <v>1</v>
      </c>
      <c r="H89" s="1" t="e">
        <v>#N/A</v>
      </c>
      <c r="I89" s="1" t="s">
        <v>34</v>
      </c>
      <c r="J89" s="1">
        <v>1021.99</v>
      </c>
      <c r="K89" s="1">
        <f t="shared" si="25"/>
        <v>5.9880000000000564</v>
      </c>
      <c r="L89" s="1"/>
      <c r="M89" s="1"/>
      <c r="N89" s="1"/>
      <c r="O89" s="1"/>
      <c r="P89" s="1">
        <f t="shared" si="27"/>
        <v>205.59560000000002</v>
      </c>
      <c r="Q89" s="5">
        <f t="shared" si="40"/>
        <v>120.46900000000005</v>
      </c>
      <c r="R89" s="5">
        <f t="shared" si="37"/>
        <v>120.46900000000005</v>
      </c>
      <c r="S89" s="5"/>
      <c r="T89" s="1"/>
      <c r="U89" s="1">
        <f t="shared" si="38"/>
        <v>10</v>
      </c>
      <c r="V89" s="1">
        <f t="shared" si="30"/>
        <v>9.4140487442338259</v>
      </c>
      <c r="W89" s="1">
        <v>56.019399999999997</v>
      </c>
      <c r="X89" s="1">
        <v>14.5244</v>
      </c>
      <c r="Y89" s="1">
        <v>0</v>
      </c>
      <c r="Z89" s="1">
        <v>0</v>
      </c>
      <c r="AA89" s="1">
        <v>0</v>
      </c>
      <c r="AB89" s="1">
        <v>0</v>
      </c>
      <c r="AC89" s="1" t="s">
        <v>129</v>
      </c>
      <c r="AD89" s="1">
        <f t="shared" si="39"/>
        <v>120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130</v>
      </c>
      <c r="B90" s="13" t="s">
        <v>40</v>
      </c>
      <c r="C90" s="13"/>
      <c r="D90" s="13"/>
      <c r="E90" s="13"/>
      <c r="F90" s="13"/>
      <c r="G90" s="14">
        <v>0</v>
      </c>
      <c r="H90" s="13">
        <v>30</v>
      </c>
      <c r="I90" s="13" t="s">
        <v>34</v>
      </c>
      <c r="J90" s="13"/>
      <c r="K90" s="13">
        <f t="shared" si="25"/>
        <v>0</v>
      </c>
      <c r="L90" s="13"/>
      <c r="M90" s="13"/>
      <c r="N90" s="13"/>
      <c r="O90" s="13"/>
      <c r="P90" s="13">
        <f t="shared" si="27"/>
        <v>0</v>
      </c>
      <c r="Q90" s="15"/>
      <c r="R90" s="15"/>
      <c r="S90" s="15"/>
      <c r="T90" s="13"/>
      <c r="U90" s="13" t="e">
        <f t="shared" si="32"/>
        <v>#DIV/0!</v>
      </c>
      <c r="V90" s="13" t="e">
        <f t="shared" si="30"/>
        <v>#DIV/0!</v>
      </c>
      <c r="W90" s="13">
        <v>-0.6</v>
      </c>
      <c r="X90" s="13">
        <v>-0.6</v>
      </c>
      <c r="Y90" s="13">
        <v>0</v>
      </c>
      <c r="Z90" s="13">
        <v>0</v>
      </c>
      <c r="AA90" s="13">
        <v>0</v>
      </c>
      <c r="AB90" s="13">
        <v>0</v>
      </c>
      <c r="AC90" s="13" t="s">
        <v>69</v>
      </c>
      <c r="AD90" s="13">
        <f t="shared" si="26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131</v>
      </c>
      <c r="B91" s="13" t="s">
        <v>40</v>
      </c>
      <c r="C91" s="13"/>
      <c r="D91" s="13"/>
      <c r="E91" s="13"/>
      <c r="F91" s="13"/>
      <c r="G91" s="14">
        <v>0</v>
      </c>
      <c r="H91" s="13">
        <v>30</v>
      </c>
      <c r="I91" s="13" t="s">
        <v>34</v>
      </c>
      <c r="J91" s="13"/>
      <c r="K91" s="13">
        <f t="shared" si="25"/>
        <v>0</v>
      </c>
      <c r="L91" s="13"/>
      <c r="M91" s="13"/>
      <c r="N91" s="13"/>
      <c r="O91" s="13"/>
      <c r="P91" s="13">
        <f t="shared" si="27"/>
        <v>0</v>
      </c>
      <c r="Q91" s="15"/>
      <c r="R91" s="15"/>
      <c r="S91" s="15"/>
      <c r="T91" s="13"/>
      <c r="U91" s="13" t="e">
        <f t="shared" si="32"/>
        <v>#DIV/0!</v>
      </c>
      <c r="V91" s="13" t="e">
        <f t="shared" si="30"/>
        <v>#DIV/0!</v>
      </c>
      <c r="W91" s="13">
        <v>-0.2</v>
      </c>
      <c r="X91" s="13">
        <v>-0.2</v>
      </c>
      <c r="Y91" s="13">
        <v>0</v>
      </c>
      <c r="Z91" s="13">
        <v>0</v>
      </c>
      <c r="AA91" s="13">
        <v>0</v>
      </c>
      <c r="AB91" s="13">
        <v>0</v>
      </c>
      <c r="AC91" s="13" t="s">
        <v>69</v>
      </c>
      <c r="AD91" s="13">
        <f t="shared" si="26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33</v>
      </c>
      <c r="C92" s="1">
        <v>2306.6489999999999</v>
      </c>
      <c r="D92" s="1">
        <v>1414.33</v>
      </c>
      <c r="E92" s="1">
        <v>1716.17</v>
      </c>
      <c r="F92" s="1">
        <v>1573.876</v>
      </c>
      <c r="G92" s="7">
        <v>1</v>
      </c>
      <c r="H92" s="1">
        <v>60</v>
      </c>
      <c r="I92" s="1" t="s">
        <v>133</v>
      </c>
      <c r="J92" s="1">
        <v>1740.4</v>
      </c>
      <c r="K92" s="1">
        <f t="shared" si="25"/>
        <v>-24.230000000000018</v>
      </c>
      <c r="L92" s="1"/>
      <c r="M92" s="1"/>
      <c r="N92" s="1">
        <v>500</v>
      </c>
      <c r="O92" s="1">
        <v>600</v>
      </c>
      <c r="P92" s="1">
        <f t="shared" si="27"/>
        <v>343.23400000000004</v>
      </c>
      <c r="Q92" s="5">
        <f t="shared" ref="Q92:Q95" si="41">10*P92-O92-N92-F92</f>
        <v>758.46400000000017</v>
      </c>
      <c r="R92" s="5">
        <f t="shared" ref="R92:R97" si="42">Q92</f>
        <v>758.46400000000017</v>
      </c>
      <c r="S92" s="5"/>
      <c r="T92" s="1"/>
      <c r="U92" s="1">
        <f t="shared" ref="U92:U97" si="43">(F92+N92+O92+R92)/P92</f>
        <v>10</v>
      </c>
      <c r="V92" s="1">
        <f t="shared" si="30"/>
        <v>7.7902422254205579</v>
      </c>
      <c r="W92" s="1">
        <v>366.97179999999997</v>
      </c>
      <c r="X92" s="1">
        <v>340.35219999999998</v>
      </c>
      <c r="Y92" s="1">
        <v>333.90519999999998</v>
      </c>
      <c r="Z92" s="1">
        <v>353.63200000000001</v>
      </c>
      <c r="AA92" s="1">
        <v>325.14159999999998</v>
      </c>
      <c r="AB92" s="1">
        <v>320.71499999999997</v>
      </c>
      <c r="AC92" s="1" t="s">
        <v>54</v>
      </c>
      <c r="AD92" s="1">
        <f t="shared" ref="AD92:AD97" si="44">ROUND(R92*G92,0)</f>
        <v>758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40</v>
      </c>
      <c r="C93" s="1">
        <v>6</v>
      </c>
      <c r="D93" s="1"/>
      <c r="E93" s="1"/>
      <c r="F93" s="1"/>
      <c r="G93" s="7">
        <v>0.1</v>
      </c>
      <c r="H93" s="1">
        <v>60</v>
      </c>
      <c r="I93" s="1" t="s">
        <v>34</v>
      </c>
      <c r="J93" s="1">
        <v>2</v>
      </c>
      <c r="K93" s="1">
        <f t="shared" si="25"/>
        <v>-2</v>
      </c>
      <c r="L93" s="1"/>
      <c r="M93" s="1"/>
      <c r="N93" s="1">
        <v>12.6</v>
      </c>
      <c r="O93" s="1"/>
      <c r="P93" s="1">
        <f t="shared" si="27"/>
        <v>0</v>
      </c>
      <c r="Q93" s="5">
        <v>10</v>
      </c>
      <c r="R93" s="5">
        <f t="shared" si="42"/>
        <v>10</v>
      </c>
      <c r="S93" s="5"/>
      <c r="T93" s="1"/>
      <c r="U93" s="1" t="e">
        <f t="shared" si="43"/>
        <v>#DIV/0!</v>
      </c>
      <c r="V93" s="1" t="e">
        <f t="shared" si="30"/>
        <v>#DIV/0!</v>
      </c>
      <c r="W93" s="1">
        <v>1.2</v>
      </c>
      <c r="X93" s="1">
        <v>1.6</v>
      </c>
      <c r="Y93" s="1">
        <v>3.4</v>
      </c>
      <c r="Z93" s="1">
        <v>4.2</v>
      </c>
      <c r="AA93" s="1">
        <v>2.4</v>
      </c>
      <c r="AB93" s="1">
        <v>1.2</v>
      </c>
      <c r="AC93" s="1"/>
      <c r="AD93" s="1">
        <f t="shared" si="44"/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33</v>
      </c>
      <c r="C94" s="1">
        <v>4588.9260000000004</v>
      </c>
      <c r="D94" s="1">
        <v>1867.635</v>
      </c>
      <c r="E94" s="1">
        <v>2763.7040000000002</v>
      </c>
      <c r="F94" s="1">
        <v>2936.8719999999998</v>
      </c>
      <c r="G94" s="7">
        <v>1</v>
      </c>
      <c r="H94" s="1">
        <v>60</v>
      </c>
      <c r="I94" s="1" t="s">
        <v>34</v>
      </c>
      <c r="J94" s="1">
        <v>2666.74</v>
      </c>
      <c r="K94" s="1">
        <f t="shared" si="25"/>
        <v>96.964000000000397</v>
      </c>
      <c r="L94" s="1"/>
      <c r="M94" s="1"/>
      <c r="N94" s="1">
        <v>700</v>
      </c>
      <c r="O94" s="1">
        <v>800</v>
      </c>
      <c r="P94" s="1">
        <f t="shared" si="27"/>
        <v>552.74080000000004</v>
      </c>
      <c r="Q94" s="5">
        <f t="shared" si="41"/>
        <v>1090.5360000000005</v>
      </c>
      <c r="R94" s="5">
        <v>1500</v>
      </c>
      <c r="S94" s="5"/>
      <c r="T94" s="1"/>
      <c r="U94" s="1">
        <f t="shared" si="43"/>
        <v>10.740788449124796</v>
      </c>
      <c r="V94" s="1">
        <f t="shared" si="30"/>
        <v>8.0270390750963188</v>
      </c>
      <c r="W94" s="1">
        <v>604.51700000000005</v>
      </c>
      <c r="X94" s="1">
        <v>594.07780000000002</v>
      </c>
      <c r="Y94" s="1">
        <v>626.40179999999998</v>
      </c>
      <c r="Z94" s="1">
        <v>679.45399999999995</v>
      </c>
      <c r="AA94" s="1">
        <v>630.39859999999999</v>
      </c>
      <c r="AB94" s="1">
        <v>607.85599999999999</v>
      </c>
      <c r="AC94" s="1"/>
      <c r="AD94" s="1">
        <f t="shared" si="44"/>
        <v>1500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33</v>
      </c>
      <c r="C95" s="1">
        <v>3003.1149999999998</v>
      </c>
      <c r="D95" s="1">
        <v>2361.2150000000001</v>
      </c>
      <c r="E95" s="1">
        <v>2445.587</v>
      </c>
      <c r="F95" s="1">
        <v>2373.0619999999999</v>
      </c>
      <c r="G95" s="7">
        <v>1</v>
      </c>
      <c r="H95" s="1">
        <v>60</v>
      </c>
      <c r="I95" s="1" t="s">
        <v>133</v>
      </c>
      <c r="J95" s="1">
        <v>2373.8000000000002</v>
      </c>
      <c r="K95" s="1">
        <f t="shared" si="25"/>
        <v>71.786999999999807</v>
      </c>
      <c r="L95" s="1"/>
      <c r="M95" s="1"/>
      <c r="N95" s="1">
        <v>600</v>
      </c>
      <c r="O95" s="1">
        <v>700</v>
      </c>
      <c r="P95" s="1">
        <f t="shared" si="27"/>
        <v>489.11739999999998</v>
      </c>
      <c r="Q95" s="5">
        <f t="shared" si="41"/>
        <v>1218.1120000000001</v>
      </c>
      <c r="R95" s="5">
        <v>1400</v>
      </c>
      <c r="S95" s="5"/>
      <c r="T95" s="1"/>
      <c r="U95" s="1">
        <f t="shared" si="43"/>
        <v>10.371869821028653</v>
      </c>
      <c r="V95" s="1">
        <f t="shared" si="30"/>
        <v>7.5095713217317561</v>
      </c>
      <c r="W95" s="1">
        <v>517.35919999999999</v>
      </c>
      <c r="X95" s="1">
        <v>504.0684</v>
      </c>
      <c r="Y95" s="1">
        <v>475.89839999999998</v>
      </c>
      <c r="Z95" s="1">
        <v>492.13060000000002</v>
      </c>
      <c r="AA95" s="1">
        <v>484.02260000000012</v>
      </c>
      <c r="AB95" s="1">
        <v>464.02</v>
      </c>
      <c r="AC95" s="1" t="s">
        <v>54</v>
      </c>
      <c r="AD95" s="1">
        <f t="shared" si="44"/>
        <v>1400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40</v>
      </c>
      <c r="C96" s="1">
        <v>62</v>
      </c>
      <c r="D96" s="1">
        <v>73</v>
      </c>
      <c r="E96" s="1">
        <v>102</v>
      </c>
      <c r="F96" s="1">
        <v>16</v>
      </c>
      <c r="G96" s="7">
        <v>0.2</v>
      </c>
      <c r="H96" s="1">
        <v>30</v>
      </c>
      <c r="I96" s="1" t="s">
        <v>34</v>
      </c>
      <c r="J96" s="1">
        <v>103</v>
      </c>
      <c r="K96" s="1">
        <f t="shared" si="25"/>
        <v>-1</v>
      </c>
      <c r="L96" s="1"/>
      <c r="M96" s="1"/>
      <c r="N96" s="1"/>
      <c r="O96" s="1"/>
      <c r="P96" s="1">
        <f t="shared" si="27"/>
        <v>20.399999999999999</v>
      </c>
      <c r="Q96" s="5">
        <f>9*P96-O96-N96-F96</f>
        <v>167.6</v>
      </c>
      <c r="R96" s="5">
        <v>0</v>
      </c>
      <c r="S96" s="5">
        <v>0</v>
      </c>
      <c r="T96" s="1" t="s">
        <v>69</v>
      </c>
      <c r="U96" s="1">
        <f t="shared" si="43"/>
        <v>0.78431372549019618</v>
      </c>
      <c r="V96" s="1">
        <f t="shared" si="30"/>
        <v>0.78431372549019618</v>
      </c>
      <c r="W96" s="1">
        <v>22.8</v>
      </c>
      <c r="X96" s="1">
        <v>4.4000000000000004</v>
      </c>
      <c r="Y96" s="1">
        <v>2.4</v>
      </c>
      <c r="Z96" s="1">
        <v>3.8</v>
      </c>
      <c r="AA96" s="1">
        <v>8</v>
      </c>
      <c r="AB96" s="1">
        <v>7</v>
      </c>
      <c r="AC96" s="1" t="s">
        <v>144</v>
      </c>
      <c r="AD96" s="1">
        <f t="shared" si="4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33</v>
      </c>
      <c r="C97" s="1">
        <v>73.582999999999998</v>
      </c>
      <c r="D97" s="1">
        <v>126.245</v>
      </c>
      <c r="E97" s="1">
        <v>53.845999999999997</v>
      </c>
      <c r="F97" s="1">
        <v>105.462</v>
      </c>
      <c r="G97" s="7">
        <v>1</v>
      </c>
      <c r="H97" s="1" t="e">
        <v>#N/A</v>
      </c>
      <c r="I97" s="1" t="s">
        <v>34</v>
      </c>
      <c r="J97" s="1">
        <v>65.325000000000003</v>
      </c>
      <c r="K97" s="1">
        <f t="shared" ref="K97:K98" si="45">E97-J97</f>
        <v>-11.479000000000006</v>
      </c>
      <c r="L97" s="1"/>
      <c r="M97" s="1"/>
      <c r="N97" s="1">
        <v>137.06549999999999</v>
      </c>
      <c r="O97" s="1"/>
      <c r="P97" s="1">
        <f t="shared" si="27"/>
        <v>10.7692</v>
      </c>
      <c r="Q97" s="5"/>
      <c r="R97" s="5">
        <f t="shared" si="42"/>
        <v>0</v>
      </c>
      <c r="S97" s="5"/>
      <c r="T97" s="1"/>
      <c r="U97" s="1">
        <f t="shared" si="43"/>
        <v>22.520475058500164</v>
      </c>
      <c r="V97" s="1">
        <f t="shared" si="30"/>
        <v>22.520475058500164</v>
      </c>
      <c r="W97" s="1">
        <v>22.921399999999998</v>
      </c>
      <c r="X97" s="1">
        <v>15.1858</v>
      </c>
      <c r="Y97" s="1">
        <v>0</v>
      </c>
      <c r="Z97" s="1">
        <v>0</v>
      </c>
      <c r="AA97" s="1">
        <v>0</v>
      </c>
      <c r="AB97" s="1">
        <v>0</v>
      </c>
      <c r="AC97" s="1" t="s">
        <v>139</v>
      </c>
      <c r="AD97" s="1">
        <f t="shared" si="44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140</v>
      </c>
      <c r="B98" s="10" t="s">
        <v>40</v>
      </c>
      <c r="C98" s="10">
        <v>138</v>
      </c>
      <c r="D98" s="10">
        <v>1246</v>
      </c>
      <c r="E98" s="17">
        <v>379</v>
      </c>
      <c r="F98" s="17">
        <v>894</v>
      </c>
      <c r="G98" s="11">
        <v>0</v>
      </c>
      <c r="H98" s="10">
        <v>40</v>
      </c>
      <c r="I98" s="10" t="s">
        <v>35</v>
      </c>
      <c r="J98" s="10">
        <v>576</v>
      </c>
      <c r="K98" s="10">
        <f t="shared" si="45"/>
        <v>-197</v>
      </c>
      <c r="L98" s="10"/>
      <c r="M98" s="10"/>
      <c r="N98" s="10"/>
      <c r="O98" s="10"/>
      <c r="P98" s="10">
        <f t="shared" si="27"/>
        <v>75.8</v>
      </c>
      <c r="Q98" s="12"/>
      <c r="R98" s="12"/>
      <c r="S98" s="12"/>
      <c r="T98" s="10"/>
      <c r="U98" s="10">
        <f t="shared" si="32"/>
        <v>11.794195250659632</v>
      </c>
      <c r="V98" s="10">
        <f t="shared" si="30"/>
        <v>11.794195250659632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 t="s">
        <v>141</v>
      </c>
      <c r="AD98" s="10">
        <f t="shared" si="2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2024-07-31T12:05:36Z</dcterms:created>
  <dcterms:modified xsi:type="dcterms:W3CDTF">2024-08-01T07:35:57Z</dcterms:modified>
</cp:coreProperties>
</file>