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EA29B27-3535-4B9C-BBAA-8BEAB3E446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Y24" i="1" l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A10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451" i="1"/>
  <c r="Z344" i="1"/>
  <c r="Z259" i="1"/>
  <c r="Z213" i="1"/>
  <c r="Z136" i="1"/>
  <c r="Z97" i="1"/>
  <c r="Z34" i="1"/>
  <c r="Y609" i="1"/>
  <c r="Y606" i="1"/>
  <c r="Z477" i="1"/>
  <c r="Z413" i="1"/>
  <c r="Z361" i="1"/>
  <c r="Z280" i="1"/>
  <c r="Z610" i="1" s="1"/>
  <c r="Z247" i="1"/>
  <c r="Y605" i="1"/>
  <c r="Z585" i="1"/>
  <c r="Z375" i="1"/>
  <c r="Z315" i="1"/>
  <c r="Y607" i="1"/>
  <c r="Z399" i="1"/>
  <c r="Z322" i="1"/>
  <c r="Z289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<sst xmlns="http://schemas.openxmlformats.org/spreadsheetml/2006/main" count="2545" uniqueCount="836">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</sst>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600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2000</v>
      </c>
      <c r="Y366" s="385">
        <f t="shared" ref="Y366:Y374" si="62">IFERROR(IF(X366="",0,CEILING((X366/$H366),1)*$H366),"")</f>
        <v>2010</v>
      </c>
      <c r="Z366" s="36">
        <f>IFERROR(IF(Y366=0,"",ROUNDUP(Y366/H366,0)*0.02175),"")</f>
        <v>2.9144999999999999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2064</v>
      </c>
      <c r="BN366" s="64">
        <f t="shared" ref="BN366:BN374" si="64">IFERROR(Y366*I366/H366,"0")</f>
        <v>2074.3200000000002</v>
      </c>
      <c r="BO366" s="64">
        <f t="shared" ref="BO366:BO374" si="65">IFERROR(1/J366*(X366/H366),"0")</f>
        <v>2.7777777777777777</v>
      </c>
      <c r="BP366" s="64">
        <f t="shared" ref="BP366:BP374" si="66">IFERROR(1/J366*(Y366/H366),"0")</f>
        <v>2.7916666666666665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133.33333333333334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2.9144999999999999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2000</v>
      </c>
      <c r="Y376" s="386">
        <f>IFERROR(SUM(Y366:Y374),"0")</f>
        <v>2010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66.666666666666671</v>
      </c>
      <c r="Y380" s="386">
        <f>IFERROR(Y378/H378,"0")+IFERROR(Y379/H379,"0")</f>
        <v>67</v>
      </c>
      <c r="Z380" s="386">
        <f>IFERROR(IF(Z378="",0,Z378),"0")+IFERROR(IF(Z379="",0,Z379),"0")</f>
        <v>1.4572499999999999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1000</v>
      </c>
      <c r="Y381" s="386">
        <f>IFERROR(SUM(Y378:Y379),"0")</f>
        <v>1005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1000</v>
      </c>
      <c r="Y516" s="385">
        <f t="shared" si="79"/>
        <v>1003.2</v>
      </c>
      <c r="Z516" s="36">
        <f t="shared" si="80"/>
        <v>2.2724000000000002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1068.1818181818182</v>
      </c>
      <c r="BN516" s="64">
        <f t="shared" si="82"/>
        <v>1071.5999999999999</v>
      </c>
      <c r="BO516" s="64">
        <f t="shared" si="83"/>
        <v>1.821095571095571</v>
      </c>
      <c r="BP516" s="64">
        <f t="shared" si="84"/>
        <v>1.8269230769230771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189.39393939393938</v>
      </c>
      <c r="Y521" s="386">
        <f>IFERROR(Y512/H512,"0")+IFERROR(Y513/H513,"0")+IFERROR(Y514/H514,"0")+IFERROR(Y515/H515,"0")+IFERROR(Y516/H516,"0")+IFERROR(Y517/H517,"0")+IFERROR(Y518/H518,"0")+IFERROR(Y519/H519,"0")+IFERROR(Y520/H520,"0")</f>
        <v>190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2.2724000000000002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1000</v>
      </c>
      <c r="Y522" s="386">
        <f>IFERROR(SUM(Y512:Y520),"0")</f>
        <v>1003.2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4000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4018.2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4164.181818181818</v>
      </c>
      <c r="Y606" s="386">
        <f>IFERROR(SUM(BN22:BN602),"0")</f>
        <v>4183.08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6</v>
      </c>
      <c r="Y607" s="38">
        <f>ROUNDUP(SUM(BP22:BP602),0)</f>
        <v>7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4314.181818181818</v>
      </c>
      <c r="Y608" s="386">
        <f>GrossWeightTotalR+PalletQtyTotalR*25</f>
        <v>4358.08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389.39393939393938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391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6.6441499999999998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3015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1003.2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